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0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7681" documentId="11_9248B46DC1CBB2E3ED7FF6F9903E8C1851038383" xr6:coauthVersionLast="47" xr6:coauthVersionMax="47" xr10:uidLastSave="{2D20E367-D5E1-4084-A7B1-9D1B44922B03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133" i="3" l="1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J420" i="1"/>
  <c r="I420" i="1"/>
  <c r="H420" i="1"/>
  <c r="F420" i="1"/>
  <c r="D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<sst xmlns="http://schemas.openxmlformats.org/spreadsheetml/2006/main" count="11707" uniqueCount="1569">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</sst>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65">
    <xf numFmtId="0" fontId="0" fillId="0" borderId="0" xfId="0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0" fontId="0" fillId="2" borderId="7" xfId="0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Border="1"/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0" fontId="0" fillId="2" borderId="9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0" fontId="0" fillId="0" borderId="9" xfId="0" applyBorder="1"/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ill="1" applyBorder="1"/>
    <xf numFmtId="0" fontId="0" fillId="0" borderId="13" xfId="0" applyBorder="1"/>
    <xf numFmtId="0" fontId="0" fillId="29" borderId="13" xfId="0" applyFill="1" applyBorder="1"/>
    <xf numFmtId="0" fontId="0" fillId="0" borderId="15" xfId="0" applyBorder="1"/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6" xfId="0" applyFill="1" applyBorder="1"/>
    <xf numFmtId="0" fontId="0" fillId="10" borderId="11" xfId="0" applyFill="1" applyBorder="1"/>
    <xf numFmtId="1" fontId="0" fillId="5" borderId="0" xfId="0" applyNumberFormat="1" applyFill="1"/>
    <xf numFmtId="0" fontId="0" fillId="18" borderId="0" xfId="0" applyNumberFormat="1" applyFill="1"/>
    <xf numFmtId="0" fontId="0" fillId="1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2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30" totalsRowShown="0">
  <autoFilter ref="B1:CA430" xr:uid="{43A4EA99-D30C-4593-B4E9-BC228D6A71B3}"/>
  <tableColumns count="78">
    <tableColumn id="1" xr3:uid="{B43CE6CF-A682-4EDB-9879-C83EE5B60C32}" name="Fecha" dataDxfId="226"/>
    <tableColumn id="2" xr3:uid="{973902F0-2D6C-40A2-BFE7-09B21A33165E}" name="Confirmados Acumulados" dataDxfId="225"/>
    <tableColumn id="3" xr3:uid="{40A6486D-313D-495E-B390-825D23DB0A59}" name="Nuevos Confirmados"/>
    <tableColumn id="4" xr3:uid="{40D3D6E3-850F-4C5A-B130-A86751451D00}" name="Fallecidos Acumulados" dataDxfId="224"/>
    <tableColumn id="5" xr3:uid="{B7E20309-518B-468C-A592-39469F86B5D6}" name="Nuevos Fallecidos"/>
    <tableColumn id="6" xr3:uid="{F2FD374F-A063-484D-A17D-CE2074ED1517}" name="Recuperados Acumulados" dataDxfId="223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222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221">
      <calculatedColumnFormula>+IFERROR(C2/3.974,"")</calculatedColumnFormula>
    </tableColumn>
    <tableColumn id="18" xr3:uid="{C5C9CF84-1193-446D-A50A-629502575AA8}" name="Fallecidos/1MM hab" dataDxfId="220">
      <calculatedColumnFormula>+IFERROR(E2/3.974,"")</calculatedColumnFormula>
    </tableColumn>
    <tableColumn id="19" xr3:uid="{5653A491-563D-4A51-9E51-434E50B0C11C}" name="Recuperados/1 MM hab" dataDxfId="219">
      <calculatedColumnFormula>+IFERROR(G2/3.974,"")</calculatedColumnFormula>
    </tableColumn>
    <tableColumn id="20" xr3:uid="{1087D488-7D9C-4D7D-A189-4EB560CA2E3B}" name="Activos/1MM hab" dataDxfId="218">
      <calculatedColumnFormula>+IFERROR(I2/3.974,"")</calculatedColumnFormula>
    </tableColumn>
    <tableColumn id="21" xr3:uid="{5D7DE319-4187-4EA4-B571-D2695154EE4A}" name="Pruebas Realizadas" dataDxfId="217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216">
      <calculatedColumnFormula>IFERROR(W2-W1,0)</calculatedColumnFormula>
    </tableColumn>
    <tableColumn id="64" xr3:uid="{28C993C8-E8F5-4F99-B9F6-92E744E1DC2E}" name="Pruebas Realizadas/1MM hab" dataDxfId="215">
      <calculatedColumnFormula>IFERROR(V2/3.974,0)</calculatedColumnFormula>
    </tableColumn>
    <tableColumn id="23" xr3:uid="{42A45A33-4E21-48F2-A8AE-E198D98F66C3}" name="Pruebas Negativas" dataDxfId="214"/>
    <tableColumn id="24" xr3:uid="{BA3C3DC5-E194-4738-BE0D-9C065CE37FC0}" name="Pruebas Negativas Diarias" dataDxfId="213">
      <calculatedColumnFormula>Z2-Z1</calculatedColumnFormula>
    </tableColumn>
    <tableColumn id="55" xr3:uid="{969B6342-94BE-4968-955F-55616C0B80F9}" name="% Pruebas Negativas" dataDxfId="212">
      <calculatedColumnFormula>IFERROR(Z2/V2,0)</calculatedColumnFormula>
    </tableColumn>
    <tableColumn id="58" xr3:uid="{DCF2DC84-6E8B-433D-8BEE-4F9909314B95}" name="Variación Pruebas Negativas Diarias" dataDxfId="211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210">
      <calculatedColumnFormula>IFERROR(AD2/V2,0)</calculatedColumnFormula>
    </tableColumn>
    <tableColumn id="59" xr3:uid="{879AC419-6349-4CF2-ABE6-2CAB27EB4896}" name="Variación Pruebas Positivas Diarias" dataDxfId="209">
      <calculatedColumnFormula>IFERROR(AE2-AE1,0)</calculatedColumnFormula>
    </tableColumn>
    <tableColumn id="74" xr3:uid="{766B1DB5-FDE4-4BD7-BF8F-4B01095F7E3F}" name="%Variación Pruebas Positivas Diarias" dataDxfId="208">
      <calculatedColumnFormula>IFERROR(AE2/W2,0)</calculatedColumnFormula>
    </tableColumn>
    <tableColumn id="65" xr3:uid="{7C3592F6-C716-42D3-A5A1-47E150686978}" name="Pruebas Positivas/1MM hab" dataDxfId="207">
      <calculatedColumnFormula>IFERROR(AD2/3.974,0)</calculatedColumnFormula>
    </tableColumn>
    <tableColumn id="27" xr3:uid="{D8610871-ABDD-4D27-8EF9-5CB022075A3B}" name="Aislamiento Domiciliario" dataDxfId="206"/>
    <tableColumn id="28" xr3:uid="{C675257E-C6CD-4E20-B674-42EE821FE46A}" name="Variación Aislamiento Domiciliario" dataDxfId="205">
      <calculatedColumnFormula>AJ2-AJ1</calculatedColumnFormula>
    </tableColumn>
    <tableColumn id="60" xr3:uid="{0AA8EE78-AA2C-434E-B362-741D9FFB5ECC}" name="%Variación Aislamiento Domiciliario" dataDxfId="204">
      <calculatedColumnFormula>IFERROR(AJ2/AJ1,0)-1</calculatedColumnFormula>
    </tableColumn>
    <tableColumn id="66" xr3:uid="{625EE28F-4964-4F45-905B-130058A50F50}" name="Aislamiento Domiciliario/1MM hab" dataDxfId="203">
      <calculatedColumnFormula>IFERROR(AJ2/3.974,0)</calculatedColumnFormula>
    </tableColumn>
    <tableColumn id="75" xr3:uid="{1B2C3CAE-97BE-4952-B951-5007AB5414DD}" name="%Aislamiento Domiciliario de Confirmados" dataDxfId="202">
      <calculatedColumnFormula>IFERROR(AJ2/C2," ")</calculatedColumnFormula>
    </tableColumn>
    <tableColumn id="29" xr3:uid="{DC317B66-599C-42F1-AA24-36DEE1345EB4}" name="Aislamiento en Hoteles" dataDxfId="201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200">
      <calculatedColumnFormula>IFERROR(AO2/3.974,0)</calculatedColumnFormula>
    </tableColumn>
    <tableColumn id="31" xr3:uid="{E736287B-0930-4006-9282-9CA033399912}" name="Hospitalizados en Sala" dataDxfId="199"/>
    <tableColumn id="32" xr3:uid="{BF98C05B-A67B-4900-B05E-627F032DC39A}" name="Variación Hospitalizados en Sala" dataDxfId="198">
      <calculatedColumnFormula>AS2-AS1</calculatedColumnFormula>
    </tableColumn>
    <tableColumn id="62" xr3:uid="{7C747F0E-AA13-4E3C-9C50-8538E30CAC79}" name="%Variación Hospitalizados en Sala" dataDxfId="197">
      <calculatedColumnFormula>IFERROR(AS2/AS1,0)-1</calculatedColumnFormula>
    </tableColumn>
    <tableColumn id="68" xr3:uid="{7DBCF1EA-926B-4AAD-A90A-BB75D656AD64}" name="Hospitalizados en Sala/1MM hab" dataDxfId="196">
      <calculatedColumnFormula>IFERROR(AS2/3.974,0)</calculatedColumnFormula>
    </tableColumn>
    <tableColumn id="76" xr3:uid="{48762F93-20F9-4E34-8048-CC45B397DC24}" name="%Hospitalizados en Sala de Confirmados" dataDxfId="195">
      <calculatedColumnFormula>IFERROR(AS2/C2," ")</calculatedColumnFormula>
    </tableColumn>
    <tableColumn id="33" xr3:uid="{71350F5A-09D2-45C4-9CCF-A9A5B2880119}" name="Hospitalizados en UCI" dataDxfId="194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93">
      <calculatedColumnFormula>IFERROR(AX2/AX1,0)-1</calculatedColumnFormula>
    </tableColumn>
    <tableColumn id="69" xr3:uid="{BB3ED07D-4978-4E45-9048-715100C1C4CE}" name="Hospitalización en UCI/1MM hab" dataDxfId="192">
      <calculatedColumnFormula>IFERROR(AX2/3.974,0)</calculatedColumnFormula>
    </tableColumn>
    <tableColumn id="77" xr3:uid="{3689B571-2CEF-4D6C-80EA-D42E9AFA4249}" name="%Hospitalizados en UCI de Confirmados" dataDxfId="191">
      <calculatedColumnFormula>IFERROR(AX2/C2," ")</calculatedColumnFormula>
    </tableColumn>
    <tableColumn id="70" xr3:uid="{D4D326CA-71CB-4808-8398-2DF20427ACD9}" name="Personas con Medidas Sanitarias" dataDxfId="190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89">
      <calculatedColumnFormula>IFERROR(BC2-BC1,0)</calculatedColumnFormula>
    </tableColumn>
    <tableColumn id="73" xr3:uid="{FEEEA9CC-4A2C-4532-89AC-8AEE99F07A1C}" name="%Variación Personas con Medidas Sanitarias" dataDxfId="188">
      <calculatedColumnFormula>IFERROR(BC2/BC1,0)-1</calculatedColumnFormula>
    </tableColumn>
    <tableColumn id="71" xr3:uid="{76D989EB-1454-4A9F-BCC9-9DBAAC8EC62A}" name="Personas con Medidas Sanitarias/1MM hab" dataDxfId="187">
      <calculatedColumnFormula>IFERROR(BC2/3.974,0)</calculatedColumnFormula>
    </tableColumn>
    <tableColumn id="78" xr3:uid="{B0368274-1320-4455-B61E-287DF6AFDB6B}" name="%Personas con Medidas Sanitarias de Confirmados" dataDxfId="186">
      <calculatedColumnFormula>IFERROR(BC2/C2," ")</calculatedColumnFormula>
    </tableColumn>
    <tableColumn id="35" xr3:uid="{812A1327-1CEB-4F00-A13E-00131E30B078}" name="Casos 0-19 años" dataDxfId="185"/>
    <tableColumn id="45" xr3:uid="{D49F4BCD-7029-445D-AC3D-4C3AEC95E978}" name="Variación Casos 0-19 años" dataDxfId="184">
      <calculatedColumnFormula>IFERROR((BH2-BH1), 0)</calculatedColumnFormula>
    </tableColumn>
    <tableColumn id="36" xr3:uid="{8F490D8C-4F99-4584-94BF-093E46E47157}" name="Casos 20-39 años" dataDxfId="183"/>
    <tableColumn id="46" xr3:uid="{9C4B1D6F-5802-43AD-98C0-AEA0FDA3361D}" name="Variación Casos 20-39 años" dataDxfId="182">
      <calculatedColumnFormula>IFERROR((BJ2-BJ1),0)</calculatedColumnFormula>
    </tableColumn>
    <tableColumn id="37" xr3:uid="{DF499F72-1046-478E-9D20-9E9A85F8F2A0}" name="Casos 40-59 años" dataDxfId="181"/>
    <tableColumn id="47" xr3:uid="{22260EC0-BDDF-44F7-B25B-AFAE05653A98}" name="Variación Casos 40-59 años" dataDxfId="180">
      <calculatedColumnFormula>IFERROR((BL2-BL1),0)</calculatedColumnFormula>
    </tableColumn>
    <tableColumn id="38" xr3:uid="{B47F6D70-7358-41E8-BBF0-59C40B173663}" name="Casos 60-79 años" dataDxfId="179"/>
    <tableColumn id="48" xr3:uid="{4065D1A3-12CB-4A14-940C-EB27E5C02B72}" name="Variación Casos 60-79 años" dataDxfId="178">
      <calculatedColumnFormula>IFERROR((BN2-BN1),0)</calculatedColumnFormula>
    </tableColumn>
    <tableColumn id="39" xr3:uid="{38A3E542-9026-45A2-AA92-EA50BF06321F}" name="Casos &gt;80 años" dataDxfId="177"/>
    <tableColumn id="49" xr3:uid="{BFA963DD-6022-44F5-9960-C736B4C44A1A}" name="Variación Casos &gt;80 años" dataDxfId="176">
      <calculatedColumnFormula>IFERROR((BP2-BP1),0)</calculatedColumnFormula>
    </tableColumn>
    <tableColumn id="40" xr3:uid="{1917D601-1805-47AD-9379-0623CBEC8677}" name="Defunciones 0-19 años" dataDxfId="175"/>
    <tableColumn id="50" xr3:uid="{8744BA87-2371-4F50-83CA-FB01532B438D}" name="Variación Defunciones 0-19 años" dataDxfId="174">
      <calculatedColumnFormula>IFERROR((BR2-BR1),0)</calculatedColumnFormula>
    </tableColumn>
    <tableColumn id="41" xr3:uid="{E100BA7E-AC43-4F84-BB57-F3B1C999E447}" name="Defunciones 20-39 años" dataDxfId="173"/>
    <tableColumn id="51" xr3:uid="{5ADE2D23-1839-4D7C-BC42-D37F14B85BCE}" name="Variación Defunciones 20-39 años" dataDxfId="172">
      <calculatedColumnFormula>IFERROR((BT2-BT1),0)</calculatedColumnFormula>
    </tableColumn>
    <tableColumn id="42" xr3:uid="{6D91C00A-6C34-4D4A-A359-17834D08F9AC}" name="Defunciones 40-59 años" dataDxfId="171"/>
    <tableColumn id="52" xr3:uid="{D3AA20D4-C41F-4432-8393-B25AEC78A2DB}" name="Variación Defunciones 40-59 años" dataDxfId="170">
      <calculatedColumnFormula>IFERROR((BV2-BV1),0)</calculatedColumnFormula>
    </tableColumn>
    <tableColumn id="43" xr3:uid="{2CA0667B-9C43-4BBC-86DB-8FAB27AFB550}" name="Defunciones 60-79 años" dataDxfId="169"/>
    <tableColumn id="53" xr3:uid="{843753A8-D098-4442-9CE7-4D0740DBFC73}" name="Variación Defunciones 60-79 años" dataDxfId="168">
      <calculatedColumnFormula>IFERROR((BX2-BX1),0)</calculatedColumnFormula>
    </tableColumn>
    <tableColumn id="44" xr3:uid="{D016D264-D612-4CEE-90C5-04781F606E63}" name="Defunciones &gt;80 años" dataDxfId="167"/>
    <tableColumn id="54" xr3:uid="{6F890B89-015E-4A8B-A0DA-D93D3532FA3C}" name="Variación Defunciones &gt;80 años" dataDxfId="166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PN14" totalsRowShown="0" headerRowDxfId="165" dataDxfId="164">
  <autoFilter ref="A2:PN14" xr:uid="{4985BEE6-8DDE-4351-941D-897D792807A6}"/>
  <tableColumns count="430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63"/>
    <tableColumn id="273" xr3:uid="{1C9660F1-C11E-426D-ABCD-A45035048469}" name="44170" dataDxfId="162"/>
    <tableColumn id="274" xr3:uid="{22DEF864-8DDB-4E26-84B0-5E1D216FC948}" name="44171" dataDxfId="161"/>
    <tableColumn id="275" xr3:uid="{16B9CEB3-3F6F-49B1-9654-62B9D39310D2}" name="44172" dataDxfId="160"/>
    <tableColumn id="276" xr3:uid="{A3C48B84-90BA-49C0-8B14-A44A132B6EB3}" name="44173" dataDxfId="159"/>
    <tableColumn id="277" xr3:uid="{18C90A85-0253-487F-B010-1E9723752E21}" name="44174" dataDxfId="158"/>
    <tableColumn id="278" xr3:uid="{AB5BDC22-34A8-4263-AD39-9CBBEDEE67F9}" name="44175" dataDxfId="157"/>
    <tableColumn id="279" xr3:uid="{1A92F048-39DF-4919-9D34-6BA468527C64}" name="44176" dataDxfId="156"/>
    <tableColumn id="280" xr3:uid="{80E33530-DCCB-4CE4-BD6F-F7D2700CFD83}" name="44177" dataDxfId="155"/>
    <tableColumn id="281" xr3:uid="{1D909150-7D53-4BBF-B44B-00A6CF152489}" name="44178" dataDxfId="154"/>
    <tableColumn id="282" xr3:uid="{AC7AF4F9-8369-438C-BF2C-BE1F4317D8E2}" name="44179" dataDxfId="153"/>
    <tableColumn id="283" xr3:uid="{1A933444-1F78-4093-A98A-41FD29DEA83C}" name="44180" dataDxfId="152"/>
    <tableColumn id="284" xr3:uid="{F6D6186B-D798-4EF1-81B7-702AF68ABA84}" name="44181" dataDxfId="151"/>
    <tableColumn id="285" xr3:uid="{FC5A0A5C-9047-4B9B-AB6B-73797E8D70DE}" name="44182" dataDxfId="150"/>
    <tableColumn id="286" xr3:uid="{06BAC050-0811-4763-9569-E5CC83DB01AD}" name="44183" dataDxfId="149"/>
    <tableColumn id="287" xr3:uid="{26360739-FEB6-4F01-A346-69F8E24149BB}" name="44184" dataDxfId="148"/>
    <tableColumn id="288" xr3:uid="{9CD5DEFA-7B61-4BDD-9A99-7E8E1E73EF8B}" name="44185" dataDxfId="147"/>
    <tableColumn id="289" xr3:uid="{91D89664-8DDB-4550-BF88-F2994A2099C7}" name="44186" dataDxfId="146"/>
    <tableColumn id="290" xr3:uid="{B8F91AE1-F8C2-4ABA-B11B-165002D103BE}" name="44187" dataDxfId="145"/>
    <tableColumn id="291" xr3:uid="{CB346C6D-DC06-485A-9C11-A699252CE8CA}" name="44188" dataDxfId="144"/>
    <tableColumn id="292" xr3:uid="{66F0BAB2-620D-4B8A-8495-68AD428D041B}" name="44189" dataDxfId="143"/>
    <tableColumn id="293" xr3:uid="{35F1EE11-49A9-4B7B-8682-D6988EADE6B6}" name="44190" dataDxfId="142"/>
    <tableColumn id="294" xr3:uid="{31AD699C-007E-47B0-A3B2-F4C98ECD3A8B}" name="44191" dataDxfId="141"/>
    <tableColumn id="295" xr3:uid="{AAC83D2F-AB56-40D6-8400-2F296ED4F241}" name="44192" dataDxfId="140"/>
    <tableColumn id="296" xr3:uid="{431D7E4F-DB97-40EB-81B1-9B923B992B65}" name="44193" dataDxfId="139"/>
    <tableColumn id="297" xr3:uid="{B49266B3-5AEA-4271-8BC8-D490E7A478CE}" name="44194" dataDxfId="138"/>
    <tableColumn id="298" xr3:uid="{BC9AA52F-C4F8-491F-AE5F-EA866DA2CA4F}" name="44195" dataDxfId="137"/>
    <tableColumn id="299" xr3:uid="{E3E778D1-D9F4-4F40-9498-84477F41F09A}" name="44196" dataDxfId="136"/>
    <tableColumn id="300" xr3:uid="{618629C6-EE12-469D-865F-0D101F811640}" name="44197" dataDxfId="135"/>
    <tableColumn id="301" xr3:uid="{746E2229-68BA-4B73-83D6-2CC412DF32D2}" name="44198" dataDxfId="134"/>
    <tableColumn id="302" xr3:uid="{17B4B94F-9CA3-4A6B-854E-B9CC531A7402}" name="44199" dataDxfId="133"/>
    <tableColumn id="303" xr3:uid="{D34215F4-C97B-432D-A46D-2EA170A6A716}" name="44200" dataDxfId="132"/>
    <tableColumn id="304" xr3:uid="{D598EECF-9558-4C9C-BAE4-617C6C6D29CA}" name="44201" dataDxfId="131"/>
    <tableColumn id="305" xr3:uid="{6891D62E-7244-493A-AEB4-98085DE6F865}" name="44202" dataDxfId="130"/>
    <tableColumn id="306" xr3:uid="{0363C31A-DCD3-42B4-A286-E60709F5C866}" name="44203" dataDxfId="129"/>
    <tableColumn id="307" xr3:uid="{67091DAF-85D5-4CED-98EC-375BF0B3E965}" name="44204" dataDxfId="128"/>
    <tableColumn id="308" xr3:uid="{5C8B5EFF-9FCE-4CA2-8E55-07DF95B342B3}" name="44205" dataDxfId="127"/>
    <tableColumn id="309" xr3:uid="{D07C8F5D-3619-44B7-B720-D6C682DED40A}" name="44206" dataDxfId="126"/>
    <tableColumn id="310" xr3:uid="{2E534F49-F2AB-47CB-9094-5E33A2BBC39D}" name="44207" dataDxfId="125"/>
    <tableColumn id="311" xr3:uid="{A95768D2-5136-4152-B699-F80C1E0499BB}" name="44208" dataDxfId="124"/>
    <tableColumn id="312" xr3:uid="{2B244E20-A2E0-4FDC-AB6D-202B46EBEB34}" name="44209" dataDxfId="123"/>
    <tableColumn id="313" xr3:uid="{B41BB423-7C0A-4BF7-BE6F-BA657A7947BA}" name="44210" dataDxfId="122"/>
    <tableColumn id="314" xr3:uid="{BBBEE839-859C-4745-8E26-A0438EBFFCFD}" name="44211" dataDxfId="121"/>
    <tableColumn id="315" xr3:uid="{82301313-F84B-4104-A7FF-0DCD9F7BEF3D}" name="44212" dataDxfId="120"/>
    <tableColumn id="316" xr3:uid="{9D7E6AFF-AAAB-4985-9112-424736617C70}" name="44213" dataDxfId="119"/>
    <tableColumn id="317" xr3:uid="{24D499D7-8A16-4D0D-A5F3-1BB19E69404F}" name="44214" dataDxfId="118"/>
    <tableColumn id="318" xr3:uid="{5C2D2182-8B0C-4B67-9682-651E3F5F6051}" name="44215" dataDxfId="117"/>
    <tableColumn id="319" xr3:uid="{ECF84ABA-473E-40A8-A94A-DD03FADD0F88}" name="44216" dataDxfId="116"/>
    <tableColumn id="320" xr3:uid="{0C7741BD-BBD6-4903-9C82-53CB54C71D28}" name="44217" dataDxfId="115"/>
    <tableColumn id="321" xr3:uid="{B45CA9CB-0D5C-48E7-AE8E-2AC27AA77BE1}" name="44218" dataDxfId="114"/>
    <tableColumn id="322" xr3:uid="{9EE21B57-E8B3-4BDE-92E8-452C581F7EB2}" name="44219" dataDxfId="113"/>
    <tableColumn id="323" xr3:uid="{6865E1C0-61CC-404F-A042-D732D1183BB9}" name="44220" dataDxfId="112"/>
    <tableColumn id="324" xr3:uid="{0C8AB791-FFB8-4E61-B534-B90DDCD1EDA3}" name="44221" dataDxfId="111"/>
    <tableColumn id="325" xr3:uid="{DAF8BDAA-4CEE-4AB8-8071-36CF63F43CFB}" name="44222" dataDxfId="110"/>
    <tableColumn id="326" xr3:uid="{384ACCD4-2DD5-45F5-AF87-106E72C48449}" name="44223" dataDxfId="109"/>
    <tableColumn id="327" xr3:uid="{3C85E1FF-6A59-4AE1-887A-4C589522216A}" name="44224" dataDxfId="108"/>
    <tableColumn id="328" xr3:uid="{EB75FF13-A962-432A-9017-349E6BFA1164}" name="44225" dataDxfId="107"/>
    <tableColumn id="329" xr3:uid="{9937A2C5-2A27-4B58-A828-7FCDB77C687F}" name="44226" dataDxfId="106"/>
    <tableColumn id="330" xr3:uid="{C63882A8-DACA-4EEE-88B6-ACB78FC93EB2}" name="44227" dataDxfId="105"/>
    <tableColumn id="331" xr3:uid="{B0BA969A-14D3-4AA1-BFF3-D6EDA890C3D9}" name="44228" dataDxfId="104"/>
    <tableColumn id="332" xr3:uid="{F4325997-5E3A-49C7-ADF2-253C41DD7F76}" name="44229" dataDxfId="103"/>
    <tableColumn id="333" xr3:uid="{855AC3B1-FED4-408D-91FC-3AA0A950ADBA}" name="44230" dataDxfId="102"/>
    <tableColumn id="334" xr3:uid="{BB804BB8-2F6E-4076-AAAD-392AC874C6B3}" name="44231" dataDxfId="101"/>
    <tableColumn id="335" xr3:uid="{F6222088-4004-47B4-B2D1-25AA81C732EE}" name="44232" dataDxfId="100"/>
    <tableColumn id="336" xr3:uid="{A6328052-0693-4322-8B30-CD41E27D6105}" name="44233" dataDxfId="99"/>
    <tableColumn id="337" xr3:uid="{36816913-6DAE-4CF2-8F35-DBD607B0ACAE}" name="44234" dataDxfId="98"/>
    <tableColumn id="338" xr3:uid="{340C949A-2644-4940-832B-CB4915B76666}" name="44235" dataDxfId="97"/>
    <tableColumn id="339" xr3:uid="{774AF892-CE18-45DF-98F0-76AAE89F4B09}" name="44236" dataDxfId="96"/>
    <tableColumn id="340" xr3:uid="{0A3B2B30-9C7C-4B52-97C4-A45DF33AF0AD}" name="44237" dataDxfId="95"/>
    <tableColumn id="341" xr3:uid="{2A6D9854-8828-4933-85E9-550A88234E9D}" name="44238" dataDxfId="94"/>
    <tableColumn id="342" xr3:uid="{BCD89C86-1EED-4E27-BD88-DDF1837D2A24}" name="44239" dataDxfId="93"/>
    <tableColumn id="343" xr3:uid="{770E9319-8ABA-404F-BB75-DA042C590ECB}" name="44240" dataDxfId="92"/>
    <tableColumn id="344" xr3:uid="{CA96058C-FCAF-49D3-B0C9-7AE16B182B3A}" name="44241" dataDxfId="91"/>
    <tableColumn id="345" xr3:uid="{B80F1B36-172C-4383-A51A-BD7D892082D5}" name="44242" dataDxfId="90"/>
    <tableColumn id="346" xr3:uid="{FE241E4A-75C5-4311-B6F3-FEA76287A224}" name="44243" dataDxfId="89"/>
    <tableColumn id="347" xr3:uid="{457FBE26-05B8-47AF-B4D6-2C2E8852358F}" name="44244" dataDxfId="88"/>
    <tableColumn id="348" xr3:uid="{7A296531-3575-41D2-9C88-E5B1B486648C}" name="44245" dataDxfId="87"/>
    <tableColumn id="349" xr3:uid="{42A3B603-4B1B-4C23-AE4D-77B33BF9DB74}" name="44246" dataDxfId="86"/>
    <tableColumn id="350" xr3:uid="{B7A3BB25-0F57-49C2-AFA9-5A662E7793AA}" name="44247" dataDxfId="85"/>
    <tableColumn id="351" xr3:uid="{02D0A7B9-0E22-45CB-9E48-301D55E2AF7D}" name="44248" dataDxfId="84"/>
    <tableColumn id="352" xr3:uid="{587EF56C-85C3-4496-82E0-CFAAC5375269}" name="44249" dataDxfId="83"/>
    <tableColumn id="353" xr3:uid="{F0810A52-A899-4D3F-BBFC-4EA540571342}" name="44250" dataDxfId="82"/>
    <tableColumn id="354" xr3:uid="{47FD6A4A-8409-47F7-BEFF-68C7266B7D7A}" name="44251" dataDxfId="81"/>
    <tableColumn id="355" xr3:uid="{6DB96FAC-E611-4106-A52D-B09C1573958D}" name="44252" dataDxfId="80"/>
    <tableColumn id="356" xr3:uid="{00A97220-F16F-463F-91E1-68A6AECB45E9}" name="44253" dataDxfId="79"/>
    <tableColumn id="357" xr3:uid="{E687C0AD-7239-46B6-8C1D-62DD43746A40}" name="44254" dataDxfId="78"/>
    <tableColumn id="358" xr3:uid="{F0674A8C-5764-44DB-99F8-4C01960A2BEB}" name="44255" dataDxfId="77"/>
    <tableColumn id="359" xr3:uid="{88E4273A-2DF2-4FD7-B69A-59AD580739AF}" name="44256" dataDxfId="76"/>
    <tableColumn id="360" xr3:uid="{AFB5341F-9924-4DE7-8893-A350FF5E26D9}" name="44257" dataDxfId="75"/>
    <tableColumn id="361" xr3:uid="{342EE2B4-7D5B-4201-818A-F450C1A62C25}" name="44258" dataDxfId="74"/>
    <tableColumn id="362" xr3:uid="{A7EE66B4-9C3C-4E25-8CE1-DDF12D1D1731}" name="44259" dataDxfId="73"/>
    <tableColumn id="363" xr3:uid="{F42B5008-B51A-49A3-81D0-28A98AC31863}" name="44260" dataDxfId="72"/>
    <tableColumn id="364" xr3:uid="{2AD72137-6612-4C33-BA46-46BCFE4B5985}" name="44261" dataDxfId="71"/>
    <tableColumn id="365" xr3:uid="{EEE53833-7B61-44B3-9B76-DA053CD51C6E}" name="44262" dataDxfId="70"/>
    <tableColumn id="366" xr3:uid="{5B9D7B02-2757-481E-83EC-6FD1211B8DEF}" name="44263" dataDxfId="69"/>
    <tableColumn id="367" xr3:uid="{DEB582FB-3E91-4DD8-9D2B-750393417E60}" name="44264" dataDxfId="68"/>
    <tableColumn id="368" xr3:uid="{D402F72C-765C-4EDD-ADFE-661954369BB0}" name="44265" dataDxfId="67"/>
    <tableColumn id="369" xr3:uid="{1BB29787-9A81-4D94-93E3-EF82123AF569}" name="44266" dataDxfId="66"/>
    <tableColumn id="370" xr3:uid="{0E0117FF-DF26-4237-8C8B-6F02CADA87AD}" name="44267" dataDxfId="65"/>
    <tableColumn id="371" xr3:uid="{FFF66182-36F5-4C89-B792-F79A7574075C}" name="44268" dataDxfId="64"/>
    <tableColumn id="372" xr3:uid="{DA1CBBB0-0BF8-4DA2-877B-81A60A2DCDDC}" name="44269" dataDxfId="63"/>
    <tableColumn id="373" xr3:uid="{3324C09B-8ED0-488C-8FAE-1D5912ED3E40}" name="44270" dataDxfId="62"/>
    <tableColumn id="374" xr3:uid="{DB227832-4899-4304-8319-FEC0E6E34F0F}" name="44271" dataDxfId="61"/>
    <tableColumn id="375" xr3:uid="{34F5E4B0-EB4F-4E89-B9C7-4FE922278B10}" name="44272" dataDxfId="60"/>
    <tableColumn id="376" xr3:uid="{A282DD95-A6E2-43F7-92C9-099DBFC268D7}" name="44273" dataDxfId="59"/>
    <tableColumn id="377" xr3:uid="{83AFE369-68EC-404D-998B-D43E05818805}" name="44274" dataDxfId="58"/>
    <tableColumn id="378" xr3:uid="{A9C314B5-C89E-47F2-B910-007243A9CACD}" name="44275" dataDxfId="57"/>
    <tableColumn id="379" xr3:uid="{E09FD72C-2F5F-42F8-9BAF-BFE78B3082F6}" name="44276" dataDxfId="56"/>
    <tableColumn id="380" xr3:uid="{A77CF2E4-4D37-4885-80FB-B2D2A3328EF7}" name="44277" dataDxfId="55"/>
    <tableColumn id="381" xr3:uid="{F7127974-BA79-47D0-8BCA-A11D644F7E95}" name="44278" dataDxfId="54"/>
    <tableColumn id="382" xr3:uid="{F2B0865B-8203-4AB1-BB1F-F04DDA69CD11}" name="44279" dataDxfId="53"/>
    <tableColumn id="383" xr3:uid="{26743492-1273-484B-B16B-2194CEA7082B}" name="44280" dataDxfId="52"/>
    <tableColumn id="384" xr3:uid="{08268272-D2E9-4816-A65F-F745F7D20165}" name="44281" dataDxfId="51"/>
    <tableColumn id="385" xr3:uid="{D81655A6-1741-404C-AAB7-293F9911C910}" name="44282" dataDxfId="50"/>
    <tableColumn id="386" xr3:uid="{2C36DBBB-D6EF-45D6-98F6-7B20F8055BA5}" name="44283" dataDxfId="49"/>
    <tableColumn id="387" xr3:uid="{85CFFF1A-9666-4348-8975-3093BD092497}" name="44284" dataDxfId="48"/>
    <tableColumn id="388" xr3:uid="{33800C28-910A-4042-BB7C-CD9D19DB95BF}" name="44285" dataDxfId="47"/>
    <tableColumn id="389" xr3:uid="{384B4A39-DF17-424B-BE55-3A42F85C9553}" name="44286" dataDxfId="46"/>
    <tableColumn id="390" xr3:uid="{31442234-2E31-4CC3-B19F-1AD2F678DEBC}" name="44287" dataDxfId="45"/>
    <tableColumn id="391" xr3:uid="{CD01B551-C93C-453C-9217-CD31732918D4}" name="44288" dataDxfId="44"/>
    <tableColumn id="392" xr3:uid="{41915D54-4A2C-4884-A699-634588A03006}" name="44289" dataDxfId="43"/>
    <tableColumn id="393" xr3:uid="{9105F7F7-CF6A-464F-9104-D4CA5A596840}" name="44290" dataDxfId="42"/>
    <tableColumn id="394" xr3:uid="{8D71B69B-CC6C-4F2B-9777-0BF96DDE098A}" name="44291" dataDxfId="41"/>
    <tableColumn id="395" xr3:uid="{37F799D5-0DF0-4340-8C20-F43C8663770F}" name="44292" dataDxfId="40"/>
    <tableColumn id="396" xr3:uid="{726BF640-F375-4DAB-A1E5-A55642B34BDE}" name="44293" dataDxfId="39"/>
    <tableColumn id="397" xr3:uid="{5A83094A-31AD-4F78-9474-E68BD76CD155}" name="44294" dataDxfId="38"/>
    <tableColumn id="398" xr3:uid="{EED07D26-3312-4E0F-9F40-900EC2BF82D8}" name="44295" dataDxfId="37"/>
    <tableColumn id="399" xr3:uid="{3C4A8ADE-5F24-4CE5-9C94-52B56D07DAD9}" name="44296" dataDxfId="36"/>
    <tableColumn id="400" xr3:uid="{165916CD-74B7-470D-90FF-7BC3D6CEAD56}" name="44297" dataDxfId="35"/>
    <tableColumn id="401" xr3:uid="{979874D9-3C6C-442B-A763-497E8D043CBE}" name="44298" dataDxfId="34"/>
    <tableColumn id="402" xr3:uid="{7D19CA89-2190-459E-9018-DC3F2681E44F}" name="44299" dataDxfId="33"/>
    <tableColumn id="403" xr3:uid="{1CC7252C-4EE4-4641-AEBB-37FD7165DC99}" name="44300" dataDxfId="32"/>
    <tableColumn id="404" xr3:uid="{4058B8EA-0F3A-47BD-B4ED-24ED5E398F9C}" name="44301" dataDxfId="31"/>
    <tableColumn id="405" xr3:uid="{CA2ECA96-AE42-4244-917B-4C04502DCC83}" name="44302" dataDxfId="30"/>
    <tableColumn id="406" xr3:uid="{DB325C51-6DC3-4D95-8978-8BCFF1921EC2}" name="44303" dataDxfId="29"/>
    <tableColumn id="407" xr3:uid="{A5F0AE24-5AC9-47FB-86C8-E46B3C4A055C}" name="44304" dataDxfId="28"/>
    <tableColumn id="408" xr3:uid="{DAE28486-6058-459C-956F-FE78249CF3D5}" name="44305" dataDxfId="27"/>
    <tableColumn id="409" xr3:uid="{80104A80-DE92-469F-94BD-D2316D586F0C}" name="44306" dataDxfId="26"/>
    <tableColumn id="410" xr3:uid="{6C7A19BA-6A53-46CC-8881-7617179F4AE4}" name="44307" dataDxfId="25"/>
    <tableColumn id="411" xr3:uid="{06F0F3F8-81D1-44DD-874D-D319E63F38F5}" name="44308" dataDxfId="24"/>
    <tableColumn id="412" xr3:uid="{D5D424DF-C3BB-49B2-A35B-A2169807B5E7}" name="44309" dataDxfId="23"/>
    <tableColumn id="413" xr3:uid="{622A8407-7B6B-474C-A1FD-B9B9996F2CBA}" name="44310" dataDxfId="22"/>
    <tableColumn id="414" xr3:uid="{808248CB-B5D0-4305-B182-E0E214C76032}" name="44311" dataDxfId="21"/>
    <tableColumn id="415" xr3:uid="{CD36934E-72D5-4745-A910-1818D159CB5C}" name="44312" dataDxfId="20"/>
    <tableColumn id="416" xr3:uid="{51B11534-FE57-4A2D-B16E-1E34CCAD3FF2}" name="44313" dataDxfId="19"/>
    <tableColumn id="417" xr3:uid="{1E97A822-7686-4C9D-A5BD-87FBF8CEEBBD}" name="44314" dataDxfId="18"/>
    <tableColumn id="418" xr3:uid="{5748541F-C1E6-43C6-B4E6-F64878185A4A}" name="44315" dataDxfId="17"/>
    <tableColumn id="419" xr3:uid="{DE1BEAB6-B92F-4EED-9B8D-1ABD41087A79}" name="44316" dataDxfId="16"/>
    <tableColumn id="420" xr3:uid="{720B1EA9-51AE-45C0-852F-51C9266E32D6}" name="44317" dataDxfId="15"/>
    <tableColumn id="421" xr3:uid="{ABA82E1E-CE0A-4CD0-989C-431EEF164F83}" name="44318" dataDxfId="14"/>
    <tableColumn id="422" xr3:uid="{FD137B8F-A40E-407F-ABD0-3163CE6E1D51}" name="44319" dataDxfId="13"/>
    <tableColumn id="423" xr3:uid="{CB827033-3546-46D9-A263-3188A485A62A}" name="44320" dataDxfId="12"/>
    <tableColumn id="424" xr3:uid="{6F6526A3-6301-427C-8C02-BC90E401D2AE}" name="44321" dataDxfId="11"/>
    <tableColumn id="425" xr3:uid="{53ABF902-70F8-4A34-A7CC-E2BB02216133}" name="44322" dataDxfId="10"/>
    <tableColumn id="426" xr3:uid="{15BDA6DC-651D-4CC1-A0A6-991243633C65}" name="44323" dataDxfId="9"/>
    <tableColumn id="427" xr3:uid="{649128EE-74A4-415E-BB09-B72442244FC3}" name="44324" dataDxfId="8"/>
    <tableColumn id="428" xr3:uid="{DF83D3CE-D9AD-4BBF-BBB0-7CBDA5A02B97}" name="44325" dataDxfId="7"/>
    <tableColumn id="429" xr3:uid="{BC80A3CB-042A-4F36-9822-6063550A32ED}" name="44326" dataDxfId="6"/>
    <tableColumn id="430" xr3:uid="{A0877C3A-086C-4B3E-9EF2-90FF87F46FEE}" name="4432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133" totalsRowShown="0" headerRowDxfId="4">
  <autoFilter ref="B1:E9133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30"/>
  <sheetViews>
    <sheetView workbookViewId="0">
      <pane xSplit="1" ySplit="1" topLeftCell="AH418" activePane="bottomRight" state="frozen"/>
      <selection pane="bottomRight" activeCell="AJ430" sqref="AJ430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6" customWidth="1"/>
    <col min="4" max="4" width="21.5703125" customWidth="1"/>
    <col min="5" max="5" width="23.28515625" style="6" customWidth="1"/>
    <col min="6" max="6" width="19.140625" customWidth="1"/>
    <col min="7" max="7" width="25.85546875" style="6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6" customWidth="1"/>
    <col min="23" max="24" width="17.28515625" customWidth="1"/>
    <col min="25" max="25" width="17.28515625" style="22" customWidth="1"/>
    <col min="26" max="26" width="19.42578125" style="6" customWidth="1"/>
    <col min="27" max="27" width="25.85546875" customWidth="1"/>
    <col min="28" max="28" width="25.85546875" style="19" customWidth="1"/>
    <col min="29" max="29" width="25.85546875" style="18" customWidth="1"/>
    <col min="30" max="30" width="18.5703125" customWidth="1"/>
    <col min="31" max="31" width="25" customWidth="1"/>
    <col min="32" max="32" width="25" style="19" customWidth="1"/>
    <col min="33" max="33" width="25" style="18" customWidth="1"/>
    <col min="34" max="35" width="25" style="22" customWidth="1"/>
    <col min="36" max="36" width="25" style="6" customWidth="1"/>
    <col min="37" max="38" width="33.7109375" customWidth="1"/>
    <col min="39" max="40" width="33.7109375" style="22" customWidth="1"/>
    <col min="41" max="41" width="23.85546875" style="6" customWidth="1"/>
    <col min="42" max="43" width="32.5703125" customWidth="1"/>
    <col min="44" max="44" width="32.5703125" style="22" customWidth="1"/>
    <col min="45" max="45" width="22.7109375" style="6" customWidth="1"/>
    <col min="46" max="47" width="31.42578125" customWidth="1"/>
    <col min="48" max="48" width="31.42578125" style="22" customWidth="1"/>
    <col min="49" max="49" width="31.42578125" style="35" customWidth="1"/>
    <col min="50" max="50" width="22.28515625" style="6" customWidth="1"/>
    <col min="51" max="52" width="31" customWidth="1"/>
    <col min="53" max="53" width="31" style="22" customWidth="1"/>
    <col min="54" max="54" width="31" style="35" customWidth="1"/>
    <col min="55" max="56" width="31" style="18" customWidth="1"/>
    <col min="57" max="57" width="31" style="35" customWidth="1"/>
    <col min="58" max="59" width="31" style="22" customWidth="1"/>
    <col min="60" max="60" width="16.85546875" style="30" customWidth="1"/>
    <col min="61" max="61" width="16.85546875" customWidth="1"/>
    <col min="62" max="62" width="17.85546875" style="6" customWidth="1"/>
    <col min="63" max="63" width="17.85546875" customWidth="1"/>
    <col min="64" max="64" width="17.85546875" style="6" customWidth="1"/>
    <col min="65" max="65" width="17.85546875" customWidth="1"/>
    <col min="66" max="66" width="17.85546875" style="6" customWidth="1"/>
    <col min="67" max="67" width="17.85546875" customWidth="1"/>
    <col min="68" max="68" width="16.140625" style="6" customWidth="1"/>
    <col min="69" max="69" width="16.140625" customWidth="1"/>
    <col min="70" max="70" width="23" style="10" customWidth="1"/>
    <col min="71" max="71" width="23" style="18" customWidth="1"/>
    <col min="72" max="72" width="24" style="10" customWidth="1"/>
    <col min="73" max="73" width="24" style="18" customWidth="1"/>
    <col min="74" max="74" width="24" style="10" customWidth="1"/>
    <col min="75" max="75" width="24" style="18" customWidth="1"/>
    <col min="76" max="76" width="24" style="10" customWidth="1"/>
    <col min="77" max="77" width="24" style="18" customWidth="1"/>
    <col min="78" max="78" width="22.28515625" style="15" customWidth="1"/>
    <col min="79" max="79" width="24.28515625" customWidth="1"/>
  </cols>
  <sheetData>
    <row r="1" spans="1:79">
      <c r="A1" t="s">
        <v>0</v>
      </c>
      <c r="B1" t="s">
        <v>1</v>
      </c>
      <c r="C1" s="6" t="s">
        <v>2</v>
      </c>
      <c r="D1" t="s">
        <v>3</v>
      </c>
      <c r="E1" s="6" t="s">
        <v>4</v>
      </c>
      <c r="F1" t="s">
        <v>5</v>
      </c>
      <c r="G1" s="6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6" t="s">
        <v>21</v>
      </c>
      <c r="W1" t="s">
        <v>22</v>
      </c>
      <c r="X1" t="s">
        <v>23</v>
      </c>
      <c r="Y1" s="22" t="s">
        <v>24</v>
      </c>
      <c r="Z1" s="6" t="s">
        <v>25</v>
      </c>
      <c r="AA1" t="s">
        <v>26</v>
      </c>
      <c r="AB1" s="19" t="s">
        <v>27</v>
      </c>
      <c r="AC1" s="18" t="s">
        <v>28</v>
      </c>
      <c r="AD1" t="s">
        <v>29</v>
      </c>
      <c r="AE1" t="s">
        <v>30</v>
      </c>
      <c r="AF1" s="19" t="s">
        <v>31</v>
      </c>
      <c r="AG1" s="18" t="s">
        <v>32</v>
      </c>
      <c r="AH1" s="22" t="s">
        <v>33</v>
      </c>
      <c r="AI1" s="22" t="s">
        <v>34</v>
      </c>
      <c r="AJ1" s="6" t="s">
        <v>35</v>
      </c>
      <c r="AK1" t="s">
        <v>36</v>
      </c>
      <c r="AL1" t="s">
        <v>37</v>
      </c>
      <c r="AM1" s="22" t="s">
        <v>38</v>
      </c>
      <c r="AN1" s="22" t="s">
        <v>39</v>
      </c>
      <c r="AO1" s="6" t="s">
        <v>40</v>
      </c>
      <c r="AP1" t="s">
        <v>41</v>
      </c>
      <c r="AQ1" t="s">
        <v>42</v>
      </c>
      <c r="AR1" s="22" t="s">
        <v>43</v>
      </c>
      <c r="AS1" s="6" t="s">
        <v>44</v>
      </c>
      <c r="AT1" t="s">
        <v>45</v>
      </c>
      <c r="AU1" t="s">
        <v>46</v>
      </c>
      <c r="AV1" s="22" t="s">
        <v>47</v>
      </c>
      <c r="AW1" s="35" t="s">
        <v>48</v>
      </c>
      <c r="AX1" s="6" t="s">
        <v>49</v>
      </c>
      <c r="AY1" t="s">
        <v>50</v>
      </c>
      <c r="AZ1" t="s">
        <v>51</v>
      </c>
      <c r="BA1" s="22" t="s">
        <v>52</v>
      </c>
      <c r="BB1" s="35" t="s">
        <v>53</v>
      </c>
      <c r="BC1" s="18" t="s">
        <v>54</v>
      </c>
      <c r="BD1" s="18" t="s">
        <v>55</v>
      </c>
      <c r="BE1" s="35" t="s">
        <v>56</v>
      </c>
      <c r="BF1" s="22" t="s">
        <v>57</v>
      </c>
      <c r="BG1" s="22" t="s">
        <v>58</v>
      </c>
      <c r="BH1" s="29" t="s">
        <v>59</v>
      </c>
      <c r="BI1" s="32" t="s">
        <v>60</v>
      </c>
      <c r="BJ1" s="31" t="s">
        <v>61</v>
      </c>
      <c r="BK1" s="32" t="s">
        <v>62</v>
      </c>
      <c r="BL1" s="31" t="s">
        <v>63</v>
      </c>
      <c r="BM1" s="32" t="s">
        <v>64</v>
      </c>
      <c r="BN1" s="31" t="s">
        <v>65</v>
      </c>
      <c r="BO1" s="32" t="s">
        <v>66</v>
      </c>
      <c r="BP1" s="31" t="s">
        <v>67</v>
      </c>
      <c r="BQ1" s="32" t="s">
        <v>68</v>
      </c>
      <c r="BR1" s="12" t="s">
        <v>69</v>
      </c>
      <c r="BS1" s="16" t="s">
        <v>70</v>
      </c>
      <c r="BT1" s="12" t="s">
        <v>71</v>
      </c>
      <c r="BU1" s="16" t="s">
        <v>72</v>
      </c>
      <c r="BV1" s="12" t="s">
        <v>73</v>
      </c>
      <c r="BW1" s="16" t="s">
        <v>74</v>
      </c>
      <c r="BX1" s="12" t="s">
        <v>75</v>
      </c>
      <c r="BY1" s="16" t="s">
        <v>76</v>
      </c>
      <c r="BZ1" s="13" t="s">
        <v>77</v>
      </c>
      <c r="CA1" t="s">
        <v>78</v>
      </c>
    </row>
    <row r="2" spans="1:79">
      <c r="A2" s="1">
        <v>43899</v>
      </c>
      <c r="B2">
        <v>43899</v>
      </c>
      <c r="C2" s="6">
        <v>1</v>
      </c>
      <c r="D2">
        <v>1</v>
      </c>
      <c r="E2" s="6">
        <v>0</v>
      </c>
      <c r="F2">
        <v>0</v>
      </c>
      <c r="G2" s="6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6">
        <v>0</v>
      </c>
      <c r="X2">
        <f t="shared" ref="X2:X65" si="5">IFERROR(W2-W1,0)</f>
        <v>0</v>
      </c>
      <c r="Y2" s="22">
        <f t="shared" ref="Y2:Y33" si="6">IFERROR(V2/3.974,0)</f>
        <v>0</v>
      </c>
      <c r="AB2" s="19">
        <f t="shared" ref="AB2:AB33" si="7">IFERROR(Z2/V2,0)</f>
        <v>0</v>
      </c>
      <c r="AC2" s="18">
        <f t="shared" ref="AC2:AC65" si="8">IFERROR(AA2-AA1,0)</f>
        <v>0</v>
      </c>
      <c r="AF2" s="19">
        <f t="shared" ref="AF2:AF65" si="9">IFERROR(AD2/V2,0)</f>
        <v>0</v>
      </c>
      <c r="AG2" s="18">
        <f t="shared" ref="AG2:AG65" si="10">IFERROR(AE2-AE1,0)</f>
        <v>0</v>
      </c>
      <c r="AH2" s="22">
        <f t="shared" ref="AH2:AH33" si="11">IFERROR(AE2/W2,0)</f>
        <v>0</v>
      </c>
      <c r="AI2" s="22">
        <f t="shared" ref="AI2:AI33" si="12">IFERROR(AD2/3.974,0)</f>
        <v>0</v>
      </c>
      <c r="AL2">
        <f t="shared" ref="AL2:AL33" si="13">IFERROR(AJ2/AJ1,0)-1</f>
        <v>-1</v>
      </c>
      <c r="AM2" s="22">
        <f t="shared" ref="AM2:AM33" si="14">IFERROR(AJ2/3.974,0)</f>
        <v>0</v>
      </c>
      <c r="AN2" s="22">
        <f t="shared" ref="AN2:AN33" si="15">IFERROR(AJ2/C2," ")</f>
        <v>0</v>
      </c>
      <c r="AR2" s="22">
        <f t="shared" ref="AR2:AR33" si="16">IFERROR(AO2/3.974,0)</f>
        <v>0</v>
      </c>
      <c r="AU2">
        <f t="shared" ref="AU2:AU33" si="17">IFERROR(AS2/AS1,0)-1</f>
        <v>-1</v>
      </c>
      <c r="AV2" s="22">
        <f t="shared" ref="AV2:AV33" si="18">IFERROR(AS2/3.974,0)</f>
        <v>0</v>
      </c>
      <c r="AW2" s="35">
        <f t="shared" ref="AW2:AW33" si="19">IFERROR(AS2/C2," ")</f>
        <v>0</v>
      </c>
      <c r="AZ2">
        <f t="shared" ref="AZ2:AZ33" si="20">IFERROR(AX2/AX1,0)-1</f>
        <v>-1</v>
      </c>
      <c r="BA2" s="22">
        <f t="shared" ref="BA2:BA33" si="21">IFERROR(AX2/3.974,0)</f>
        <v>0</v>
      </c>
      <c r="BB2" s="35">
        <f t="shared" ref="BB2:BB33" si="22">IFERROR(AX2/C2," ")</f>
        <v>0</v>
      </c>
      <c r="BC2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8">
        <f t="shared" ref="BD2:BD65" si="23">IFERROR(BC2-BC1,0)</f>
        <v>0</v>
      </c>
      <c r="BE2" s="35">
        <f t="shared" ref="BE2:BE33" si="24">IFERROR(BC2/BC1,0)-1</f>
        <v>-1</v>
      </c>
      <c r="BF2" s="22">
        <f t="shared" ref="BF2:BF33" si="25">IFERROR(BC2/3.974,0)</f>
        <v>0</v>
      </c>
      <c r="BG2" s="22">
        <f t="shared" ref="BG2:BG33" si="26">IFERROR(BC2/C2," ")</f>
        <v>0</v>
      </c>
      <c r="BH2" s="30">
        <v>0</v>
      </c>
      <c r="BI2">
        <f t="shared" ref="BI2:BI65" si="27">IFERROR((BH2-BH1), 0)</f>
        <v>0</v>
      </c>
      <c r="BJ2" s="6">
        <v>1</v>
      </c>
      <c r="BK2">
        <f t="shared" ref="BK2:BK65" si="28">IFERROR((BJ2-BJ1),0)</f>
        <v>0</v>
      </c>
      <c r="BL2" s="6">
        <v>0</v>
      </c>
      <c r="BM2">
        <f t="shared" ref="BM2:BM65" si="29">IFERROR((BL2-BL1),0)</f>
        <v>0</v>
      </c>
      <c r="BN2" s="6">
        <v>0</v>
      </c>
      <c r="BO2">
        <f t="shared" ref="BO2:BO65" si="30">IFERROR((BN2-BN1),0)</f>
        <v>0</v>
      </c>
      <c r="BP2" s="6">
        <v>0</v>
      </c>
      <c r="BQ2">
        <f t="shared" ref="BQ2:BQ65" si="31">IFERROR((BP2-BP1),0)</f>
        <v>0</v>
      </c>
      <c r="BR2" s="11"/>
      <c r="BS2" s="17">
        <f t="shared" ref="BS2:BS65" si="32">IFERROR((BR2-BR1),0)</f>
        <v>0</v>
      </c>
      <c r="BT2" s="11"/>
      <c r="BU2" s="17">
        <f t="shared" ref="BU2:BU65" si="33">IFERROR((BT2-BT1),0)</f>
        <v>0</v>
      </c>
      <c r="BV2" s="11"/>
      <c r="BW2" s="17">
        <f t="shared" ref="BW2:BW65" si="34">IFERROR((BV2-BV1),0)</f>
        <v>0</v>
      </c>
      <c r="BX2" s="11"/>
      <c r="BY2" s="17">
        <f t="shared" ref="BY2:BY65" si="35">IFERROR((BX2-BX1),0)</f>
        <v>0</v>
      </c>
      <c r="BZ2" s="14"/>
      <c r="CA2" s="18">
        <f t="shared" ref="CA2:CA65" si="36">IFERROR((BZ2-BZ1),0)</f>
        <v>0</v>
      </c>
    </row>
    <row r="3" spans="1:79">
      <c r="A3" s="1">
        <v>43900</v>
      </c>
      <c r="B3">
        <v>43900</v>
      </c>
      <c r="C3" s="6">
        <v>8</v>
      </c>
      <c r="D3">
        <f t="shared" ref="D3:D66" si="37">IFERROR(C3-C2,"")</f>
        <v>7</v>
      </c>
      <c r="E3" s="6">
        <v>0</v>
      </c>
      <c r="F3">
        <f>E3-E2</f>
        <v>0</v>
      </c>
      <c r="G3" s="6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7">
        <v>146</v>
      </c>
      <c r="W3">
        <f>V3-V2</f>
        <v>146</v>
      </c>
      <c r="X3">
        <f t="shared" si="5"/>
        <v>146</v>
      </c>
      <c r="Y3" s="22">
        <f t="shared" si="6"/>
        <v>36.738802214393559</v>
      </c>
      <c r="Z3" s="6">
        <v>138</v>
      </c>
      <c r="AB3" s="19">
        <f t="shared" si="7"/>
        <v>0.9452054794520548</v>
      </c>
      <c r="AC3" s="18">
        <f t="shared" si="8"/>
        <v>0</v>
      </c>
      <c r="AD3">
        <f>V3-Z3</f>
        <v>8</v>
      </c>
      <c r="AF3" s="19">
        <f t="shared" si="9"/>
        <v>5.4794520547945202E-2</v>
      </c>
      <c r="AG3" s="18">
        <f t="shared" si="10"/>
        <v>0</v>
      </c>
      <c r="AH3" s="22">
        <f t="shared" si="11"/>
        <v>0</v>
      </c>
      <c r="AI3" s="22">
        <f t="shared" si="12"/>
        <v>2.0130850528434827</v>
      </c>
      <c r="AJ3" s="6">
        <v>6</v>
      </c>
      <c r="AL3">
        <f t="shared" si="13"/>
        <v>-1</v>
      </c>
      <c r="AM3" s="22">
        <f t="shared" si="14"/>
        <v>1.5098137896326118</v>
      </c>
      <c r="AN3" s="22">
        <f t="shared" si="15"/>
        <v>0.75</v>
      </c>
      <c r="AQ3">
        <f>IFERROR(AO3/AO2,0)-1</f>
        <v>-1</v>
      </c>
      <c r="AR3" s="22">
        <f t="shared" si="16"/>
        <v>0</v>
      </c>
      <c r="AS3" s="6">
        <v>1</v>
      </c>
      <c r="AT3">
        <f>AS3-AS2</f>
        <v>1</v>
      </c>
      <c r="AU3">
        <f t="shared" si="17"/>
        <v>-1</v>
      </c>
      <c r="AV3" s="22">
        <f t="shared" si="18"/>
        <v>0.25163563160543534</v>
      </c>
      <c r="AW3" s="35">
        <f t="shared" si="19"/>
        <v>0.125</v>
      </c>
      <c r="AX3" s="6">
        <v>0</v>
      </c>
      <c r="AY3">
        <f>AX3-AX2</f>
        <v>0</v>
      </c>
      <c r="AZ3">
        <f t="shared" si="20"/>
        <v>-1</v>
      </c>
      <c r="BA3" s="22">
        <f t="shared" si="21"/>
        <v>0</v>
      </c>
      <c r="BB3" s="35">
        <f t="shared" si="22"/>
        <v>0</v>
      </c>
      <c r="BC3" s="18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8">
        <f t="shared" si="23"/>
        <v>7</v>
      </c>
      <c r="BE3" s="35">
        <f t="shared" si="24"/>
        <v>-1</v>
      </c>
      <c r="BF3" s="22">
        <f t="shared" si="25"/>
        <v>1.7614494212380472</v>
      </c>
      <c r="BG3" s="22">
        <f t="shared" si="26"/>
        <v>0.875</v>
      </c>
      <c r="BH3" s="30">
        <v>0</v>
      </c>
      <c r="BI3">
        <f t="shared" si="27"/>
        <v>0</v>
      </c>
      <c r="BJ3" s="6">
        <v>3</v>
      </c>
      <c r="BK3">
        <f t="shared" si="28"/>
        <v>2</v>
      </c>
      <c r="BL3" s="6">
        <v>4</v>
      </c>
      <c r="BM3">
        <f t="shared" si="29"/>
        <v>4</v>
      </c>
      <c r="BN3" s="6">
        <v>1</v>
      </c>
      <c r="BO3">
        <f t="shared" si="30"/>
        <v>1</v>
      </c>
      <c r="BP3" s="6">
        <v>0</v>
      </c>
      <c r="BQ3">
        <f t="shared" si="31"/>
        <v>0</v>
      </c>
      <c r="BR3" s="11"/>
      <c r="BS3" s="17">
        <f t="shared" si="32"/>
        <v>0</v>
      </c>
      <c r="BT3" s="11"/>
      <c r="BU3" s="17">
        <f t="shared" si="33"/>
        <v>0</v>
      </c>
      <c r="BV3" s="11"/>
      <c r="BW3" s="17">
        <f t="shared" si="34"/>
        <v>0</v>
      </c>
      <c r="BX3" s="11"/>
      <c r="BY3" s="17">
        <f t="shared" si="35"/>
        <v>0</v>
      </c>
      <c r="BZ3" s="14"/>
      <c r="CA3" s="18">
        <f t="shared" si="36"/>
        <v>0</v>
      </c>
    </row>
    <row r="4" spans="1:79">
      <c r="A4" s="1">
        <v>43901</v>
      </c>
      <c r="B4">
        <v>43901</v>
      </c>
      <c r="C4" s="6">
        <v>14</v>
      </c>
      <c r="D4">
        <f t="shared" si="37"/>
        <v>6</v>
      </c>
      <c r="E4" s="6">
        <v>1</v>
      </c>
      <c r="F4">
        <f t="shared" ref="F4:F35" si="45">E4-E3</f>
        <v>1</v>
      </c>
      <c r="G4" s="6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7">
        <v>194</v>
      </c>
      <c r="W4">
        <f t="shared" ref="W4:W67" si="47">V4-V3</f>
        <v>48</v>
      </c>
      <c r="X4">
        <f t="shared" si="5"/>
        <v>-98</v>
      </c>
      <c r="Y4" s="22">
        <f t="shared" si="6"/>
        <v>48.817312531454455</v>
      </c>
      <c r="Z4" s="6">
        <v>180</v>
      </c>
      <c r="AA4">
        <f>Z4-Z3</f>
        <v>42</v>
      </c>
      <c r="AB4" s="19">
        <f t="shared" si="7"/>
        <v>0.92783505154639179</v>
      </c>
      <c r="AC4" s="18">
        <f t="shared" si="8"/>
        <v>42</v>
      </c>
      <c r="AD4">
        <f t="shared" ref="AD4:AD67" si="48">V4-Z4</f>
        <v>14</v>
      </c>
      <c r="AE4">
        <f>AD4-AD3</f>
        <v>6</v>
      </c>
      <c r="AF4" s="19">
        <f t="shared" si="9"/>
        <v>7.2164948453608241E-2</v>
      </c>
      <c r="AG4" s="18">
        <f t="shared" si="10"/>
        <v>6</v>
      </c>
      <c r="AH4" s="22">
        <f t="shared" si="11"/>
        <v>0.125</v>
      </c>
      <c r="AI4" s="22">
        <f t="shared" si="12"/>
        <v>3.5228988424760943</v>
      </c>
      <c r="AJ4" s="6">
        <v>9</v>
      </c>
      <c r="AK4">
        <f>AJ4-AJ3</f>
        <v>3</v>
      </c>
      <c r="AL4">
        <f t="shared" si="13"/>
        <v>0.5</v>
      </c>
      <c r="AM4" s="22">
        <f t="shared" si="14"/>
        <v>2.2647206844489181</v>
      </c>
      <c r="AN4" s="22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2">
        <f t="shared" si="16"/>
        <v>0</v>
      </c>
      <c r="AT4">
        <f t="shared" ref="AT4:AT67" si="50">AS4-AS3</f>
        <v>-1</v>
      </c>
      <c r="AU4">
        <f t="shared" si="17"/>
        <v>-1</v>
      </c>
      <c r="AV4" s="22">
        <f t="shared" si="18"/>
        <v>0</v>
      </c>
      <c r="AW4" s="35">
        <f t="shared" si="19"/>
        <v>0</v>
      </c>
      <c r="AX4" s="6">
        <v>2</v>
      </c>
      <c r="AY4">
        <f t="shared" ref="AY4:AY67" si="51">AX4-AX3</f>
        <v>2</v>
      </c>
      <c r="AZ4">
        <f t="shared" si="20"/>
        <v>-1</v>
      </c>
      <c r="BA4" s="22">
        <f t="shared" si="21"/>
        <v>0.50327126321087068</v>
      </c>
      <c r="BB4" s="35">
        <f t="shared" si="22"/>
        <v>0.14285714285714285</v>
      </c>
      <c r="BC4" s="18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8">
        <f t="shared" si="23"/>
        <v>4</v>
      </c>
      <c r="BE4" s="35">
        <f t="shared" si="24"/>
        <v>0.5714285714285714</v>
      </c>
      <c r="BF4" s="22">
        <f t="shared" si="25"/>
        <v>2.7679919476597883</v>
      </c>
      <c r="BG4" s="22">
        <f t="shared" si="26"/>
        <v>0.7857142857142857</v>
      </c>
      <c r="BH4" s="30">
        <v>0</v>
      </c>
      <c r="BI4">
        <f t="shared" si="27"/>
        <v>0</v>
      </c>
      <c r="BJ4" s="6">
        <v>5</v>
      </c>
      <c r="BK4">
        <f t="shared" si="28"/>
        <v>2</v>
      </c>
      <c r="BL4" s="6">
        <v>7</v>
      </c>
      <c r="BM4">
        <f t="shared" si="29"/>
        <v>3</v>
      </c>
      <c r="BN4" s="6">
        <v>2</v>
      </c>
      <c r="BO4">
        <f t="shared" si="30"/>
        <v>1</v>
      </c>
      <c r="BP4" s="6">
        <v>0</v>
      </c>
      <c r="BQ4">
        <f t="shared" si="31"/>
        <v>0</v>
      </c>
      <c r="BR4" s="11"/>
      <c r="BS4" s="17">
        <f t="shared" si="32"/>
        <v>0</v>
      </c>
      <c r="BT4" s="11"/>
      <c r="BU4" s="17">
        <f t="shared" si="33"/>
        <v>0</v>
      </c>
      <c r="BV4" s="11"/>
      <c r="BW4" s="17">
        <f t="shared" si="34"/>
        <v>0</v>
      </c>
      <c r="BX4" s="11"/>
      <c r="BY4" s="17">
        <f t="shared" si="35"/>
        <v>0</v>
      </c>
      <c r="BZ4" s="14"/>
      <c r="CA4" s="18">
        <f t="shared" si="36"/>
        <v>0</v>
      </c>
    </row>
    <row r="5" spans="1:79">
      <c r="A5" s="1">
        <v>43902</v>
      </c>
      <c r="B5">
        <v>43902</v>
      </c>
      <c r="C5" s="6">
        <v>27</v>
      </c>
      <c r="D5">
        <f t="shared" si="37"/>
        <v>13</v>
      </c>
      <c r="E5" s="6">
        <v>1</v>
      </c>
      <c r="F5">
        <f t="shared" si="45"/>
        <v>0</v>
      </c>
      <c r="G5" s="6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7">
        <v>401</v>
      </c>
      <c r="W5">
        <f t="shared" si="47"/>
        <v>207</v>
      </c>
      <c r="X5">
        <f t="shared" si="5"/>
        <v>159</v>
      </c>
      <c r="Y5" s="22">
        <f t="shared" si="6"/>
        <v>100.90588827377957</v>
      </c>
      <c r="Z5" s="6">
        <v>374</v>
      </c>
      <c r="AA5">
        <f t="shared" ref="AA5:AA68" si="52">Z5-Z4</f>
        <v>194</v>
      </c>
      <c r="AB5" s="19">
        <f t="shared" si="7"/>
        <v>0.93266832917705733</v>
      </c>
      <c r="AC5" s="18">
        <f t="shared" si="8"/>
        <v>152</v>
      </c>
      <c r="AD5">
        <f t="shared" si="48"/>
        <v>27</v>
      </c>
      <c r="AE5">
        <f t="shared" ref="AE5:AE68" si="53">AD5-AD4</f>
        <v>13</v>
      </c>
      <c r="AF5" s="19">
        <f t="shared" si="9"/>
        <v>6.7331670822942641E-2</v>
      </c>
      <c r="AG5" s="18">
        <f t="shared" si="10"/>
        <v>7</v>
      </c>
      <c r="AH5" s="22">
        <f t="shared" si="11"/>
        <v>6.280193236714976E-2</v>
      </c>
      <c r="AI5" s="22">
        <f t="shared" si="12"/>
        <v>6.7941620533467537</v>
      </c>
      <c r="AJ5" s="6">
        <v>21</v>
      </c>
      <c r="AK5">
        <f t="shared" ref="AK5:AK68" si="54">AJ5-AJ4</f>
        <v>12</v>
      </c>
      <c r="AL5">
        <f t="shared" si="13"/>
        <v>1.3333333333333335</v>
      </c>
      <c r="AM5" s="22">
        <f t="shared" si="14"/>
        <v>5.2843482637141417</v>
      </c>
      <c r="AN5" s="22">
        <f t="shared" si="15"/>
        <v>0.77777777777777779</v>
      </c>
      <c r="AP5">
        <f>AO5-AO4</f>
        <v>0</v>
      </c>
      <c r="AQ5">
        <f t="shared" si="49"/>
        <v>-1</v>
      </c>
      <c r="AR5" s="22">
        <f t="shared" si="16"/>
        <v>0</v>
      </c>
      <c r="AS5" s="6">
        <v>3</v>
      </c>
      <c r="AT5">
        <f t="shared" si="50"/>
        <v>3</v>
      </c>
      <c r="AU5">
        <f t="shared" si="17"/>
        <v>-1</v>
      </c>
      <c r="AV5" s="22">
        <f t="shared" si="18"/>
        <v>0.75490689481630591</v>
      </c>
      <c r="AW5" s="35">
        <f t="shared" si="19"/>
        <v>0.1111111111111111</v>
      </c>
      <c r="AX5" s="6">
        <v>2</v>
      </c>
      <c r="AY5">
        <f t="shared" si="51"/>
        <v>0</v>
      </c>
      <c r="AZ5">
        <f t="shared" si="20"/>
        <v>0</v>
      </c>
      <c r="BA5" s="22">
        <f t="shared" si="21"/>
        <v>0.50327126321087068</v>
      </c>
      <c r="BB5" s="35">
        <f t="shared" si="22"/>
        <v>7.407407407407407E-2</v>
      </c>
      <c r="BC5" s="18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8">
        <f t="shared" si="23"/>
        <v>15</v>
      </c>
      <c r="BE5" s="35">
        <f t="shared" si="24"/>
        <v>1.3636363636363638</v>
      </c>
      <c r="BF5" s="22">
        <f t="shared" si="25"/>
        <v>6.5425264217413179</v>
      </c>
      <c r="BG5" s="22">
        <f t="shared" si="26"/>
        <v>0.96296296296296291</v>
      </c>
      <c r="BH5" s="30">
        <v>1</v>
      </c>
      <c r="BI5">
        <f t="shared" si="27"/>
        <v>1</v>
      </c>
      <c r="BJ5" s="6">
        <v>11</v>
      </c>
      <c r="BK5">
        <f t="shared" si="28"/>
        <v>6</v>
      </c>
      <c r="BL5" s="6">
        <v>10</v>
      </c>
      <c r="BM5">
        <f t="shared" si="29"/>
        <v>3</v>
      </c>
      <c r="BN5" s="6">
        <v>5</v>
      </c>
      <c r="BO5">
        <f t="shared" si="30"/>
        <v>3</v>
      </c>
      <c r="BP5" s="6">
        <v>0</v>
      </c>
      <c r="BQ5">
        <f t="shared" si="31"/>
        <v>0</v>
      </c>
      <c r="BR5" s="11"/>
      <c r="BS5" s="17">
        <f t="shared" si="32"/>
        <v>0</v>
      </c>
      <c r="BT5" s="11"/>
      <c r="BU5" s="17">
        <f t="shared" si="33"/>
        <v>0</v>
      </c>
      <c r="BV5" s="11"/>
      <c r="BW5" s="17">
        <f t="shared" si="34"/>
        <v>0</v>
      </c>
      <c r="BX5" s="11"/>
      <c r="BY5" s="17">
        <f t="shared" si="35"/>
        <v>0</v>
      </c>
      <c r="BZ5" s="14"/>
      <c r="CA5" s="18">
        <f t="shared" si="36"/>
        <v>0</v>
      </c>
    </row>
    <row r="6" spans="1:79">
      <c r="A6" s="1">
        <v>43903</v>
      </c>
      <c r="B6">
        <v>43903</v>
      </c>
      <c r="C6" s="6">
        <v>36</v>
      </c>
      <c r="D6">
        <f t="shared" si="37"/>
        <v>9</v>
      </c>
      <c r="E6" s="6">
        <v>1</v>
      </c>
      <c r="F6">
        <f t="shared" si="45"/>
        <v>0</v>
      </c>
      <c r="G6" s="6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7">
        <v>649</v>
      </c>
      <c r="W6">
        <f t="shared" si="47"/>
        <v>248</v>
      </c>
      <c r="X6">
        <f t="shared" si="5"/>
        <v>41</v>
      </c>
      <c r="Y6" s="22">
        <f t="shared" si="6"/>
        <v>163.31152491192753</v>
      </c>
      <c r="Z6" s="6">
        <v>613</v>
      </c>
      <c r="AA6">
        <f t="shared" si="52"/>
        <v>239</v>
      </c>
      <c r="AB6" s="19">
        <f t="shared" si="7"/>
        <v>0.94453004622496151</v>
      </c>
      <c r="AC6" s="18">
        <f t="shared" si="8"/>
        <v>45</v>
      </c>
      <c r="AD6">
        <f t="shared" si="48"/>
        <v>36</v>
      </c>
      <c r="AE6">
        <f t="shared" si="53"/>
        <v>9</v>
      </c>
      <c r="AF6" s="19">
        <f t="shared" si="9"/>
        <v>5.5469953775038522E-2</v>
      </c>
      <c r="AG6" s="18">
        <f t="shared" si="10"/>
        <v>-4</v>
      </c>
      <c r="AH6" s="22">
        <f t="shared" si="11"/>
        <v>3.6290322580645164E-2</v>
      </c>
      <c r="AI6" s="22">
        <f t="shared" si="12"/>
        <v>9.0588827377956722</v>
      </c>
      <c r="AJ6" s="6">
        <v>30</v>
      </c>
      <c r="AK6">
        <f t="shared" si="54"/>
        <v>9</v>
      </c>
      <c r="AL6">
        <f t="shared" si="13"/>
        <v>0.4285714285714286</v>
      </c>
      <c r="AM6" s="22">
        <f t="shared" si="14"/>
        <v>7.5490689481630593</v>
      </c>
      <c r="AN6" s="22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2">
        <f t="shared" si="16"/>
        <v>0</v>
      </c>
      <c r="AT6">
        <f t="shared" si="50"/>
        <v>-3</v>
      </c>
      <c r="AU6">
        <f t="shared" si="17"/>
        <v>-1</v>
      </c>
      <c r="AV6" s="22">
        <f t="shared" si="18"/>
        <v>0</v>
      </c>
      <c r="AW6" s="35">
        <f t="shared" si="19"/>
        <v>0</v>
      </c>
      <c r="AX6" s="6">
        <v>2</v>
      </c>
      <c r="AY6">
        <f t="shared" si="51"/>
        <v>0</v>
      </c>
      <c r="AZ6">
        <f t="shared" si="20"/>
        <v>0</v>
      </c>
      <c r="BA6" s="22">
        <f t="shared" si="21"/>
        <v>0.50327126321087068</v>
      </c>
      <c r="BB6" s="35">
        <f t="shared" si="22"/>
        <v>5.5555555555555552E-2</v>
      </c>
      <c r="BC6" s="18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8">
        <f t="shared" si="23"/>
        <v>6</v>
      </c>
      <c r="BE6" s="35">
        <f t="shared" si="24"/>
        <v>0.23076923076923084</v>
      </c>
      <c r="BF6" s="22">
        <f t="shared" si="25"/>
        <v>8.0523402113739309</v>
      </c>
      <c r="BG6" s="22">
        <f t="shared" si="26"/>
        <v>0.88888888888888884</v>
      </c>
      <c r="BH6" s="30">
        <v>2</v>
      </c>
      <c r="BI6">
        <f t="shared" si="27"/>
        <v>1</v>
      </c>
      <c r="BJ6" s="6">
        <v>15</v>
      </c>
      <c r="BK6">
        <f t="shared" si="28"/>
        <v>4</v>
      </c>
      <c r="BL6" s="6">
        <v>14</v>
      </c>
      <c r="BM6">
        <f t="shared" si="29"/>
        <v>4</v>
      </c>
      <c r="BN6" s="6">
        <v>5</v>
      </c>
      <c r="BO6">
        <f t="shared" si="30"/>
        <v>0</v>
      </c>
      <c r="BP6" s="6">
        <v>0</v>
      </c>
      <c r="BQ6">
        <f t="shared" si="31"/>
        <v>0</v>
      </c>
      <c r="BR6" s="11"/>
      <c r="BS6" s="17">
        <f t="shared" si="32"/>
        <v>0</v>
      </c>
      <c r="BT6" s="11"/>
      <c r="BU6" s="17">
        <f t="shared" si="33"/>
        <v>0</v>
      </c>
      <c r="BV6" s="11"/>
      <c r="BW6" s="17">
        <f t="shared" si="34"/>
        <v>0</v>
      </c>
      <c r="BX6" s="11"/>
      <c r="BY6" s="17">
        <f t="shared" si="35"/>
        <v>0</v>
      </c>
      <c r="BZ6" s="14"/>
      <c r="CA6" s="18">
        <f t="shared" si="36"/>
        <v>0</v>
      </c>
    </row>
    <row r="7" spans="1:79">
      <c r="A7" s="1">
        <v>43904</v>
      </c>
      <c r="B7">
        <v>43904</v>
      </c>
      <c r="C7" s="6">
        <v>43</v>
      </c>
      <c r="D7">
        <f t="shared" si="37"/>
        <v>7</v>
      </c>
      <c r="E7" s="6">
        <v>1</v>
      </c>
      <c r="F7">
        <f t="shared" si="45"/>
        <v>0</v>
      </c>
      <c r="G7" s="6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7">
        <v>857</v>
      </c>
      <c r="W7">
        <f t="shared" si="47"/>
        <v>208</v>
      </c>
      <c r="X7">
        <f t="shared" si="5"/>
        <v>-40</v>
      </c>
      <c r="Y7" s="22">
        <f t="shared" si="6"/>
        <v>215.65173628585808</v>
      </c>
      <c r="Z7" s="6">
        <v>814</v>
      </c>
      <c r="AA7">
        <f t="shared" si="52"/>
        <v>201</v>
      </c>
      <c r="AB7" s="19">
        <f t="shared" si="7"/>
        <v>0.94982497082847139</v>
      </c>
      <c r="AC7" s="18">
        <f t="shared" si="8"/>
        <v>-38</v>
      </c>
      <c r="AD7">
        <f t="shared" si="48"/>
        <v>43</v>
      </c>
      <c r="AE7">
        <f t="shared" si="53"/>
        <v>7</v>
      </c>
      <c r="AF7" s="19">
        <f t="shared" si="9"/>
        <v>5.0175029171528586E-2</v>
      </c>
      <c r="AG7" s="18">
        <f t="shared" si="10"/>
        <v>-2</v>
      </c>
      <c r="AH7" s="22">
        <f t="shared" si="11"/>
        <v>3.3653846153846152E-2</v>
      </c>
      <c r="AI7" s="22">
        <f t="shared" si="12"/>
        <v>10.820332159033718</v>
      </c>
      <c r="AJ7" s="6">
        <v>37</v>
      </c>
      <c r="AK7">
        <f t="shared" si="54"/>
        <v>7</v>
      </c>
      <c r="AL7">
        <f t="shared" si="13"/>
        <v>0.23333333333333339</v>
      </c>
      <c r="AM7" s="22">
        <f t="shared" si="14"/>
        <v>9.3105183694011071</v>
      </c>
      <c r="AN7" s="22">
        <f t="shared" si="15"/>
        <v>0.86046511627906974</v>
      </c>
      <c r="AP7">
        <f t="shared" si="55"/>
        <v>0</v>
      </c>
      <c r="AQ7">
        <f t="shared" si="49"/>
        <v>-1</v>
      </c>
      <c r="AR7" s="22">
        <f t="shared" si="16"/>
        <v>0</v>
      </c>
      <c r="AS7" s="6">
        <v>3</v>
      </c>
      <c r="AT7">
        <f t="shared" si="50"/>
        <v>3</v>
      </c>
      <c r="AU7">
        <f t="shared" si="17"/>
        <v>-1</v>
      </c>
      <c r="AV7" s="22">
        <f t="shared" si="18"/>
        <v>0.75490689481630591</v>
      </c>
      <c r="AW7" s="35">
        <f t="shared" si="19"/>
        <v>6.9767441860465115E-2</v>
      </c>
      <c r="AX7" s="6">
        <v>2</v>
      </c>
      <c r="AY7">
        <f t="shared" si="51"/>
        <v>0</v>
      </c>
      <c r="AZ7">
        <f t="shared" si="20"/>
        <v>0</v>
      </c>
      <c r="BA7" s="22">
        <f t="shared" si="21"/>
        <v>0.50327126321087068</v>
      </c>
      <c r="BB7" s="35">
        <f t="shared" si="22"/>
        <v>4.6511627906976744E-2</v>
      </c>
      <c r="BC7" s="18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8">
        <f t="shared" si="23"/>
        <v>10</v>
      </c>
      <c r="BE7" s="35">
        <f t="shared" si="24"/>
        <v>0.3125</v>
      </c>
      <c r="BF7" s="22">
        <f t="shared" si="25"/>
        <v>10.568696527428283</v>
      </c>
      <c r="BG7" s="22">
        <f t="shared" si="26"/>
        <v>0.97674418604651159</v>
      </c>
      <c r="BH7" s="30">
        <v>2</v>
      </c>
      <c r="BI7">
        <f t="shared" si="27"/>
        <v>0</v>
      </c>
      <c r="BJ7" s="6">
        <v>15</v>
      </c>
      <c r="BK7">
        <f t="shared" si="28"/>
        <v>0</v>
      </c>
      <c r="BL7" s="6">
        <v>20</v>
      </c>
      <c r="BM7">
        <f t="shared" si="29"/>
        <v>6</v>
      </c>
      <c r="BN7" s="6">
        <v>6</v>
      </c>
      <c r="BO7">
        <f t="shared" si="30"/>
        <v>1</v>
      </c>
      <c r="BP7" s="6">
        <v>0</v>
      </c>
      <c r="BQ7">
        <f t="shared" si="31"/>
        <v>0</v>
      </c>
      <c r="BR7" s="11"/>
      <c r="BS7" s="17">
        <f t="shared" si="32"/>
        <v>0</v>
      </c>
      <c r="BT7" s="11"/>
      <c r="BU7" s="17">
        <f t="shared" si="33"/>
        <v>0</v>
      </c>
      <c r="BV7" s="11"/>
      <c r="BW7" s="17">
        <f t="shared" si="34"/>
        <v>0</v>
      </c>
      <c r="BX7" s="11"/>
      <c r="BY7" s="17">
        <f t="shared" si="35"/>
        <v>0</v>
      </c>
      <c r="BZ7" s="14"/>
      <c r="CA7" s="18">
        <f t="shared" si="36"/>
        <v>0</v>
      </c>
    </row>
    <row r="8" spans="1:79">
      <c r="A8" s="1">
        <v>43905</v>
      </c>
      <c r="B8">
        <v>43905</v>
      </c>
      <c r="C8" s="6">
        <v>55</v>
      </c>
      <c r="D8">
        <f t="shared" si="37"/>
        <v>12</v>
      </c>
      <c r="E8" s="6">
        <v>1</v>
      </c>
      <c r="F8">
        <f t="shared" si="45"/>
        <v>0</v>
      </c>
      <c r="G8" s="6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7">
        <v>976</v>
      </c>
      <c r="W8">
        <f t="shared" si="47"/>
        <v>119</v>
      </c>
      <c r="X8">
        <f t="shared" si="5"/>
        <v>-89</v>
      </c>
      <c r="Y8" s="22">
        <f t="shared" si="6"/>
        <v>245.59637644690486</v>
      </c>
      <c r="Z8" s="6">
        <v>921</v>
      </c>
      <c r="AA8">
        <f t="shared" si="52"/>
        <v>107</v>
      </c>
      <c r="AB8" s="19">
        <f t="shared" si="7"/>
        <v>0.94364754098360659</v>
      </c>
      <c r="AC8" s="18">
        <f t="shared" si="8"/>
        <v>-94</v>
      </c>
      <c r="AD8">
        <f t="shared" si="48"/>
        <v>55</v>
      </c>
      <c r="AE8">
        <f t="shared" si="53"/>
        <v>12</v>
      </c>
      <c r="AF8" s="19">
        <f t="shared" si="9"/>
        <v>5.6352459016393443E-2</v>
      </c>
      <c r="AG8" s="18">
        <f t="shared" si="10"/>
        <v>5</v>
      </c>
      <c r="AH8" s="22">
        <f t="shared" si="11"/>
        <v>0.10084033613445378</v>
      </c>
      <c r="AI8" s="22">
        <f t="shared" si="12"/>
        <v>13.839959738298942</v>
      </c>
      <c r="AJ8" s="6">
        <v>44</v>
      </c>
      <c r="AK8">
        <f t="shared" si="54"/>
        <v>7</v>
      </c>
      <c r="AL8">
        <f t="shared" si="13"/>
        <v>0.18918918918918926</v>
      </c>
      <c r="AM8" s="22">
        <f t="shared" si="14"/>
        <v>11.071967790639153</v>
      </c>
      <c r="AN8" s="22">
        <f t="shared" si="15"/>
        <v>0.8</v>
      </c>
      <c r="AP8">
        <f t="shared" si="55"/>
        <v>0</v>
      </c>
      <c r="AQ8">
        <f t="shared" si="49"/>
        <v>-1</v>
      </c>
      <c r="AR8" s="22">
        <f t="shared" si="16"/>
        <v>0</v>
      </c>
      <c r="AS8" s="6">
        <v>4</v>
      </c>
      <c r="AT8">
        <f t="shared" si="50"/>
        <v>1</v>
      </c>
      <c r="AU8">
        <f t="shared" si="17"/>
        <v>0.33333333333333326</v>
      </c>
      <c r="AV8" s="22">
        <f t="shared" si="18"/>
        <v>1.0065425264217414</v>
      </c>
      <c r="AW8" s="35">
        <f t="shared" si="19"/>
        <v>7.2727272727272724E-2</v>
      </c>
      <c r="AX8" s="6">
        <v>6</v>
      </c>
      <c r="AY8">
        <f t="shared" si="51"/>
        <v>4</v>
      </c>
      <c r="AZ8">
        <f t="shared" si="20"/>
        <v>2</v>
      </c>
      <c r="BA8" s="22">
        <f t="shared" si="21"/>
        <v>1.5098137896326118</v>
      </c>
      <c r="BB8" s="35">
        <f t="shared" si="22"/>
        <v>0.10909090909090909</v>
      </c>
      <c r="BC8" s="18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8">
        <f t="shared" si="23"/>
        <v>12</v>
      </c>
      <c r="BE8" s="35">
        <f t="shared" si="24"/>
        <v>0.28571428571428581</v>
      </c>
      <c r="BF8" s="22">
        <f t="shared" si="25"/>
        <v>13.588324106693507</v>
      </c>
      <c r="BG8" s="22">
        <f t="shared" si="26"/>
        <v>0.98181818181818181</v>
      </c>
      <c r="BH8" s="30">
        <v>2</v>
      </c>
      <c r="BI8">
        <f t="shared" si="27"/>
        <v>0</v>
      </c>
      <c r="BJ8" s="6">
        <v>19</v>
      </c>
      <c r="BK8">
        <f t="shared" si="28"/>
        <v>4</v>
      </c>
      <c r="BL8" s="6">
        <v>26</v>
      </c>
      <c r="BM8">
        <f t="shared" si="29"/>
        <v>6</v>
      </c>
      <c r="BN8" s="6">
        <v>8</v>
      </c>
      <c r="BO8">
        <f t="shared" si="30"/>
        <v>2</v>
      </c>
      <c r="BP8" s="6">
        <v>0</v>
      </c>
      <c r="BQ8">
        <f t="shared" si="31"/>
        <v>0</v>
      </c>
      <c r="BR8" s="11"/>
      <c r="BS8" s="17">
        <f t="shared" si="32"/>
        <v>0</v>
      </c>
      <c r="BT8" s="11"/>
      <c r="BU8" s="17">
        <f t="shared" si="33"/>
        <v>0</v>
      </c>
      <c r="BV8" s="11"/>
      <c r="BW8" s="17">
        <f t="shared" si="34"/>
        <v>0</v>
      </c>
      <c r="BX8" s="11"/>
      <c r="BY8" s="17">
        <f t="shared" si="35"/>
        <v>0</v>
      </c>
      <c r="BZ8" s="14"/>
      <c r="CA8" s="18">
        <f t="shared" si="36"/>
        <v>0</v>
      </c>
    </row>
    <row r="9" spans="1:79">
      <c r="A9" s="1">
        <v>43906</v>
      </c>
      <c r="B9">
        <v>43906</v>
      </c>
      <c r="C9" s="6">
        <v>69</v>
      </c>
      <c r="D9">
        <f t="shared" si="37"/>
        <v>14</v>
      </c>
      <c r="E9" s="6">
        <v>1</v>
      </c>
      <c r="F9">
        <f t="shared" si="45"/>
        <v>0</v>
      </c>
      <c r="G9" s="6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7">
        <v>1073</v>
      </c>
      <c r="W9">
        <f t="shared" si="47"/>
        <v>97</v>
      </c>
      <c r="X9">
        <f t="shared" si="5"/>
        <v>-22</v>
      </c>
      <c r="Y9" s="22">
        <f t="shared" si="6"/>
        <v>270.0050327126321</v>
      </c>
      <c r="Z9" s="6">
        <v>1004</v>
      </c>
      <c r="AA9">
        <f t="shared" si="52"/>
        <v>83</v>
      </c>
      <c r="AB9" s="19">
        <f t="shared" si="7"/>
        <v>0.93569431500465983</v>
      </c>
      <c r="AC9" s="18">
        <f t="shared" si="8"/>
        <v>-24</v>
      </c>
      <c r="AD9">
        <f t="shared" si="48"/>
        <v>69</v>
      </c>
      <c r="AE9">
        <f t="shared" si="53"/>
        <v>14</v>
      </c>
      <c r="AF9" s="19">
        <f t="shared" si="9"/>
        <v>6.4305684995340173E-2</v>
      </c>
      <c r="AG9" s="18">
        <f t="shared" si="10"/>
        <v>2</v>
      </c>
      <c r="AH9" s="22">
        <f t="shared" si="11"/>
        <v>0.14432989690721648</v>
      </c>
      <c r="AI9" s="22">
        <f t="shared" si="12"/>
        <v>17.362858580775036</v>
      </c>
      <c r="AJ9" s="6">
        <v>57</v>
      </c>
      <c r="AK9">
        <f t="shared" si="54"/>
        <v>13</v>
      </c>
      <c r="AL9">
        <f t="shared" si="13"/>
        <v>0.29545454545454541</v>
      </c>
      <c r="AM9" s="22">
        <f t="shared" si="14"/>
        <v>14.343231001509814</v>
      </c>
      <c r="AN9" s="22">
        <f t="shared" si="15"/>
        <v>0.82608695652173914</v>
      </c>
      <c r="AP9">
        <f t="shared" si="55"/>
        <v>0</v>
      </c>
      <c r="AQ9">
        <f t="shared" si="49"/>
        <v>-1</v>
      </c>
      <c r="AR9" s="22">
        <f t="shared" si="16"/>
        <v>0</v>
      </c>
      <c r="AS9" s="6">
        <v>4</v>
      </c>
      <c r="AT9">
        <f t="shared" si="50"/>
        <v>0</v>
      </c>
      <c r="AU9">
        <f t="shared" si="17"/>
        <v>0</v>
      </c>
      <c r="AV9" s="22">
        <f t="shared" si="18"/>
        <v>1.0065425264217414</v>
      </c>
      <c r="AW9" s="35">
        <f t="shared" si="19"/>
        <v>5.7971014492753624E-2</v>
      </c>
      <c r="AX9" s="6">
        <v>7</v>
      </c>
      <c r="AY9">
        <f t="shared" si="51"/>
        <v>1</v>
      </c>
      <c r="AZ9">
        <f t="shared" si="20"/>
        <v>0.16666666666666674</v>
      </c>
      <c r="BA9" s="22">
        <f t="shared" si="21"/>
        <v>1.7614494212380472</v>
      </c>
      <c r="BB9" s="35">
        <f t="shared" si="22"/>
        <v>0.10144927536231885</v>
      </c>
      <c r="BC9" s="18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8">
        <f t="shared" si="23"/>
        <v>14</v>
      </c>
      <c r="BE9" s="35">
        <f t="shared" si="24"/>
        <v>0.2592592592592593</v>
      </c>
      <c r="BF9" s="22">
        <f t="shared" si="25"/>
        <v>17.111222949169601</v>
      </c>
      <c r="BG9" s="22">
        <f t="shared" si="26"/>
        <v>0.98550724637681164</v>
      </c>
      <c r="BH9" s="30">
        <v>2</v>
      </c>
      <c r="BI9">
        <f t="shared" si="27"/>
        <v>0</v>
      </c>
      <c r="BJ9" s="6">
        <v>22</v>
      </c>
      <c r="BK9">
        <f t="shared" si="28"/>
        <v>3</v>
      </c>
      <c r="BL9" s="6">
        <v>36</v>
      </c>
      <c r="BM9">
        <f t="shared" si="29"/>
        <v>10</v>
      </c>
      <c r="BN9" s="6">
        <v>9</v>
      </c>
      <c r="BO9">
        <f t="shared" si="30"/>
        <v>1</v>
      </c>
      <c r="BP9" s="6">
        <v>0</v>
      </c>
      <c r="BQ9">
        <f t="shared" si="31"/>
        <v>0</v>
      </c>
      <c r="BR9" s="11"/>
      <c r="BS9" s="17">
        <f t="shared" si="32"/>
        <v>0</v>
      </c>
      <c r="BT9" s="11"/>
      <c r="BU9" s="17">
        <f t="shared" si="33"/>
        <v>0</v>
      </c>
      <c r="BV9" s="11"/>
      <c r="BW9" s="17">
        <f t="shared" si="34"/>
        <v>0</v>
      </c>
      <c r="BX9" s="11"/>
      <c r="BY9" s="17">
        <f t="shared" si="35"/>
        <v>0</v>
      </c>
      <c r="BZ9" s="14"/>
      <c r="CA9" s="18">
        <f t="shared" si="36"/>
        <v>0</v>
      </c>
    </row>
    <row r="10" spans="1:79">
      <c r="A10" s="1">
        <v>43907</v>
      </c>
      <c r="B10">
        <v>43907</v>
      </c>
      <c r="C10" s="6">
        <v>86</v>
      </c>
      <c r="D10">
        <f t="shared" si="37"/>
        <v>17</v>
      </c>
      <c r="E10" s="6">
        <v>1</v>
      </c>
      <c r="F10">
        <f t="shared" si="45"/>
        <v>0</v>
      </c>
      <c r="G10" s="6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7">
        <v>1232</v>
      </c>
      <c r="W10">
        <f t="shared" si="47"/>
        <v>159</v>
      </c>
      <c r="X10">
        <f t="shared" si="5"/>
        <v>62</v>
      </c>
      <c r="Y10" s="22">
        <f t="shared" si="6"/>
        <v>310.0150981378963</v>
      </c>
      <c r="Z10" s="6">
        <v>1158</v>
      </c>
      <c r="AA10">
        <f t="shared" si="52"/>
        <v>154</v>
      </c>
      <c r="AB10" s="19">
        <f t="shared" si="7"/>
        <v>0.93993506493506496</v>
      </c>
      <c r="AC10" s="18">
        <f t="shared" si="8"/>
        <v>71</v>
      </c>
      <c r="AD10">
        <f t="shared" si="48"/>
        <v>74</v>
      </c>
      <c r="AE10">
        <f t="shared" si="53"/>
        <v>5</v>
      </c>
      <c r="AF10" s="19">
        <f t="shared" si="9"/>
        <v>6.0064935064935064E-2</v>
      </c>
      <c r="AG10" s="18">
        <f t="shared" si="10"/>
        <v>-9</v>
      </c>
      <c r="AH10" s="22">
        <f t="shared" si="11"/>
        <v>3.1446540880503145E-2</v>
      </c>
      <c r="AI10" s="22">
        <f t="shared" si="12"/>
        <v>18.621036738802214</v>
      </c>
      <c r="AJ10" s="6">
        <v>71</v>
      </c>
      <c r="AK10">
        <f t="shared" si="54"/>
        <v>14</v>
      </c>
      <c r="AL10">
        <f t="shared" si="13"/>
        <v>0.2456140350877194</v>
      </c>
      <c r="AM10" s="22">
        <f t="shared" si="14"/>
        <v>17.866129843985906</v>
      </c>
      <c r="AN10" s="22">
        <f t="shared" si="15"/>
        <v>0.82558139534883723</v>
      </c>
      <c r="AP10">
        <f t="shared" si="55"/>
        <v>0</v>
      </c>
      <c r="AQ10">
        <f t="shared" si="49"/>
        <v>-1</v>
      </c>
      <c r="AR10" s="22">
        <f t="shared" si="16"/>
        <v>0</v>
      </c>
      <c r="AS10" s="6">
        <v>6</v>
      </c>
      <c r="AT10">
        <f t="shared" si="50"/>
        <v>2</v>
      </c>
      <c r="AU10">
        <f t="shared" si="17"/>
        <v>0.5</v>
      </c>
      <c r="AV10" s="22">
        <f t="shared" si="18"/>
        <v>1.5098137896326118</v>
      </c>
      <c r="AW10" s="35">
        <f t="shared" si="19"/>
        <v>6.9767441860465115E-2</v>
      </c>
      <c r="AX10" s="6">
        <v>8</v>
      </c>
      <c r="AY10">
        <f t="shared" si="51"/>
        <v>1</v>
      </c>
      <c r="AZ10">
        <f t="shared" si="20"/>
        <v>0.14285714285714279</v>
      </c>
      <c r="BA10" s="22">
        <f t="shared" si="21"/>
        <v>2.0130850528434827</v>
      </c>
      <c r="BB10" s="35">
        <f t="shared" si="22"/>
        <v>9.3023255813953487E-2</v>
      </c>
      <c r="BC10" s="18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8">
        <f t="shared" si="23"/>
        <v>17</v>
      </c>
      <c r="BE10" s="35">
        <f t="shared" si="24"/>
        <v>0.25</v>
      </c>
      <c r="BF10" s="22">
        <f t="shared" si="25"/>
        <v>21.389028686462002</v>
      </c>
      <c r="BG10" s="22">
        <f t="shared" si="26"/>
        <v>0.98837209302325579</v>
      </c>
      <c r="BH10" s="30">
        <v>2</v>
      </c>
      <c r="BI10">
        <f t="shared" si="27"/>
        <v>0</v>
      </c>
      <c r="BJ10" s="6">
        <v>28</v>
      </c>
      <c r="BK10">
        <f t="shared" si="28"/>
        <v>6</v>
      </c>
      <c r="BL10" s="6">
        <v>43</v>
      </c>
      <c r="BM10">
        <f t="shared" si="29"/>
        <v>7</v>
      </c>
      <c r="BN10" s="6">
        <v>13</v>
      </c>
      <c r="BO10">
        <f t="shared" si="30"/>
        <v>4</v>
      </c>
      <c r="BP10" s="6">
        <v>0</v>
      </c>
      <c r="BQ10">
        <f t="shared" si="31"/>
        <v>0</v>
      </c>
      <c r="BR10" s="11"/>
      <c r="BS10" s="17">
        <f t="shared" si="32"/>
        <v>0</v>
      </c>
      <c r="BT10" s="11"/>
      <c r="BU10" s="17">
        <f t="shared" si="33"/>
        <v>0</v>
      </c>
      <c r="BV10" s="11"/>
      <c r="BW10" s="17">
        <f t="shared" si="34"/>
        <v>0</v>
      </c>
      <c r="BX10" s="11"/>
      <c r="BY10" s="17">
        <f t="shared" si="35"/>
        <v>0</v>
      </c>
      <c r="BZ10" s="14"/>
      <c r="CA10" s="18">
        <f t="shared" si="36"/>
        <v>0</v>
      </c>
    </row>
    <row r="11" spans="1:79">
      <c r="A11" s="1">
        <v>43908</v>
      </c>
      <c r="B11">
        <v>43908</v>
      </c>
      <c r="C11" s="6">
        <v>109</v>
      </c>
      <c r="D11">
        <f t="shared" si="37"/>
        <v>23</v>
      </c>
      <c r="E11" s="6">
        <v>1</v>
      </c>
      <c r="F11">
        <f t="shared" si="45"/>
        <v>0</v>
      </c>
      <c r="G11" s="6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7">
        <v>1455</v>
      </c>
      <c r="W11">
        <f t="shared" si="47"/>
        <v>223</v>
      </c>
      <c r="X11">
        <f t="shared" si="5"/>
        <v>64</v>
      </c>
      <c r="Y11" s="22">
        <f t="shared" si="6"/>
        <v>366.12984398590839</v>
      </c>
      <c r="Z11" s="6">
        <v>1346</v>
      </c>
      <c r="AA11">
        <f t="shared" si="52"/>
        <v>188</v>
      </c>
      <c r="AB11" s="19">
        <f t="shared" si="7"/>
        <v>0.92508591065292101</v>
      </c>
      <c r="AC11" s="18">
        <f t="shared" si="8"/>
        <v>34</v>
      </c>
      <c r="AD11">
        <f t="shared" si="48"/>
        <v>109</v>
      </c>
      <c r="AE11">
        <f t="shared" si="53"/>
        <v>35</v>
      </c>
      <c r="AF11" s="19">
        <f t="shared" si="9"/>
        <v>7.4914089347079035E-2</v>
      </c>
      <c r="AG11" s="18">
        <f t="shared" si="10"/>
        <v>30</v>
      </c>
      <c r="AH11" s="22">
        <f t="shared" si="11"/>
        <v>0.15695067264573992</v>
      </c>
      <c r="AI11" s="22">
        <f t="shared" si="12"/>
        <v>27.42828384499245</v>
      </c>
      <c r="AJ11" s="6">
        <v>91</v>
      </c>
      <c r="AK11">
        <f t="shared" si="54"/>
        <v>20</v>
      </c>
      <c r="AL11">
        <f t="shared" si="13"/>
        <v>0.28169014084507049</v>
      </c>
      <c r="AM11" s="22">
        <f t="shared" si="14"/>
        <v>22.898842476094615</v>
      </c>
      <c r="AN11" s="22">
        <f t="shared" si="15"/>
        <v>0.83486238532110091</v>
      </c>
      <c r="AP11">
        <f t="shared" si="55"/>
        <v>0</v>
      </c>
      <c r="AQ11">
        <f t="shared" si="49"/>
        <v>-1</v>
      </c>
      <c r="AR11" s="22">
        <f t="shared" si="16"/>
        <v>0</v>
      </c>
      <c r="AS11" s="6">
        <v>8</v>
      </c>
      <c r="AT11">
        <f t="shared" si="50"/>
        <v>2</v>
      </c>
      <c r="AU11">
        <f t="shared" si="17"/>
        <v>0.33333333333333326</v>
      </c>
      <c r="AV11" s="22">
        <f t="shared" si="18"/>
        <v>2.0130850528434827</v>
      </c>
      <c r="AW11" s="35">
        <f t="shared" si="19"/>
        <v>7.3394495412844041E-2</v>
      </c>
      <c r="AX11" s="6">
        <v>9</v>
      </c>
      <c r="AY11">
        <f t="shared" si="51"/>
        <v>1</v>
      </c>
      <c r="AZ11">
        <f t="shared" si="20"/>
        <v>0.125</v>
      </c>
      <c r="BA11" s="22">
        <f t="shared" si="21"/>
        <v>2.2647206844489181</v>
      </c>
      <c r="BB11" s="35">
        <f t="shared" si="22"/>
        <v>8.2568807339449546E-2</v>
      </c>
      <c r="BC11" s="18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8">
        <f t="shared" si="23"/>
        <v>23</v>
      </c>
      <c r="BE11" s="35">
        <f t="shared" si="24"/>
        <v>0.27058823529411757</v>
      </c>
      <c r="BF11" s="22">
        <f t="shared" si="25"/>
        <v>27.176648213387015</v>
      </c>
      <c r="BG11" s="22">
        <f t="shared" si="26"/>
        <v>0.99082568807339455</v>
      </c>
      <c r="BH11" s="30">
        <v>2</v>
      </c>
      <c r="BI11">
        <f t="shared" si="27"/>
        <v>0</v>
      </c>
      <c r="BJ11" s="6">
        <v>37</v>
      </c>
      <c r="BK11">
        <f t="shared" si="28"/>
        <v>9</v>
      </c>
      <c r="BL11" s="6">
        <v>53</v>
      </c>
      <c r="BM11">
        <f t="shared" si="29"/>
        <v>10</v>
      </c>
      <c r="BN11" s="6">
        <v>17</v>
      </c>
      <c r="BO11">
        <f t="shared" si="30"/>
        <v>4</v>
      </c>
      <c r="BP11" s="6">
        <v>0</v>
      </c>
      <c r="BQ11">
        <f t="shared" si="31"/>
        <v>0</v>
      </c>
      <c r="BR11" s="11"/>
      <c r="BS11" s="17">
        <f t="shared" si="32"/>
        <v>0</v>
      </c>
      <c r="BT11" s="11"/>
      <c r="BU11" s="17">
        <f t="shared" si="33"/>
        <v>0</v>
      </c>
      <c r="BV11" s="11"/>
      <c r="BW11" s="17">
        <f t="shared" si="34"/>
        <v>0</v>
      </c>
      <c r="BX11" s="11"/>
      <c r="BY11" s="17">
        <f t="shared" si="35"/>
        <v>0</v>
      </c>
      <c r="BZ11" s="14"/>
      <c r="CA11" s="18">
        <f t="shared" si="36"/>
        <v>0</v>
      </c>
    </row>
    <row r="12" spans="1:79">
      <c r="A12" s="1">
        <v>43909</v>
      </c>
      <c r="B12">
        <v>43909</v>
      </c>
      <c r="C12" s="6">
        <v>137</v>
      </c>
      <c r="D12">
        <f t="shared" si="37"/>
        <v>28</v>
      </c>
      <c r="E12" s="6">
        <v>1</v>
      </c>
      <c r="F12">
        <f t="shared" si="45"/>
        <v>0</v>
      </c>
      <c r="G12" s="6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7">
        <v>1768</v>
      </c>
      <c r="W12">
        <f t="shared" si="47"/>
        <v>313</v>
      </c>
      <c r="X12">
        <f t="shared" si="5"/>
        <v>90</v>
      </c>
      <c r="Y12" s="22">
        <f t="shared" si="6"/>
        <v>444.89179667840966</v>
      </c>
      <c r="Z12" s="6">
        <v>1631</v>
      </c>
      <c r="AA12">
        <f t="shared" si="52"/>
        <v>285</v>
      </c>
      <c r="AB12" s="19">
        <f t="shared" si="7"/>
        <v>0.92251131221719462</v>
      </c>
      <c r="AC12" s="18">
        <f t="shared" si="8"/>
        <v>97</v>
      </c>
      <c r="AD12">
        <f t="shared" si="48"/>
        <v>137</v>
      </c>
      <c r="AE12">
        <f t="shared" si="53"/>
        <v>28</v>
      </c>
      <c r="AF12" s="19">
        <f t="shared" si="9"/>
        <v>7.7488687782805432E-2</v>
      </c>
      <c r="AG12" s="18">
        <f t="shared" si="10"/>
        <v>-7</v>
      </c>
      <c r="AH12" s="22">
        <f t="shared" si="11"/>
        <v>8.9456869009584661E-2</v>
      </c>
      <c r="AI12" s="22">
        <f t="shared" si="12"/>
        <v>34.474081529944641</v>
      </c>
      <c r="AJ12" s="6">
        <v>115</v>
      </c>
      <c r="AK12">
        <f t="shared" si="54"/>
        <v>24</v>
      </c>
      <c r="AL12">
        <f t="shared" si="13"/>
        <v>0.26373626373626369</v>
      </c>
      <c r="AM12" s="22">
        <f t="shared" si="14"/>
        <v>28.938097634625063</v>
      </c>
      <c r="AN12" s="22">
        <f t="shared" si="15"/>
        <v>0.83941605839416056</v>
      </c>
      <c r="AP12">
        <f t="shared" si="55"/>
        <v>0</v>
      </c>
      <c r="AQ12">
        <f t="shared" si="49"/>
        <v>-1</v>
      </c>
      <c r="AR12" s="22">
        <f t="shared" si="16"/>
        <v>0</v>
      </c>
      <c r="AS12" s="6">
        <v>11</v>
      </c>
      <c r="AT12">
        <f t="shared" si="50"/>
        <v>3</v>
      </c>
      <c r="AU12">
        <f t="shared" si="17"/>
        <v>0.375</v>
      </c>
      <c r="AV12" s="22">
        <f t="shared" si="18"/>
        <v>2.7679919476597883</v>
      </c>
      <c r="AW12" s="35">
        <f t="shared" si="19"/>
        <v>8.0291970802919707E-2</v>
      </c>
      <c r="AX12" s="6">
        <v>10</v>
      </c>
      <c r="AY12">
        <f t="shared" si="51"/>
        <v>1</v>
      </c>
      <c r="AZ12">
        <f t="shared" si="20"/>
        <v>0.11111111111111116</v>
      </c>
      <c r="BA12" s="22">
        <f t="shared" si="21"/>
        <v>2.5163563160543529</v>
      </c>
      <c r="BB12" s="35">
        <f t="shared" si="22"/>
        <v>7.2992700729927001E-2</v>
      </c>
      <c r="BC12" s="18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8">
        <f t="shared" si="23"/>
        <v>28</v>
      </c>
      <c r="BE12" s="35">
        <f t="shared" si="24"/>
        <v>0.2592592592592593</v>
      </c>
      <c r="BF12" s="22">
        <f t="shared" si="25"/>
        <v>34.222445898339203</v>
      </c>
      <c r="BG12" s="22">
        <f t="shared" si="26"/>
        <v>0.99270072992700731</v>
      </c>
      <c r="BH12" s="30">
        <v>2</v>
      </c>
      <c r="BI12">
        <f t="shared" si="27"/>
        <v>0</v>
      </c>
      <c r="BJ12" s="6">
        <v>44</v>
      </c>
      <c r="BK12">
        <f t="shared" si="28"/>
        <v>7</v>
      </c>
      <c r="BL12" s="6">
        <v>67</v>
      </c>
      <c r="BM12">
        <f t="shared" si="29"/>
        <v>14</v>
      </c>
      <c r="BN12" s="6">
        <v>24</v>
      </c>
      <c r="BO12">
        <f t="shared" si="30"/>
        <v>7</v>
      </c>
      <c r="BP12" s="6">
        <v>0</v>
      </c>
      <c r="BQ12">
        <f t="shared" si="31"/>
        <v>0</v>
      </c>
      <c r="BR12" s="11"/>
      <c r="BS12" s="17">
        <f t="shared" si="32"/>
        <v>0</v>
      </c>
      <c r="BT12" s="11"/>
      <c r="BU12" s="17">
        <f t="shared" si="33"/>
        <v>0</v>
      </c>
      <c r="BV12" s="11"/>
      <c r="BW12" s="17">
        <f t="shared" si="34"/>
        <v>0</v>
      </c>
      <c r="BX12" s="11"/>
      <c r="BY12" s="17">
        <f t="shared" si="35"/>
        <v>0</v>
      </c>
      <c r="BZ12" s="14"/>
      <c r="CA12" s="18">
        <f t="shared" si="36"/>
        <v>0</v>
      </c>
    </row>
    <row r="13" spans="1:79">
      <c r="A13" s="1">
        <v>43910</v>
      </c>
      <c r="B13">
        <v>43910</v>
      </c>
      <c r="C13" s="6">
        <v>200</v>
      </c>
      <c r="D13">
        <f t="shared" si="37"/>
        <v>63</v>
      </c>
      <c r="E13" s="6">
        <v>1</v>
      </c>
      <c r="F13">
        <f t="shared" si="45"/>
        <v>0</v>
      </c>
      <c r="G13" s="6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7">
        <v>2169</v>
      </c>
      <c r="W13">
        <f t="shared" si="47"/>
        <v>401</v>
      </c>
      <c r="X13">
        <f t="shared" si="5"/>
        <v>88</v>
      </c>
      <c r="Y13" s="22">
        <f t="shared" si="6"/>
        <v>545.79768495218923</v>
      </c>
      <c r="Z13" s="6">
        <v>1970</v>
      </c>
      <c r="AA13">
        <f t="shared" si="52"/>
        <v>339</v>
      </c>
      <c r="AB13" s="19">
        <f t="shared" si="7"/>
        <v>0.9082526509912402</v>
      </c>
      <c r="AC13" s="18">
        <f t="shared" si="8"/>
        <v>54</v>
      </c>
      <c r="AD13">
        <f t="shared" si="48"/>
        <v>199</v>
      </c>
      <c r="AE13">
        <f t="shared" si="53"/>
        <v>62</v>
      </c>
      <c r="AF13" s="19">
        <f t="shared" si="9"/>
        <v>9.174734900875979E-2</v>
      </c>
      <c r="AG13" s="18">
        <f t="shared" si="10"/>
        <v>34</v>
      </c>
      <c r="AH13" s="22">
        <f t="shared" si="11"/>
        <v>0.15461346633416459</v>
      </c>
      <c r="AI13" s="22">
        <f t="shared" si="12"/>
        <v>50.075490689481626</v>
      </c>
      <c r="AJ13" s="6">
        <v>171</v>
      </c>
      <c r="AK13">
        <f t="shared" si="54"/>
        <v>56</v>
      </c>
      <c r="AL13">
        <f t="shared" si="13"/>
        <v>0.48695652173913051</v>
      </c>
      <c r="AM13" s="22">
        <f t="shared" si="14"/>
        <v>43.029693004529442</v>
      </c>
      <c r="AN13" s="22">
        <f t="shared" si="15"/>
        <v>0.85499999999999998</v>
      </c>
      <c r="AP13">
        <f t="shared" si="55"/>
        <v>0</v>
      </c>
      <c r="AQ13">
        <f t="shared" si="49"/>
        <v>-1</v>
      </c>
      <c r="AR13" s="22">
        <f t="shared" si="16"/>
        <v>0</v>
      </c>
      <c r="AS13" s="6">
        <v>17</v>
      </c>
      <c r="AT13">
        <f t="shared" si="50"/>
        <v>6</v>
      </c>
      <c r="AU13">
        <f t="shared" si="17"/>
        <v>0.54545454545454541</v>
      </c>
      <c r="AV13" s="22">
        <f t="shared" si="18"/>
        <v>4.2778057372924003</v>
      </c>
      <c r="AW13" s="35">
        <f t="shared" si="19"/>
        <v>8.5000000000000006E-2</v>
      </c>
      <c r="AX13" s="6">
        <v>11</v>
      </c>
      <c r="AY13">
        <f t="shared" si="51"/>
        <v>1</v>
      </c>
      <c r="AZ13">
        <f t="shared" si="20"/>
        <v>0.10000000000000009</v>
      </c>
      <c r="BA13" s="22">
        <f t="shared" si="21"/>
        <v>2.7679919476597883</v>
      </c>
      <c r="BB13" s="35">
        <f t="shared" si="22"/>
        <v>5.5E-2</v>
      </c>
      <c r="BC13" s="18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8">
        <f t="shared" si="23"/>
        <v>63</v>
      </c>
      <c r="BE13" s="35">
        <f t="shared" si="24"/>
        <v>0.46323529411764697</v>
      </c>
      <c r="BF13" s="22">
        <f t="shared" si="25"/>
        <v>50.075490689481626</v>
      </c>
      <c r="BG13" s="22">
        <f t="shared" si="26"/>
        <v>0.995</v>
      </c>
      <c r="BH13" s="30">
        <v>4</v>
      </c>
      <c r="BI13">
        <f t="shared" si="27"/>
        <v>2</v>
      </c>
      <c r="BJ13" s="6">
        <v>68</v>
      </c>
      <c r="BK13">
        <f t="shared" si="28"/>
        <v>24</v>
      </c>
      <c r="BL13" s="6">
        <v>98</v>
      </c>
      <c r="BM13">
        <f t="shared" si="29"/>
        <v>31</v>
      </c>
      <c r="BN13" s="6">
        <v>29</v>
      </c>
      <c r="BO13">
        <f t="shared" si="30"/>
        <v>5</v>
      </c>
      <c r="BP13" s="6">
        <v>1</v>
      </c>
      <c r="BQ13">
        <f t="shared" si="31"/>
        <v>1</v>
      </c>
      <c r="BR13" s="11"/>
      <c r="BS13" s="17">
        <f t="shared" si="32"/>
        <v>0</v>
      </c>
      <c r="BT13" s="11"/>
      <c r="BU13" s="17">
        <f t="shared" si="33"/>
        <v>0</v>
      </c>
      <c r="BV13" s="11"/>
      <c r="BW13" s="17">
        <f t="shared" si="34"/>
        <v>0</v>
      </c>
      <c r="BX13" s="11"/>
      <c r="BY13" s="17">
        <f t="shared" si="35"/>
        <v>0</v>
      </c>
      <c r="BZ13" s="14"/>
      <c r="CA13" s="18">
        <f t="shared" si="36"/>
        <v>0</v>
      </c>
    </row>
    <row r="14" spans="1:79">
      <c r="A14" s="1">
        <v>43911</v>
      </c>
      <c r="B14">
        <v>43911</v>
      </c>
      <c r="C14" s="6">
        <v>245</v>
      </c>
      <c r="D14">
        <f t="shared" si="37"/>
        <v>45</v>
      </c>
      <c r="E14" s="6">
        <v>1</v>
      </c>
      <c r="F14">
        <f t="shared" si="45"/>
        <v>0</v>
      </c>
      <c r="G14" s="6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7">
        <v>2473</v>
      </c>
      <c r="W14">
        <f t="shared" si="47"/>
        <v>304</v>
      </c>
      <c r="X14">
        <f t="shared" si="5"/>
        <v>-97</v>
      </c>
      <c r="Y14" s="22">
        <f t="shared" si="6"/>
        <v>622.29491696024149</v>
      </c>
      <c r="Z14" s="6">
        <v>2228</v>
      </c>
      <c r="AA14">
        <f t="shared" si="52"/>
        <v>258</v>
      </c>
      <c r="AB14" s="19">
        <f t="shared" si="7"/>
        <v>0.90093004448038816</v>
      </c>
      <c r="AC14" s="18">
        <f t="shared" si="8"/>
        <v>-81</v>
      </c>
      <c r="AD14">
        <f t="shared" si="48"/>
        <v>245</v>
      </c>
      <c r="AE14">
        <f t="shared" si="53"/>
        <v>46</v>
      </c>
      <c r="AF14" s="19">
        <f t="shared" si="9"/>
        <v>9.9069955519611813E-2</v>
      </c>
      <c r="AG14" s="18">
        <f t="shared" si="10"/>
        <v>-16</v>
      </c>
      <c r="AH14" s="22">
        <f t="shared" si="11"/>
        <v>0.15131578947368421</v>
      </c>
      <c r="AI14" s="22">
        <f t="shared" si="12"/>
        <v>61.650729743331652</v>
      </c>
      <c r="AJ14" s="6">
        <v>209</v>
      </c>
      <c r="AK14">
        <f t="shared" si="54"/>
        <v>38</v>
      </c>
      <c r="AL14">
        <f t="shared" si="13"/>
        <v>0.22222222222222232</v>
      </c>
      <c r="AM14" s="22">
        <f t="shared" si="14"/>
        <v>52.591847005535982</v>
      </c>
      <c r="AN14" s="22">
        <f t="shared" si="15"/>
        <v>0.85306122448979593</v>
      </c>
      <c r="AP14">
        <f t="shared" si="55"/>
        <v>0</v>
      </c>
      <c r="AQ14">
        <f t="shared" si="49"/>
        <v>-1</v>
      </c>
      <c r="AR14" s="22">
        <f t="shared" si="16"/>
        <v>0</v>
      </c>
      <c r="AS14" s="6">
        <v>21</v>
      </c>
      <c r="AT14">
        <f t="shared" si="50"/>
        <v>4</v>
      </c>
      <c r="AU14">
        <f t="shared" si="17"/>
        <v>0.23529411764705888</v>
      </c>
      <c r="AV14" s="22">
        <f t="shared" si="18"/>
        <v>5.2843482637141417</v>
      </c>
      <c r="AW14" s="35">
        <f t="shared" si="19"/>
        <v>8.5714285714285715E-2</v>
      </c>
      <c r="AX14" s="6">
        <v>12</v>
      </c>
      <c r="AY14">
        <f t="shared" si="51"/>
        <v>1</v>
      </c>
      <c r="AZ14">
        <f t="shared" si="20"/>
        <v>9.0909090909090828E-2</v>
      </c>
      <c r="BA14" s="22">
        <f t="shared" si="21"/>
        <v>3.0196275792652236</v>
      </c>
      <c r="BB14" s="35">
        <f t="shared" si="22"/>
        <v>4.8979591836734691E-2</v>
      </c>
      <c r="BC14" s="18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8">
        <f t="shared" si="23"/>
        <v>43</v>
      </c>
      <c r="BE14" s="35">
        <f t="shared" si="24"/>
        <v>0.21608040201005019</v>
      </c>
      <c r="BF14" s="22">
        <f t="shared" si="25"/>
        <v>60.895822848515344</v>
      </c>
      <c r="BG14" s="22">
        <f t="shared" si="26"/>
        <v>0.98775510204081629</v>
      </c>
      <c r="BH14" s="30">
        <v>6</v>
      </c>
      <c r="BI14">
        <f t="shared" si="27"/>
        <v>2</v>
      </c>
      <c r="BJ14" s="6">
        <v>81</v>
      </c>
      <c r="BK14">
        <f t="shared" si="28"/>
        <v>13</v>
      </c>
      <c r="BL14" s="6">
        <v>123</v>
      </c>
      <c r="BM14">
        <f t="shared" si="29"/>
        <v>25</v>
      </c>
      <c r="BN14" s="6">
        <v>34</v>
      </c>
      <c r="BO14">
        <f t="shared" si="30"/>
        <v>5</v>
      </c>
      <c r="BP14" s="6">
        <v>1</v>
      </c>
      <c r="BQ14">
        <f t="shared" si="31"/>
        <v>0</v>
      </c>
      <c r="BR14" s="11"/>
      <c r="BS14" s="17">
        <f t="shared" si="32"/>
        <v>0</v>
      </c>
      <c r="BT14" s="11"/>
      <c r="BU14" s="17">
        <f t="shared" si="33"/>
        <v>0</v>
      </c>
      <c r="BV14" s="11"/>
      <c r="BW14" s="17">
        <f t="shared" si="34"/>
        <v>0</v>
      </c>
      <c r="BX14" s="11"/>
      <c r="BY14" s="17">
        <f t="shared" si="35"/>
        <v>0</v>
      </c>
      <c r="BZ14" s="14"/>
      <c r="CA14" s="18">
        <f t="shared" si="36"/>
        <v>0</v>
      </c>
    </row>
    <row r="15" spans="1:79">
      <c r="A15" s="1">
        <v>43912</v>
      </c>
      <c r="B15">
        <v>43912</v>
      </c>
      <c r="C15" s="6">
        <v>313</v>
      </c>
      <c r="D15">
        <f t="shared" si="37"/>
        <v>68</v>
      </c>
      <c r="E15" s="6">
        <v>3</v>
      </c>
      <c r="F15">
        <f t="shared" si="45"/>
        <v>2</v>
      </c>
      <c r="G15" s="6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7">
        <v>3099</v>
      </c>
      <c r="W15">
        <f t="shared" si="47"/>
        <v>626</v>
      </c>
      <c r="X15">
        <f t="shared" si="5"/>
        <v>322</v>
      </c>
      <c r="Y15" s="22">
        <f t="shared" si="6"/>
        <v>779.81882234524403</v>
      </c>
      <c r="Z15" s="6">
        <v>2786</v>
      </c>
      <c r="AA15">
        <f t="shared" si="52"/>
        <v>558</v>
      </c>
      <c r="AB15" s="19">
        <f t="shared" si="7"/>
        <v>0.89899967731526298</v>
      </c>
      <c r="AC15" s="18">
        <f t="shared" si="8"/>
        <v>300</v>
      </c>
      <c r="AD15">
        <f t="shared" si="48"/>
        <v>313</v>
      </c>
      <c r="AE15">
        <f t="shared" si="53"/>
        <v>68</v>
      </c>
      <c r="AF15" s="19">
        <f t="shared" si="9"/>
        <v>0.10100032268473701</v>
      </c>
      <c r="AG15" s="18">
        <f t="shared" si="10"/>
        <v>22</v>
      </c>
      <c r="AH15" s="22">
        <f t="shared" si="11"/>
        <v>0.10862619808306709</v>
      </c>
      <c r="AI15" s="22">
        <f t="shared" si="12"/>
        <v>78.761952692501254</v>
      </c>
      <c r="AJ15" s="6">
        <v>271</v>
      </c>
      <c r="AK15">
        <f t="shared" si="54"/>
        <v>62</v>
      </c>
      <c r="AL15">
        <f t="shared" si="13"/>
        <v>0.29665071770334928</v>
      </c>
      <c r="AM15" s="22">
        <f t="shared" si="14"/>
        <v>68.193256165072967</v>
      </c>
      <c r="AN15" s="22">
        <f t="shared" si="15"/>
        <v>0.86581469648562304</v>
      </c>
      <c r="AP15">
        <f t="shared" si="55"/>
        <v>0</v>
      </c>
      <c r="AQ15">
        <f t="shared" si="49"/>
        <v>-1</v>
      </c>
      <c r="AR15" s="22">
        <f t="shared" si="16"/>
        <v>0</v>
      </c>
      <c r="AS15" s="6">
        <v>29</v>
      </c>
      <c r="AT15">
        <f t="shared" si="50"/>
        <v>8</v>
      </c>
      <c r="AU15">
        <f t="shared" si="17"/>
        <v>0.38095238095238093</v>
      </c>
      <c r="AV15" s="22">
        <f t="shared" si="18"/>
        <v>7.2974333165576244</v>
      </c>
      <c r="AW15" s="35">
        <f t="shared" si="19"/>
        <v>9.2651757188498399E-2</v>
      </c>
      <c r="AX15" s="6">
        <v>13</v>
      </c>
      <c r="AY15">
        <f t="shared" si="51"/>
        <v>1</v>
      </c>
      <c r="AZ15">
        <f t="shared" si="20"/>
        <v>8.3333333333333259E-2</v>
      </c>
      <c r="BA15" s="22">
        <f t="shared" si="21"/>
        <v>3.271263210870659</v>
      </c>
      <c r="BB15" s="35">
        <f t="shared" si="22"/>
        <v>4.1533546325878593E-2</v>
      </c>
      <c r="BC15" s="18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8">
        <f t="shared" si="23"/>
        <v>71</v>
      </c>
      <c r="BE15" s="35">
        <f t="shared" si="24"/>
        <v>0.29338842975206614</v>
      </c>
      <c r="BF15" s="22">
        <f t="shared" si="25"/>
        <v>78.761952692501254</v>
      </c>
      <c r="BG15" s="22">
        <f t="shared" si="26"/>
        <v>1</v>
      </c>
      <c r="BH15" s="30">
        <v>11</v>
      </c>
      <c r="BI15">
        <f t="shared" si="27"/>
        <v>5</v>
      </c>
      <c r="BJ15" s="6">
        <v>112</v>
      </c>
      <c r="BK15">
        <f t="shared" si="28"/>
        <v>31</v>
      </c>
      <c r="BL15" s="6">
        <v>148</v>
      </c>
      <c r="BM15">
        <f t="shared" si="29"/>
        <v>25</v>
      </c>
      <c r="BN15" s="6">
        <v>40</v>
      </c>
      <c r="BO15">
        <f t="shared" si="30"/>
        <v>6</v>
      </c>
      <c r="BP15" s="6">
        <v>2</v>
      </c>
      <c r="BQ15">
        <f t="shared" si="31"/>
        <v>1</v>
      </c>
      <c r="BR15" s="11"/>
      <c r="BS15" s="17">
        <f t="shared" si="32"/>
        <v>0</v>
      </c>
      <c r="BT15" s="11"/>
      <c r="BU15" s="17">
        <f t="shared" si="33"/>
        <v>0</v>
      </c>
      <c r="BV15" s="11"/>
      <c r="BW15" s="17">
        <f t="shared" si="34"/>
        <v>0</v>
      </c>
      <c r="BX15" s="11"/>
      <c r="BY15" s="17">
        <f t="shared" si="35"/>
        <v>0</v>
      </c>
      <c r="BZ15" s="14"/>
      <c r="CA15" s="18">
        <f t="shared" si="36"/>
        <v>0</v>
      </c>
    </row>
    <row r="16" spans="1:79">
      <c r="A16" s="1">
        <v>43913</v>
      </c>
      <c r="B16">
        <v>43913</v>
      </c>
      <c r="C16" s="6">
        <v>345</v>
      </c>
      <c r="D16">
        <f t="shared" si="37"/>
        <v>32</v>
      </c>
      <c r="E16" s="6">
        <v>6</v>
      </c>
      <c r="F16">
        <f t="shared" si="45"/>
        <v>3</v>
      </c>
      <c r="G16" s="6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7">
        <v>3233</v>
      </c>
      <c r="W16">
        <f t="shared" si="47"/>
        <v>134</v>
      </c>
      <c r="X16">
        <f t="shared" si="5"/>
        <v>-492</v>
      </c>
      <c r="Y16" s="22">
        <f t="shared" si="6"/>
        <v>813.53799698037233</v>
      </c>
      <c r="Z16" s="6">
        <v>2894</v>
      </c>
      <c r="AA16">
        <f t="shared" si="52"/>
        <v>108</v>
      </c>
      <c r="AB16" s="19">
        <f t="shared" si="7"/>
        <v>0.89514382926074854</v>
      </c>
      <c r="AC16" s="18">
        <f t="shared" si="8"/>
        <v>-450</v>
      </c>
      <c r="AD16">
        <f t="shared" si="48"/>
        <v>339</v>
      </c>
      <c r="AE16">
        <f t="shared" si="53"/>
        <v>26</v>
      </c>
      <c r="AF16" s="19">
        <f t="shared" si="9"/>
        <v>0.10485617073925146</v>
      </c>
      <c r="AG16" s="18">
        <f t="shared" si="10"/>
        <v>-42</v>
      </c>
      <c r="AH16" s="22">
        <f t="shared" si="11"/>
        <v>0.19402985074626866</v>
      </c>
      <c r="AI16" s="22">
        <f t="shared" si="12"/>
        <v>85.304479114242568</v>
      </c>
      <c r="AJ16" s="6">
        <v>289</v>
      </c>
      <c r="AK16">
        <f t="shared" si="54"/>
        <v>18</v>
      </c>
      <c r="AL16">
        <f t="shared" si="13"/>
        <v>6.6420664206642055E-2</v>
      </c>
      <c r="AM16" s="22">
        <f t="shared" si="14"/>
        <v>72.722697533970802</v>
      </c>
      <c r="AN16" s="22">
        <f t="shared" si="15"/>
        <v>0.83768115942028987</v>
      </c>
      <c r="AP16">
        <f t="shared" si="55"/>
        <v>0</v>
      </c>
      <c r="AQ16">
        <f t="shared" si="49"/>
        <v>-1</v>
      </c>
      <c r="AR16" s="22">
        <f t="shared" si="16"/>
        <v>0</v>
      </c>
      <c r="AS16" s="6">
        <v>33</v>
      </c>
      <c r="AT16">
        <f t="shared" si="50"/>
        <v>4</v>
      </c>
      <c r="AU16">
        <f t="shared" si="17"/>
        <v>0.13793103448275867</v>
      </c>
      <c r="AV16" s="22">
        <f t="shared" si="18"/>
        <v>8.3039758429793658</v>
      </c>
      <c r="AW16" s="35">
        <f t="shared" si="19"/>
        <v>9.5652173913043481E-2</v>
      </c>
      <c r="AX16" s="6">
        <v>17</v>
      </c>
      <c r="AY16">
        <f t="shared" si="51"/>
        <v>4</v>
      </c>
      <c r="AZ16">
        <f t="shared" si="20"/>
        <v>0.30769230769230771</v>
      </c>
      <c r="BA16" s="22">
        <f t="shared" si="21"/>
        <v>4.2778057372924003</v>
      </c>
      <c r="BB16" s="35">
        <f t="shared" si="22"/>
        <v>4.9275362318840582E-2</v>
      </c>
      <c r="BC16" s="18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8">
        <f t="shared" si="23"/>
        <v>26</v>
      </c>
      <c r="BE16" s="35">
        <f t="shared" si="24"/>
        <v>8.3067092651757157E-2</v>
      </c>
      <c r="BF16" s="22">
        <f t="shared" si="25"/>
        <v>85.304479114242568</v>
      </c>
      <c r="BG16" s="22">
        <f t="shared" si="26"/>
        <v>0.9826086956521739</v>
      </c>
      <c r="BH16" s="30">
        <v>12</v>
      </c>
      <c r="BI16">
        <f t="shared" si="27"/>
        <v>1</v>
      </c>
      <c r="BJ16" s="6">
        <v>126</v>
      </c>
      <c r="BK16">
        <f t="shared" si="28"/>
        <v>14</v>
      </c>
      <c r="BL16" s="6">
        <v>159</v>
      </c>
      <c r="BM16">
        <f t="shared" si="29"/>
        <v>11</v>
      </c>
      <c r="BN16" s="6">
        <v>43</v>
      </c>
      <c r="BO16">
        <f t="shared" si="30"/>
        <v>3</v>
      </c>
      <c r="BP16" s="6">
        <v>5</v>
      </c>
      <c r="BQ16">
        <f t="shared" si="31"/>
        <v>3</v>
      </c>
      <c r="BR16" s="11"/>
      <c r="BS16" s="17">
        <f t="shared" si="32"/>
        <v>0</v>
      </c>
      <c r="BT16" s="11"/>
      <c r="BU16" s="17">
        <f t="shared" si="33"/>
        <v>0</v>
      </c>
      <c r="BV16" s="11"/>
      <c r="BW16" s="17">
        <f t="shared" si="34"/>
        <v>0</v>
      </c>
      <c r="BX16" s="11"/>
      <c r="BY16" s="17">
        <f t="shared" si="35"/>
        <v>0</v>
      </c>
      <c r="BZ16" s="14"/>
      <c r="CA16" s="18">
        <f t="shared" si="36"/>
        <v>0</v>
      </c>
    </row>
    <row r="17" spans="1:79">
      <c r="A17" s="1">
        <v>43914</v>
      </c>
      <c r="B17">
        <v>43914</v>
      </c>
      <c r="C17" s="6">
        <v>443</v>
      </c>
      <c r="D17">
        <f t="shared" si="37"/>
        <v>98</v>
      </c>
      <c r="E17" s="6">
        <v>6</v>
      </c>
      <c r="F17">
        <f t="shared" si="45"/>
        <v>0</v>
      </c>
      <c r="G17" s="6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7">
        <v>3690</v>
      </c>
      <c r="W17">
        <f t="shared" si="47"/>
        <v>457</v>
      </c>
      <c r="X17">
        <f t="shared" si="5"/>
        <v>323</v>
      </c>
      <c r="Y17" s="22">
        <f t="shared" si="6"/>
        <v>928.53548062405628</v>
      </c>
      <c r="Z17" s="6">
        <v>3247</v>
      </c>
      <c r="AA17">
        <f t="shared" si="52"/>
        <v>353</v>
      </c>
      <c r="AB17" s="19">
        <f t="shared" si="7"/>
        <v>0.87994579945799456</v>
      </c>
      <c r="AC17" s="18">
        <f t="shared" si="8"/>
        <v>245</v>
      </c>
      <c r="AD17">
        <f t="shared" si="48"/>
        <v>443</v>
      </c>
      <c r="AE17">
        <f t="shared" si="53"/>
        <v>104</v>
      </c>
      <c r="AF17" s="19">
        <f t="shared" si="9"/>
        <v>0.12005420054200543</v>
      </c>
      <c r="AG17" s="18">
        <f t="shared" si="10"/>
        <v>78</v>
      </c>
      <c r="AH17" s="22">
        <f t="shared" si="11"/>
        <v>0.2275711159737418</v>
      </c>
      <c r="AI17" s="22">
        <f t="shared" si="12"/>
        <v>111.47458480120784</v>
      </c>
      <c r="AJ17" s="6">
        <v>373</v>
      </c>
      <c r="AK17">
        <f t="shared" si="54"/>
        <v>84</v>
      </c>
      <c r="AL17">
        <f t="shared" si="13"/>
        <v>0.29065743944636679</v>
      </c>
      <c r="AM17" s="22">
        <f t="shared" si="14"/>
        <v>93.860090588827376</v>
      </c>
      <c r="AN17" s="22">
        <f t="shared" si="15"/>
        <v>0.84198645598194133</v>
      </c>
      <c r="AP17">
        <f t="shared" si="55"/>
        <v>0</v>
      </c>
      <c r="AQ17">
        <f t="shared" si="49"/>
        <v>-1</v>
      </c>
      <c r="AR17" s="22">
        <f t="shared" si="16"/>
        <v>0</v>
      </c>
      <c r="AS17" s="6">
        <v>45</v>
      </c>
      <c r="AT17">
        <f t="shared" si="50"/>
        <v>12</v>
      </c>
      <c r="AU17">
        <f t="shared" si="17"/>
        <v>0.36363636363636354</v>
      </c>
      <c r="AV17" s="22">
        <f t="shared" si="18"/>
        <v>11.32360342224459</v>
      </c>
      <c r="AW17" s="35">
        <f t="shared" si="19"/>
        <v>0.10158013544018059</v>
      </c>
      <c r="AX17" s="6">
        <v>19</v>
      </c>
      <c r="AY17">
        <f t="shared" si="51"/>
        <v>2</v>
      </c>
      <c r="AZ17">
        <f t="shared" si="20"/>
        <v>0.11764705882352944</v>
      </c>
      <c r="BA17" s="22">
        <f t="shared" si="21"/>
        <v>4.781077000503271</v>
      </c>
      <c r="BB17" s="35">
        <f t="shared" si="22"/>
        <v>4.2889390519187359E-2</v>
      </c>
      <c r="BC17" s="18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8">
        <f t="shared" si="23"/>
        <v>98</v>
      </c>
      <c r="BE17" s="35">
        <f t="shared" si="24"/>
        <v>0.28908554572271394</v>
      </c>
      <c r="BF17" s="22">
        <f t="shared" si="25"/>
        <v>109.96477101157524</v>
      </c>
      <c r="BG17" s="22">
        <f t="shared" si="26"/>
        <v>0.98645598194130923</v>
      </c>
      <c r="BH17" s="30">
        <v>19</v>
      </c>
      <c r="BI17">
        <f t="shared" si="27"/>
        <v>7</v>
      </c>
      <c r="BJ17" s="6">
        <v>154</v>
      </c>
      <c r="BK17">
        <f t="shared" si="28"/>
        <v>28</v>
      </c>
      <c r="BL17" s="6">
        <v>203</v>
      </c>
      <c r="BM17">
        <f t="shared" si="29"/>
        <v>44</v>
      </c>
      <c r="BN17" s="6">
        <v>58</v>
      </c>
      <c r="BO17">
        <f t="shared" si="30"/>
        <v>15</v>
      </c>
      <c r="BP17" s="6">
        <v>9</v>
      </c>
      <c r="BQ17">
        <f t="shared" si="31"/>
        <v>4</v>
      </c>
      <c r="BR17" s="11"/>
      <c r="BS17" s="17">
        <f t="shared" si="32"/>
        <v>0</v>
      </c>
      <c r="BT17" s="11"/>
      <c r="BU17" s="17">
        <f t="shared" si="33"/>
        <v>0</v>
      </c>
      <c r="BV17" s="11"/>
      <c r="BW17" s="17">
        <f t="shared" si="34"/>
        <v>0</v>
      </c>
      <c r="BX17" s="11"/>
      <c r="BY17" s="17">
        <f t="shared" si="35"/>
        <v>0</v>
      </c>
      <c r="BZ17" s="14"/>
      <c r="CA17" s="18">
        <f t="shared" si="36"/>
        <v>0</v>
      </c>
    </row>
    <row r="18" spans="1:79">
      <c r="A18" s="1">
        <v>43915</v>
      </c>
      <c r="B18">
        <v>43915</v>
      </c>
      <c r="C18" s="6">
        <v>558</v>
      </c>
      <c r="D18">
        <f t="shared" si="37"/>
        <v>115</v>
      </c>
      <c r="E18" s="6">
        <v>8</v>
      </c>
      <c r="F18">
        <f t="shared" si="45"/>
        <v>2</v>
      </c>
      <c r="G18" s="6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7">
        <v>4248</v>
      </c>
      <c r="W18">
        <f t="shared" si="47"/>
        <v>558</v>
      </c>
      <c r="X18">
        <f t="shared" si="5"/>
        <v>101</v>
      </c>
      <c r="Y18" s="22">
        <f t="shared" si="6"/>
        <v>1068.9481630598893</v>
      </c>
      <c r="Z18" s="6">
        <v>3690</v>
      </c>
      <c r="AA18">
        <f t="shared" si="52"/>
        <v>443</v>
      </c>
      <c r="AB18" s="19">
        <f t="shared" si="7"/>
        <v>0.86864406779661019</v>
      </c>
      <c r="AC18" s="18">
        <f t="shared" si="8"/>
        <v>90</v>
      </c>
      <c r="AD18">
        <f t="shared" si="48"/>
        <v>558</v>
      </c>
      <c r="AE18">
        <f t="shared" si="53"/>
        <v>115</v>
      </c>
      <c r="AF18" s="19">
        <f t="shared" si="9"/>
        <v>0.13135593220338984</v>
      </c>
      <c r="AG18" s="18">
        <f t="shared" si="10"/>
        <v>11</v>
      </c>
      <c r="AH18" s="22">
        <f t="shared" si="11"/>
        <v>0.20609318996415771</v>
      </c>
      <c r="AI18" s="22">
        <f t="shared" si="12"/>
        <v>140.41268243583292</v>
      </c>
      <c r="AJ18" s="6">
        <v>484</v>
      </c>
      <c r="AK18">
        <f t="shared" si="54"/>
        <v>111</v>
      </c>
      <c r="AL18">
        <f t="shared" si="13"/>
        <v>0.2975871313672922</v>
      </c>
      <c r="AM18" s="22">
        <f t="shared" si="14"/>
        <v>121.79164569703069</v>
      </c>
      <c r="AN18" s="22">
        <f t="shared" si="15"/>
        <v>0.86738351254480284</v>
      </c>
      <c r="AP18">
        <f t="shared" si="55"/>
        <v>0</v>
      </c>
      <c r="AQ18">
        <f t="shared" si="49"/>
        <v>-1</v>
      </c>
      <c r="AR18" s="22">
        <f t="shared" si="16"/>
        <v>0</v>
      </c>
      <c r="AS18" s="6">
        <v>46</v>
      </c>
      <c r="AT18">
        <f t="shared" si="50"/>
        <v>1</v>
      </c>
      <c r="AU18">
        <f t="shared" si="17"/>
        <v>2.2222222222222143E-2</v>
      </c>
      <c r="AV18" s="22">
        <f t="shared" si="18"/>
        <v>11.575239053850025</v>
      </c>
      <c r="AW18" s="35">
        <f t="shared" si="19"/>
        <v>8.2437275985663083E-2</v>
      </c>
      <c r="AX18" s="6">
        <v>20</v>
      </c>
      <c r="AY18">
        <f t="shared" si="51"/>
        <v>1</v>
      </c>
      <c r="AZ18">
        <f t="shared" si="20"/>
        <v>5.2631578947368363E-2</v>
      </c>
      <c r="BA18" s="22">
        <f t="shared" si="21"/>
        <v>5.0327126321087059</v>
      </c>
      <c r="BB18" s="35">
        <f t="shared" si="22"/>
        <v>3.5842293906810034E-2</v>
      </c>
      <c r="BC18" s="18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8">
        <f t="shared" si="23"/>
        <v>113</v>
      </c>
      <c r="BE18" s="35">
        <f t="shared" si="24"/>
        <v>0.25858123569794045</v>
      </c>
      <c r="BF18" s="22">
        <f t="shared" si="25"/>
        <v>138.39959738298941</v>
      </c>
      <c r="BG18" s="22">
        <f t="shared" si="26"/>
        <v>0.98566308243727596</v>
      </c>
      <c r="BH18" s="30">
        <v>26</v>
      </c>
      <c r="BI18">
        <f t="shared" si="27"/>
        <v>7</v>
      </c>
      <c r="BJ18" s="6">
        <v>196</v>
      </c>
      <c r="BK18">
        <f t="shared" si="28"/>
        <v>42</v>
      </c>
      <c r="BL18" s="6">
        <v>251</v>
      </c>
      <c r="BM18">
        <f t="shared" si="29"/>
        <v>48</v>
      </c>
      <c r="BN18" s="6">
        <v>73</v>
      </c>
      <c r="BO18">
        <f t="shared" si="30"/>
        <v>15</v>
      </c>
      <c r="BP18" s="6">
        <v>12</v>
      </c>
      <c r="BQ18">
        <f t="shared" si="31"/>
        <v>3</v>
      </c>
      <c r="BR18" s="11"/>
      <c r="BS18" s="17">
        <f t="shared" si="32"/>
        <v>0</v>
      </c>
      <c r="BT18" s="11"/>
      <c r="BU18" s="17">
        <f t="shared" si="33"/>
        <v>0</v>
      </c>
      <c r="BV18" s="11"/>
      <c r="BW18" s="17">
        <f t="shared" si="34"/>
        <v>0</v>
      </c>
      <c r="BX18" s="11"/>
      <c r="BY18" s="17">
        <f t="shared" si="35"/>
        <v>0</v>
      </c>
      <c r="BZ18" s="14"/>
      <c r="CA18" s="18">
        <f t="shared" si="36"/>
        <v>0</v>
      </c>
    </row>
    <row r="19" spans="1:79">
      <c r="A19" s="1">
        <v>43916</v>
      </c>
      <c r="B19">
        <v>43916</v>
      </c>
      <c r="C19" s="6">
        <v>674</v>
      </c>
      <c r="D19">
        <f t="shared" si="37"/>
        <v>116</v>
      </c>
      <c r="E19" s="6">
        <v>8</v>
      </c>
      <c r="F19">
        <f t="shared" si="45"/>
        <v>0</v>
      </c>
      <c r="G19" s="6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7">
        <v>4856</v>
      </c>
      <c r="W19">
        <f t="shared" si="47"/>
        <v>608</v>
      </c>
      <c r="X19">
        <f t="shared" si="5"/>
        <v>50</v>
      </c>
      <c r="Y19" s="22">
        <f t="shared" si="6"/>
        <v>1221.9426270759939</v>
      </c>
      <c r="Z19" s="6">
        <v>4182</v>
      </c>
      <c r="AA19">
        <f t="shared" si="52"/>
        <v>492</v>
      </c>
      <c r="AB19" s="19">
        <f t="shared" si="7"/>
        <v>0.86120263591433277</v>
      </c>
      <c r="AC19" s="18">
        <f t="shared" si="8"/>
        <v>49</v>
      </c>
      <c r="AD19">
        <f t="shared" si="48"/>
        <v>674</v>
      </c>
      <c r="AE19">
        <f t="shared" si="53"/>
        <v>116</v>
      </c>
      <c r="AF19" s="19">
        <f t="shared" si="9"/>
        <v>0.1387973640856672</v>
      </c>
      <c r="AG19" s="18">
        <f t="shared" si="10"/>
        <v>1</v>
      </c>
      <c r="AH19" s="22">
        <f t="shared" si="11"/>
        <v>0.19078947368421054</v>
      </c>
      <c r="AI19" s="22">
        <f t="shared" si="12"/>
        <v>169.60241570206341</v>
      </c>
      <c r="AJ19" s="6">
        <v>580</v>
      </c>
      <c r="AK19">
        <f t="shared" si="54"/>
        <v>96</v>
      </c>
      <c r="AL19">
        <f t="shared" si="13"/>
        <v>0.19834710743801653</v>
      </c>
      <c r="AM19" s="22">
        <f t="shared" si="14"/>
        <v>145.94866633115248</v>
      </c>
      <c r="AN19" s="22">
        <f t="shared" si="15"/>
        <v>0.86053412462908008</v>
      </c>
      <c r="AP19">
        <f t="shared" si="55"/>
        <v>0</v>
      </c>
      <c r="AQ19">
        <f t="shared" si="49"/>
        <v>-1</v>
      </c>
      <c r="AR19" s="22">
        <f t="shared" si="16"/>
        <v>0</v>
      </c>
      <c r="AS19" s="6">
        <v>60</v>
      </c>
      <c r="AT19">
        <f t="shared" si="50"/>
        <v>14</v>
      </c>
      <c r="AU19">
        <f t="shared" si="17"/>
        <v>0.30434782608695654</v>
      </c>
      <c r="AV19" s="22">
        <f t="shared" si="18"/>
        <v>15.098137896326119</v>
      </c>
      <c r="AW19" s="35">
        <f t="shared" si="19"/>
        <v>8.9020771513353122E-2</v>
      </c>
      <c r="AX19" s="6">
        <v>23</v>
      </c>
      <c r="AY19">
        <f t="shared" si="51"/>
        <v>3</v>
      </c>
      <c r="AZ19">
        <f t="shared" si="20"/>
        <v>0.14999999999999991</v>
      </c>
      <c r="BA19" s="22">
        <f t="shared" si="21"/>
        <v>5.7876195269250124</v>
      </c>
      <c r="BB19" s="35">
        <f t="shared" si="22"/>
        <v>3.4124629080118693E-2</v>
      </c>
      <c r="BC19" s="18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8">
        <f t="shared" si="23"/>
        <v>113</v>
      </c>
      <c r="BE19" s="35">
        <f t="shared" si="24"/>
        <v>0.20545454545454556</v>
      </c>
      <c r="BF19" s="22">
        <f t="shared" si="25"/>
        <v>166.83442375440362</v>
      </c>
      <c r="BG19" s="22">
        <f t="shared" si="26"/>
        <v>0.98367952522255198</v>
      </c>
      <c r="BH19" s="30">
        <v>31</v>
      </c>
      <c r="BI19">
        <f t="shared" si="27"/>
        <v>5</v>
      </c>
      <c r="BJ19" s="6">
        <v>236</v>
      </c>
      <c r="BK19">
        <f t="shared" si="28"/>
        <v>40</v>
      </c>
      <c r="BL19" s="6">
        <v>305</v>
      </c>
      <c r="BM19">
        <f t="shared" si="29"/>
        <v>54</v>
      </c>
      <c r="BN19" s="6">
        <v>89</v>
      </c>
      <c r="BO19">
        <f t="shared" si="30"/>
        <v>16</v>
      </c>
      <c r="BP19" s="6">
        <v>13</v>
      </c>
      <c r="BQ19">
        <f t="shared" si="31"/>
        <v>1</v>
      </c>
      <c r="BR19" s="11"/>
      <c r="BS19" s="17">
        <f t="shared" si="32"/>
        <v>0</v>
      </c>
      <c r="BT19" s="11"/>
      <c r="BU19" s="17">
        <f t="shared" si="33"/>
        <v>0</v>
      </c>
      <c r="BV19" s="11"/>
      <c r="BW19" s="17">
        <f t="shared" si="34"/>
        <v>0</v>
      </c>
      <c r="BX19" s="11"/>
      <c r="BY19" s="17">
        <f t="shared" si="35"/>
        <v>0</v>
      </c>
      <c r="BZ19" s="14"/>
      <c r="CA19" s="18">
        <f t="shared" si="36"/>
        <v>0</v>
      </c>
    </row>
    <row r="20" spans="1:79">
      <c r="A20" s="1">
        <v>43917</v>
      </c>
      <c r="B20">
        <v>43917</v>
      </c>
      <c r="C20" s="6">
        <v>786</v>
      </c>
      <c r="D20">
        <f t="shared" si="37"/>
        <v>112</v>
      </c>
      <c r="E20" s="6">
        <v>9</v>
      </c>
      <c r="F20">
        <f t="shared" si="45"/>
        <v>1</v>
      </c>
      <c r="G20" s="6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7">
        <v>5222</v>
      </c>
      <c r="W20">
        <f t="shared" si="47"/>
        <v>366</v>
      </c>
      <c r="X20">
        <f t="shared" si="5"/>
        <v>-242</v>
      </c>
      <c r="Y20" s="22">
        <f t="shared" si="6"/>
        <v>1314.0412682435833</v>
      </c>
      <c r="Z20" s="6">
        <v>4439</v>
      </c>
      <c r="AA20">
        <f t="shared" si="52"/>
        <v>257</v>
      </c>
      <c r="AB20" s="19">
        <f t="shared" si="7"/>
        <v>0.85005744925315974</v>
      </c>
      <c r="AC20" s="18">
        <f t="shared" si="8"/>
        <v>-235</v>
      </c>
      <c r="AD20">
        <f t="shared" si="48"/>
        <v>783</v>
      </c>
      <c r="AE20">
        <f t="shared" si="53"/>
        <v>109</v>
      </c>
      <c r="AF20" s="19">
        <f t="shared" si="9"/>
        <v>0.14994255074684029</v>
      </c>
      <c r="AG20" s="18">
        <f t="shared" si="10"/>
        <v>-7</v>
      </c>
      <c r="AH20" s="22">
        <f t="shared" si="11"/>
        <v>0.29781420765027322</v>
      </c>
      <c r="AI20" s="22">
        <f t="shared" si="12"/>
        <v>197.03069954705586</v>
      </c>
      <c r="AJ20" s="6">
        <v>662</v>
      </c>
      <c r="AK20">
        <f t="shared" si="54"/>
        <v>82</v>
      </c>
      <c r="AL20">
        <f t="shared" si="13"/>
        <v>0.14137931034482754</v>
      </c>
      <c r="AM20" s="22">
        <f t="shared" si="14"/>
        <v>166.58278812279818</v>
      </c>
      <c r="AN20" s="22">
        <f t="shared" si="15"/>
        <v>0.84223918575063617</v>
      </c>
      <c r="AP20">
        <f t="shared" si="55"/>
        <v>0</v>
      </c>
      <c r="AQ20">
        <f t="shared" si="49"/>
        <v>-1</v>
      </c>
      <c r="AR20" s="22">
        <f t="shared" si="16"/>
        <v>0</v>
      </c>
      <c r="AS20" s="6">
        <v>108</v>
      </c>
      <c r="AT20">
        <f t="shared" si="50"/>
        <v>48</v>
      </c>
      <c r="AU20">
        <f t="shared" si="17"/>
        <v>0.8</v>
      </c>
      <c r="AV20" s="22">
        <f t="shared" si="18"/>
        <v>27.176648213387015</v>
      </c>
      <c r="AW20" s="35">
        <f t="shared" si="19"/>
        <v>0.13740458015267176</v>
      </c>
      <c r="AX20" s="6">
        <v>28</v>
      </c>
      <c r="AY20">
        <f t="shared" si="51"/>
        <v>5</v>
      </c>
      <c r="AZ20">
        <f t="shared" si="20"/>
        <v>0.21739130434782616</v>
      </c>
      <c r="BA20" s="22">
        <f t="shared" si="21"/>
        <v>7.0457976849521886</v>
      </c>
      <c r="BB20" s="35">
        <f t="shared" si="22"/>
        <v>3.5623409669211195E-2</v>
      </c>
      <c r="BC20" s="18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8">
        <f t="shared" si="23"/>
        <v>135</v>
      </c>
      <c r="BE20" s="35">
        <f t="shared" si="24"/>
        <v>0.20361990950226239</v>
      </c>
      <c r="BF20" s="22">
        <f t="shared" si="25"/>
        <v>200.80523402113738</v>
      </c>
      <c r="BG20" s="22">
        <f t="shared" si="26"/>
        <v>1.0152671755725191</v>
      </c>
      <c r="BH20" s="30">
        <v>34</v>
      </c>
      <c r="BI20">
        <f t="shared" si="27"/>
        <v>3</v>
      </c>
      <c r="BJ20" s="6">
        <v>284</v>
      </c>
      <c r="BK20">
        <f t="shared" si="28"/>
        <v>48</v>
      </c>
      <c r="BL20" s="6">
        <v>346</v>
      </c>
      <c r="BM20">
        <f t="shared" si="29"/>
        <v>41</v>
      </c>
      <c r="BN20" s="6">
        <v>108</v>
      </c>
      <c r="BO20">
        <f t="shared" si="30"/>
        <v>19</v>
      </c>
      <c r="BP20" s="6">
        <v>14</v>
      </c>
      <c r="BQ20">
        <f t="shared" si="31"/>
        <v>1</v>
      </c>
      <c r="BR20" s="11"/>
      <c r="BS20" s="17">
        <f t="shared" si="32"/>
        <v>0</v>
      </c>
      <c r="BT20" s="11"/>
      <c r="BU20" s="17">
        <f t="shared" si="33"/>
        <v>0</v>
      </c>
      <c r="BV20" s="11"/>
      <c r="BW20" s="17">
        <f t="shared" si="34"/>
        <v>0</v>
      </c>
      <c r="BX20" s="11"/>
      <c r="BY20" s="17">
        <f t="shared" si="35"/>
        <v>0</v>
      </c>
      <c r="BZ20" s="14"/>
      <c r="CA20" s="18">
        <f t="shared" si="36"/>
        <v>0</v>
      </c>
    </row>
    <row r="21" spans="1:79">
      <c r="A21" s="1">
        <v>43918</v>
      </c>
      <c r="B21">
        <v>43918</v>
      </c>
      <c r="C21" s="6">
        <v>901</v>
      </c>
      <c r="D21">
        <f t="shared" si="37"/>
        <v>115</v>
      </c>
      <c r="E21" s="6">
        <v>14</v>
      </c>
      <c r="F21">
        <f t="shared" si="45"/>
        <v>5</v>
      </c>
      <c r="G21" s="6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7">
        <v>5762</v>
      </c>
      <c r="W21">
        <f t="shared" si="47"/>
        <v>540</v>
      </c>
      <c r="X21">
        <f t="shared" si="5"/>
        <v>174</v>
      </c>
      <c r="Y21" s="22">
        <f t="shared" si="6"/>
        <v>1449.9245093105183</v>
      </c>
      <c r="Z21" s="6">
        <v>4861</v>
      </c>
      <c r="AA21">
        <f t="shared" si="52"/>
        <v>422</v>
      </c>
      <c r="AB21" s="19">
        <f t="shared" si="7"/>
        <v>0.84363068379035056</v>
      </c>
      <c r="AC21" s="18">
        <f t="shared" si="8"/>
        <v>165</v>
      </c>
      <c r="AD21">
        <f t="shared" si="48"/>
        <v>901</v>
      </c>
      <c r="AE21">
        <f t="shared" si="53"/>
        <v>118</v>
      </c>
      <c r="AF21" s="19">
        <f t="shared" si="9"/>
        <v>0.15636931620964942</v>
      </c>
      <c r="AG21" s="18">
        <f t="shared" si="10"/>
        <v>9</v>
      </c>
      <c r="AH21" s="22">
        <f t="shared" si="11"/>
        <v>0.21851851851851853</v>
      </c>
      <c r="AI21" s="22">
        <f t="shared" si="12"/>
        <v>226.72370407649723</v>
      </c>
      <c r="AJ21" s="6">
        <v>753</v>
      </c>
      <c r="AK21">
        <f t="shared" si="54"/>
        <v>91</v>
      </c>
      <c r="AL21">
        <f t="shared" si="13"/>
        <v>0.13746223564954674</v>
      </c>
      <c r="AM21" s="22">
        <f t="shared" si="14"/>
        <v>189.48163059889279</v>
      </c>
      <c r="AN21" s="22">
        <f t="shared" si="15"/>
        <v>0.83573806881243062</v>
      </c>
      <c r="AP21">
        <f t="shared" si="55"/>
        <v>0</v>
      </c>
      <c r="AQ21">
        <f t="shared" si="49"/>
        <v>-1</v>
      </c>
      <c r="AR21" s="22">
        <f t="shared" si="16"/>
        <v>0</v>
      </c>
      <c r="AS21" s="6">
        <v>95</v>
      </c>
      <c r="AT21">
        <f t="shared" si="50"/>
        <v>-13</v>
      </c>
      <c r="AU21">
        <f t="shared" si="17"/>
        <v>-0.12037037037037035</v>
      </c>
      <c r="AV21" s="22">
        <f t="shared" si="18"/>
        <v>23.905385002516354</v>
      </c>
      <c r="AW21" s="35">
        <f t="shared" si="19"/>
        <v>0.10543840177580466</v>
      </c>
      <c r="AX21" s="6">
        <v>36</v>
      </c>
      <c r="AY21">
        <f t="shared" si="51"/>
        <v>8</v>
      </c>
      <c r="AZ21">
        <f t="shared" si="20"/>
        <v>0.28571428571428581</v>
      </c>
      <c r="BA21" s="22">
        <f t="shared" si="21"/>
        <v>9.0588827377956722</v>
      </c>
      <c r="BB21" s="35">
        <f t="shared" si="22"/>
        <v>3.9955604883462822E-2</v>
      </c>
      <c r="BC21" s="18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8">
        <f t="shared" si="23"/>
        <v>86</v>
      </c>
      <c r="BE21" s="35">
        <f t="shared" si="24"/>
        <v>0.10776942355889729</v>
      </c>
      <c r="BF21" s="22">
        <f t="shared" si="25"/>
        <v>222.44589833920483</v>
      </c>
      <c r="BG21" s="22">
        <f t="shared" si="26"/>
        <v>0.98113207547169812</v>
      </c>
      <c r="BH21" s="30">
        <v>35</v>
      </c>
      <c r="BI21">
        <f t="shared" si="27"/>
        <v>1</v>
      </c>
      <c r="BJ21" s="6">
        <v>333</v>
      </c>
      <c r="BK21">
        <f t="shared" si="28"/>
        <v>49</v>
      </c>
      <c r="BL21" s="6">
        <v>389</v>
      </c>
      <c r="BM21">
        <f t="shared" si="29"/>
        <v>43</v>
      </c>
      <c r="BN21" s="6">
        <v>128</v>
      </c>
      <c r="BO21">
        <f t="shared" si="30"/>
        <v>20</v>
      </c>
      <c r="BP21" s="6">
        <v>16</v>
      </c>
      <c r="BQ21">
        <f t="shared" si="31"/>
        <v>2</v>
      </c>
      <c r="BR21" s="11"/>
      <c r="BS21" s="17">
        <f t="shared" si="32"/>
        <v>0</v>
      </c>
      <c r="BT21" s="11"/>
      <c r="BU21" s="17">
        <f t="shared" si="33"/>
        <v>0</v>
      </c>
      <c r="BV21" s="11"/>
      <c r="BW21" s="17">
        <f t="shared" si="34"/>
        <v>0</v>
      </c>
      <c r="BX21" s="11"/>
      <c r="BY21" s="17">
        <f t="shared" si="35"/>
        <v>0</v>
      </c>
      <c r="BZ21" s="14"/>
      <c r="CA21" s="18">
        <f t="shared" si="36"/>
        <v>0</v>
      </c>
    </row>
    <row r="22" spans="1:79">
      <c r="A22" s="1">
        <v>43919</v>
      </c>
      <c r="B22">
        <v>43919</v>
      </c>
      <c r="C22" s="6">
        <v>989</v>
      </c>
      <c r="D22">
        <f t="shared" si="37"/>
        <v>88</v>
      </c>
      <c r="E22" s="6">
        <v>17</v>
      </c>
      <c r="F22">
        <f t="shared" si="45"/>
        <v>3</v>
      </c>
      <c r="G22" s="6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7">
        <v>6160</v>
      </c>
      <c r="W22">
        <f t="shared" si="47"/>
        <v>398</v>
      </c>
      <c r="X22">
        <f t="shared" si="5"/>
        <v>-142</v>
      </c>
      <c r="Y22" s="22">
        <f t="shared" si="6"/>
        <v>1550.0754906894815</v>
      </c>
      <c r="Z22" s="6">
        <v>5236</v>
      </c>
      <c r="AA22">
        <f t="shared" si="52"/>
        <v>375</v>
      </c>
      <c r="AB22" s="19">
        <f t="shared" si="7"/>
        <v>0.85</v>
      </c>
      <c r="AC22" s="18">
        <f t="shared" si="8"/>
        <v>-47</v>
      </c>
      <c r="AD22">
        <f t="shared" si="48"/>
        <v>924</v>
      </c>
      <c r="AE22">
        <f t="shared" si="53"/>
        <v>23</v>
      </c>
      <c r="AF22" s="19">
        <f t="shared" si="9"/>
        <v>0.15</v>
      </c>
      <c r="AG22" s="18">
        <f t="shared" si="10"/>
        <v>-95</v>
      </c>
      <c r="AH22" s="22">
        <f t="shared" si="11"/>
        <v>5.7788944723618091E-2</v>
      </c>
      <c r="AI22" s="22">
        <f t="shared" si="12"/>
        <v>232.51132360342223</v>
      </c>
      <c r="AJ22" s="6">
        <v>820</v>
      </c>
      <c r="AK22">
        <f t="shared" si="54"/>
        <v>67</v>
      </c>
      <c r="AL22">
        <f t="shared" si="13"/>
        <v>8.8977423638778141E-2</v>
      </c>
      <c r="AM22" s="22">
        <f t="shared" si="14"/>
        <v>206.34121791645697</v>
      </c>
      <c r="AN22" s="22">
        <f t="shared" si="15"/>
        <v>0.82912032355915066</v>
      </c>
      <c r="AP22">
        <f t="shared" si="55"/>
        <v>0</v>
      </c>
      <c r="AQ22">
        <f t="shared" si="49"/>
        <v>-1</v>
      </c>
      <c r="AR22" s="22">
        <f t="shared" si="16"/>
        <v>0</v>
      </c>
      <c r="AS22" s="6">
        <v>105</v>
      </c>
      <c r="AT22">
        <f t="shared" si="50"/>
        <v>10</v>
      </c>
      <c r="AU22">
        <f t="shared" si="17"/>
        <v>0.10526315789473695</v>
      </c>
      <c r="AV22" s="22">
        <f t="shared" si="18"/>
        <v>26.421741318570707</v>
      </c>
      <c r="AW22" s="35">
        <f t="shared" si="19"/>
        <v>0.10616784630940344</v>
      </c>
      <c r="AX22" s="6">
        <v>36</v>
      </c>
      <c r="AY22">
        <f t="shared" si="51"/>
        <v>0</v>
      </c>
      <c r="AZ22">
        <f t="shared" si="20"/>
        <v>0</v>
      </c>
      <c r="BA22" s="22">
        <f t="shared" si="21"/>
        <v>9.0588827377956722</v>
      </c>
      <c r="BB22" s="35">
        <f t="shared" si="22"/>
        <v>3.6400404448938321E-2</v>
      </c>
      <c r="BC22" s="18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8">
        <f t="shared" si="23"/>
        <v>77</v>
      </c>
      <c r="BE22" s="35">
        <f t="shared" si="24"/>
        <v>8.7104072398189958E-2</v>
      </c>
      <c r="BF22" s="22">
        <f t="shared" si="25"/>
        <v>241.82184197282334</v>
      </c>
      <c r="BG22" s="22">
        <f t="shared" si="26"/>
        <v>0.97168857431749245</v>
      </c>
      <c r="BH22" s="30">
        <v>39</v>
      </c>
      <c r="BI22">
        <f t="shared" si="27"/>
        <v>4</v>
      </c>
      <c r="BJ22" s="6">
        <v>374</v>
      </c>
      <c r="BK22">
        <f t="shared" si="28"/>
        <v>41</v>
      </c>
      <c r="BL22" s="6">
        <v>420</v>
      </c>
      <c r="BM22">
        <f t="shared" si="29"/>
        <v>31</v>
      </c>
      <c r="BN22" s="6">
        <v>139</v>
      </c>
      <c r="BO22">
        <f t="shared" si="30"/>
        <v>11</v>
      </c>
      <c r="BP22" s="6">
        <v>17</v>
      </c>
      <c r="BQ22">
        <f t="shared" si="31"/>
        <v>1</v>
      </c>
      <c r="BR22" s="11"/>
      <c r="BS22" s="17">
        <f t="shared" si="32"/>
        <v>0</v>
      </c>
      <c r="BT22" s="11"/>
      <c r="BU22" s="17">
        <f t="shared" si="33"/>
        <v>0</v>
      </c>
      <c r="BV22" s="11"/>
      <c r="BW22" s="17">
        <f t="shared" si="34"/>
        <v>0</v>
      </c>
      <c r="BX22" s="11"/>
      <c r="BY22" s="17">
        <f t="shared" si="35"/>
        <v>0</v>
      </c>
      <c r="BZ22" s="14"/>
      <c r="CA22" s="18">
        <f t="shared" si="36"/>
        <v>0</v>
      </c>
    </row>
    <row r="23" spans="1:79">
      <c r="A23" s="1">
        <v>43920</v>
      </c>
      <c r="B23">
        <v>43920</v>
      </c>
      <c r="C23" s="6">
        <v>1075</v>
      </c>
      <c r="D23">
        <f t="shared" si="37"/>
        <v>86</v>
      </c>
      <c r="E23" s="6">
        <v>24</v>
      </c>
      <c r="F23">
        <f t="shared" si="45"/>
        <v>7</v>
      </c>
      <c r="G23" s="6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7">
        <v>6582</v>
      </c>
      <c r="W23">
        <f t="shared" si="47"/>
        <v>422</v>
      </c>
      <c r="X23">
        <f t="shared" si="5"/>
        <v>24</v>
      </c>
      <c r="Y23" s="22">
        <f t="shared" si="6"/>
        <v>1656.2657272269753</v>
      </c>
      <c r="Z23" s="6">
        <v>5507</v>
      </c>
      <c r="AA23">
        <f t="shared" si="52"/>
        <v>271</v>
      </c>
      <c r="AB23" s="19">
        <f t="shared" si="7"/>
        <v>0.83667578243694929</v>
      </c>
      <c r="AC23" s="18">
        <f t="shared" si="8"/>
        <v>-104</v>
      </c>
      <c r="AD23">
        <f t="shared" si="48"/>
        <v>1075</v>
      </c>
      <c r="AE23">
        <f t="shared" si="53"/>
        <v>151</v>
      </c>
      <c r="AF23" s="19">
        <f t="shared" si="9"/>
        <v>0.16332421756305074</v>
      </c>
      <c r="AG23" s="18">
        <f t="shared" si="10"/>
        <v>128</v>
      </c>
      <c r="AH23" s="22">
        <f t="shared" si="11"/>
        <v>0.35781990521327012</v>
      </c>
      <c r="AI23" s="22">
        <f t="shared" si="12"/>
        <v>270.50830397584298</v>
      </c>
      <c r="AJ23" s="6">
        <v>888</v>
      </c>
      <c r="AK23">
        <f t="shared" si="54"/>
        <v>68</v>
      </c>
      <c r="AL23">
        <f t="shared" si="13"/>
        <v>8.2926829268292757E-2</v>
      </c>
      <c r="AM23" s="22">
        <f t="shared" si="14"/>
        <v>223.45244086562656</v>
      </c>
      <c r="AN23" s="22">
        <f t="shared" si="15"/>
        <v>0.82604651162790699</v>
      </c>
      <c r="AP23">
        <f t="shared" si="55"/>
        <v>0</v>
      </c>
      <c r="AQ23">
        <f t="shared" si="49"/>
        <v>-1</v>
      </c>
      <c r="AR23" s="22">
        <f t="shared" si="16"/>
        <v>0</v>
      </c>
      <c r="AS23" s="6">
        <v>76</v>
      </c>
      <c r="AT23">
        <f t="shared" si="50"/>
        <v>-29</v>
      </c>
      <c r="AU23">
        <f t="shared" si="17"/>
        <v>-0.27619047619047621</v>
      </c>
      <c r="AV23" s="22">
        <f t="shared" si="18"/>
        <v>19.124308002013084</v>
      </c>
      <c r="AW23" s="35">
        <f t="shared" si="19"/>
        <v>7.0697674418604653E-2</v>
      </c>
      <c r="AX23" s="6">
        <v>43</v>
      </c>
      <c r="AY23">
        <f t="shared" si="51"/>
        <v>7</v>
      </c>
      <c r="AZ23">
        <f t="shared" si="20"/>
        <v>0.19444444444444442</v>
      </c>
      <c r="BA23" s="22">
        <f t="shared" si="21"/>
        <v>10.820332159033718</v>
      </c>
      <c r="BB23" s="35">
        <f t="shared" si="22"/>
        <v>0.04</v>
      </c>
      <c r="BC23" s="18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8">
        <f t="shared" si="23"/>
        <v>46</v>
      </c>
      <c r="BE23" s="35">
        <f t="shared" si="24"/>
        <v>4.7866805411030278E-2</v>
      </c>
      <c r="BF23" s="22">
        <f t="shared" si="25"/>
        <v>253.39708102667336</v>
      </c>
      <c r="BG23" s="22">
        <f t="shared" si="26"/>
        <v>0.93674418604651166</v>
      </c>
      <c r="BH23" s="30">
        <v>41</v>
      </c>
      <c r="BI23">
        <f t="shared" si="27"/>
        <v>2</v>
      </c>
      <c r="BJ23" s="6">
        <v>400</v>
      </c>
      <c r="BK23">
        <f t="shared" si="28"/>
        <v>26</v>
      </c>
      <c r="BL23" s="6">
        <v>463</v>
      </c>
      <c r="BM23">
        <f t="shared" si="29"/>
        <v>43</v>
      </c>
      <c r="BN23" s="6">
        <v>152</v>
      </c>
      <c r="BO23">
        <f t="shared" si="30"/>
        <v>13</v>
      </c>
      <c r="BP23" s="6">
        <v>19</v>
      </c>
      <c r="BQ23">
        <f t="shared" si="31"/>
        <v>2</v>
      </c>
      <c r="BR23" s="11"/>
      <c r="BS23" s="17">
        <f t="shared" si="32"/>
        <v>0</v>
      </c>
      <c r="BT23" s="11"/>
      <c r="BU23" s="17">
        <f t="shared" si="33"/>
        <v>0</v>
      </c>
      <c r="BV23" s="11"/>
      <c r="BW23" s="17">
        <f t="shared" si="34"/>
        <v>0</v>
      </c>
      <c r="BX23" s="11"/>
      <c r="BY23" s="17">
        <f t="shared" si="35"/>
        <v>0</v>
      </c>
      <c r="BZ23" s="14"/>
      <c r="CA23" s="18">
        <f t="shared" si="36"/>
        <v>0</v>
      </c>
    </row>
    <row r="24" spans="1:79">
      <c r="A24" s="1">
        <v>43921</v>
      </c>
      <c r="B24">
        <v>43921</v>
      </c>
      <c r="C24" s="6">
        <v>1181</v>
      </c>
      <c r="D24">
        <f t="shared" si="37"/>
        <v>106</v>
      </c>
      <c r="E24" s="6">
        <v>30</v>
      </c>
      <c r="F24">
        <f t="shared" si="45"/>
        <v>6</v>
      </c>
      <c r="G24" s="6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7">
        <v>6944</v>
      </c>
      <c r="W24">
        <f t="shared" si="47"/>
        <v>362</v>
      </c>
      <c r="X24">
        <f t="shared" si="5"/>
        <v>-60</v>
      </c>
      <c r="Y24" s="22">
        <f t="shared" si="6"/>
        <v>1747.3578258681428</v>
      </c>
      <c r="Z24" s="6">
        <v>5763</v>
      </c>
      <c r="AA24">
        <f t="shared" si="52"/>
        <v>256</v>
      </c>
      <c r="AB24" s="19">
        <f t="shared" si="7"/>
        <v>0.82992511520737322</v>
      </c>
      <c r="AC24" s="18">
        <f t="shared" si="8"/>
        <v>-15</v>
      </c>
      <c r="AD24">
        <f t="shared" si="48"/>
        <v>1181</v>
      </c>
      <c r="AE24">
        <f t="shared" si="53"/>
        <v>106</v>
      </c>
      <c r="AF24" s="19">
        <f t="shared" si="9"/>
        <v>0.17007488479262672</v>
      </c>
      <c r="AG24" s="18">
        <f t="shared" si="10"/>
        <v>-45</v>
      </c>
      <c r="AH24" s="22">
        <f t="shared" si="11"/>
        <v>0.29281767955801102</v>
      </c>
      <c r="AI24" s="22">
        <f t="shared" si="12"/>
        <v>297.18168092601911</v>
      </c>
      <c r="AJ24" s="6">
        <v>969</v>
      </c>
      <c r="AK24">
        <f t="shared" si="54"/>
        <v>81</v>
      </c>
      <c r="AL24">
        <f t="shared" si="13"/>
        <v>9.1216216216216228E-2</v>
      </c>
      <c r="AM24" s="22">
        <f t="shared" si="14"/>
        <v>243.83492702566681</v>
      </c>
      <c r="AN24" s="22">
        <f t="shared" si="15"/>
        <v>0.82049110922946655</v>
      </c>
      <c r="AP24">
        <f t="shared" si="55"/>
        <v>0</v>
      </c>
      <c r="AQ24">
        <f t="shared" si="49"/>
        <v>-1</v>
      </c>
      <c r="AR24" s="22">
        <f t="shared" si="16"/>
        <v>0</v>
      </c>
      <c r="AS24" s="6">
        <v>123</v>
      </c>
      <c r="AT24">
        <f t="shared" si="50"/>
        <v>47</v>
      </c>
      <c r="AU24">
        <f t="shared" si="17"/>
        <v>0.61842105263157898</v>
      </c>
      <c r="AV24" s="22">
        <f t="shared" si="18"/>
        <v>30.951182687468545</v>
      </c>
      <c r="AW24" s="35">
        <f t="shared" si="19"/>
        <v>0.10414902624894158</v>
      </c>
      <c r="AX24" s="6">
        <v>50</v>
      </c>
      <c r="AY24">
        <f t="shared" si="51"/>
        <v>7</v>
      </c>
      <c r="AZ24">
        <f t="shared" si="20"/>
        <v>0.16279069767441867</v>
      </c>
      <c r="BA24" s="22">
        <f t="shared" si="21"/>
        <v>12.581781580271766</v>
      </c>
      <c r="BB24" s="35">
        <f t="shared" si="22"/>
        <v>4.2337002540220152E-2</v>
      </c>
      <c r="BC24" s="18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8">
        <f t="shared" si="23"/>
        <v>135</v>
      </c>
      <c r="BE24" s="35">
        <f t="shared" si="24"/>
        <v>0.13406156901688182</v>
      </c>
      <c r="BF24" s="22">
        <f t="shared" si="25"/>
        <v>287.36789129340713</v>
      </c>
      <c r="BG24" s="22">
        <f t="shared" si="26"/>
        <v>0.96697713801862828</v>
      </c>
      <c r="BH24" s="30">
        <v>47</v>
      </c>
      <c r="BI24">
        <f t="shared" si="27"/>
        <v>6</v>
      </c>
      <c r="BJ24" s="6">
        <v>447</v>
      </c>
      <c r="BK24">
        <f t="shared" si="28"/>
        <v>47</v>
      </c>
      <c r="BL24" s="6">
        <v>499</v>
      </c>
      <c r="BM24">
        <f t="shared" si="29"/>
        <v>36</v>
      </c>
      <c r="BN24" s="6">
        <v>163</v>
      </c>
      <c r="BO24">
        <f t="shared" si="30"/>
        <v>11</v>
      </c>
      <c r="BP24" s="6">
        <v>25</v>
      </c>
      <c r="BQ24">
        <f t="shared" si="31"/>
        <v>6</v>
      </c>
      <c r="BR24" s="11"/>
      <c r="BS24" s="17">
        <f t="shared" si="32"/>
        <v>0</v>
      </c>
      <c r="BT24" s="11"/>
      <c r="BU24" s="17">
        <f t="shared" si="33"/>
        <v>0</v>
      </c>
      <c r="BV24" s="11"/>
      <c r="BW24" s="17">
        <f t="shared" si="34"/>
        <v>0</v>
      </c>
      <c r="BX24" s="11"/>
      <c r="BY24" s="17">
        <f t="shared" si="35"/>
        <v>0</v>
      </c>
      <c r="BZ24" s="14"/>
      <c r="CA24" s="18">
        <f t="shared" si="36"/>
        <v>0</v>
      </c>
    </row>
    <row r="25" spans="1:79">
      <c r="A25" s="1">
        <v>43922</v>
      </c>
      <c r="B25">
        <v>43922</v>
      </c>
      <c r="C25" s="6">
        <v>1317</v>
      </c>
      <c r="D25">
        <f t="shared" si="37"/>
        <v>136</v>
      </c>
      <c r="E25" s="6">
        <v>30</v>
      </c>
      <c r="F25">
        <f t="shared" si="45"/>
        <v>0</v>
      </c>
      <c r="G25" s="6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7">
        <v>7333</v>
      </c>
      <c r="W25">
        <f t="shared" si="47"/>
        <v>389</v>
      </c>
      <c r="X25">
        <f t="shared" si="5"/>
        <v>27</v>
      </c>
      <c r="Y25" s="22">
        <f t="shared" si="6"/>
        <v>1845.2440865626572</v>
      </c>
      <c r="Z25" s="6">
        <v>6016</v>
      </c>
      <c r="AA25">
        <f t="shared" si="52"/>
        <v>253</v>
      </c>
      <c r="AB25" s="19">
        <f t="shared" si="7"/>
        <v>0.8204009273148779</v>
      </c>
      <c r="AC25" s="18">
        <f t="shared" si="8"/>
        <v>-3</v>
      </c>
      <c r="AD25">
        <f t="shared" si="48"/>
        <v>1317</v>
      </c>
      <c r="AE25">
        <f t="shared" si="53"/>
        <v>136</v>
      </c>
      <c r="AF25" s="19">
        <f t="shared" si="9"/>
        <v>0.17959907268512204</v>
      </c>
      <c r="AG25" s="18">
        <f t="shared" si="10"/>
        <v>30</v>
      </c>
      <c r="AH25" s="22">
        <f t="shared" si="11"/>
        <v>0.34961439588688947</v>
      </c>
      <c r="AI25" s="22">
        <f t="shared" si="12"/>
        <v>331.40412682435829</v>
      </c>
      <c r="AJ25" s="6">
        <v>1078</v>
      </c>
      <c r="AK25">
        <f t="shared" si="54"/>
        <v>109</v>
      </c>
      <c r="AL25">
        <f t="shared" si="13"/>
        <v>0.11248710010319907</v>
      </c>
      <c r="AM25" s="22">
        <f t="shared" si="14"/>
        <v>271.26321087065929</v>
      </c>
      <c r="AN25" s="22">
        <f t="shared" si="15"/>
        <v>0.81852695520121488</v>
      </c>
      <c r="AP25">
        <f t="shared" si="55"/>
        <v>0</v>
      </c>
      <c r="AQ25">
        <f t="shared" si="49"/>
        <v>-1</v>
      </c>
      <c r="AR25" s="22">
        <f t="shared" si="16"/>
        <v>0</v>
      </c>
      <c r="AS25" s="6">
        <v>135</v>
      </c>
      <c r="AT25">
        <f t="shared" si="50"/>
        <v>12</v>
      </c>
      <c r="AU25">
        <f t="shared" si="17"/>
        <v>9.7560975609756184E-2</v>
      </c>
      <c r="AV25" s="22">
        <f t="shared" si="18"/>
        <v>33.970810266733771</v>
      </c>
      <c r="AW25" s="35">
        <f t="shared" si="19"/>
        <v>0.10250569476082004</v>
      </c>
      <c r="AX25" s="6">
        <v>63</v>
      </c>
      <c r="AY25">
        <f t="shared" si="51"/>
        <v>13</v>
      </c>
      <c r="AZ25">
        <f t="shared" si="20"/>
        <v>0.26</v>
      </c>
      <c r="BA25" s="22">
        <f t="shared" si="21"/>
        <v>15.853044791142425</v>
      </c>
      <c r="BB25" s="35">
        <f t="shared" si="22"/>
        <v>4.7835990888382689E-2</v>
      </c>
      <c r="BC25" s="18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8">
        <f t="shared" si="23"/>
        <v>134</v>
      </c>
      <c r="BE25" s="35">
        <f t="shared" si="24"/>
        <v>0.11733800350262702</v>
      </c>
      <c r="BF25" s="22">
        <f t="shared" si="25"/>
        <v>321.08706592853548</v>
      </c>
      <c r="BG25" s="22">
        <f t="shared" si="26"/>
        <v>0.96886864085041757</v>
      </c>
      <c r="BH25" s="30">
        <v>59</v>
      </c>
      <c r="BI25">
        <f t="shared" si="27"/>
        <v>12</v>
      </c>
      <c r="BJ25" s="6">
        <v>509</v>
      </c>
      <c r="BK25">
        <f t="shared" si="28"/>
        <v>62</v>
      </c>
      <c r="BL25" s="6">
        <v>542</v>
      </c>
      <c r="BM25">
        <f t="shared" si="29"/>
        <v>43</v>
      </c>
      <c r="BN25" s="6">
        <v>180</v>
      </c>
      <c r="BO25">
        <f t="shared" si="30"/>
        <v>17</v>
      </c>
      <c r="BP25" s="6">
        <v>27</v>
      </c>
      <c r="BQ25">
        <f t="shared" si="31"/>
        <v>2</v>
      </c>
      <c r="BR25" s="11"/>
      <c r="BS25" s="17">
        <f t="shared" si="32"/>
        <v>0</v>
      </c>
      <c r="BT25" s="11"/>
      <c r="BU25" s="17">
        <f t="shared" si="33"/>
        <v>0</v>
      </c>
      <c r="BV25" s="11"/>
      <c r="BW25" s="17">
        <f t="shared" si="34"/>
        <v>0</v>
      </c>
      <c r="BX25" s="11"/>
      <c r="BY25" s="17">
        <f t="shared" si="35"/>
        <v>0</v>
      </c>
      <c r="BZ25" s="14"/>
      <c r="CA25" s="18">
        <f t="shared" si="36"/>
        <v>0</v>
      </c>
    </row>
    <row r="26" spans="1:79">
      <c r="A26" s="1">
        <v>43923</v>
      </c>
      <c r="B26">
        <v>43923</v>
      </c>
      <c r="C26" s="6">
        <v>1475</v>
      </c>
      <c r="D26">
        <f t="shared" si="37"/>
        <v>158</v>
      </c>
      <c r="E26" s="6">
        <v>32</v>
      </c>
      <c r="F26">
        <f t="shared" si="45"/>
        <v>2</v>
      </c>
      <c r="G26" s="6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7">
        <v>7941</v>
      </c>
      <c r="W26">
        <f t="shared" si="47"/>
        <v>608</v>
      </c>
      <c r="X26">
        <f t="shared" si="5"/>
        <v>219</v>
      </c>
      <c r="Y26" s="22">
        <f t="shared" si="6"/>
        <v>1998.2385505787618</v>
      </c>
      <c r="Z26" s="6">
        <v>6464</v>
      </c>
      <c r="AA26">
        <f t="shared" si="52"/>
        <v>448</v>
      </c>
      <c r="AB26" s="19">
        <f t="shared" si="7"/>
        <v>0.81400327414683293</v>
      </c>
      <c r="AC26" s="18">
        <f t="shared" si="8"/>
        <v>195</v>
      </c>
      <c r="AD26">
        <f t="shared" si="48"/>
        <v>1477</v>
      </c>
      <c r="AE26">
        <f t="shared" si="53"/>
        <v>160</v>
      </c>
      <c r="AF26" s="19">
        <f t="shared" si="9"/>
        <v>0.18599672585316709</v>
      </c>
      <c r="AG26" s="18">
        <f t="shared" si="10"/>
        <v>24</v>
      </c>
      <c r="AH26" s="22">
        <f t="shared" si="11"/>
        <v>0.26315789473684209</v>
      </c>
      <c r="AI26" s="22">
        <f t="shared" si="12"/>
        <v>371.66582788122798</v>
      </c>
      <c r="AJ26" s="6">
        <v>1207</v>
      </c>
      <c r="AK26">
        <f t="shared" si="54"/>
        <v>129</v>
      </c>
      <c r="AL26">
        <f t="shared" si="13"/>
        <v>0.11966604823747673</v>
      </c>
      <c r="AM26" s="22">
        <f t="shared" si="14"/>
        <v>303.72420734776045</v>
      </c>
      <c r="AN26" s="22">
        <f t="shared" si="15"/>
        <v>0.81830508474576269</v>
      </c>
      <c r="AP26">
        <f t="shared" si="55"/>
        <v>0</v>
      </c>
      <c r="AQ26">
        <f t="shared" si="49"/>
        <v>-1</v>
      </c>
      <c r="AR26" s="22">
        <f t="shared" si="16"/>
        <v>0</v>
      </c>
      <c r="AS26" s="6">
        <v>152</v>
      </c>
      <c r="AT26">
        <f t="shared" si="50"/>
        <v>17</v>
      </c>
      <c r="AU26">
        <f t="shared" si="17"/>
        <v>0.125925925925926</v>
      </c>
      <c r="AV26" s="22">
        <f t="shared" si="18"/>
        <v>38.248616004026168</v>
      </c>
      <c r="AW26" s="35">
        <f t="shared" si="19"/>
        <v>0.10305084745762712</v>
      </c>
      <c r="AX26" s="6">
        <v>69</v>
      </c>
      <c r="AY26">
        <f t="shared" si="51"/>
        <v>6</v>
      </c>
      <c r="AZ26">
        <f t="shared" si="20"/>
        <v>9.5238095238095344E-2</v>
      </c>
      <c r="BA26" s="22">
        <f t="shared" si="21"/>
        <v>17.362858580775036</v>
      </c>
      <c r="BB26" s="35">
        <f t="shared" si="22"/>
        <v>4.6779661016949151E-2</v>
      </c>
      <c r="BC26" s="18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8">
        <f t="shared" si="23"/>
        <v>152</v>
      </c>
      <c r="BE26" s="35">
        <f t="shared" si="24"/>
        <v>0.11912225705329149</v>
      </c>
      <c r="BF26" s="22">
        <f t="shared" si="25"/>
        <v>359.33568193256161</v>
      </c>
      <c r="BG26" s="22">
        <f t="shared" si="26"/>
        <v>0.96813559322033893</v>
      </c>
      <c r="BH26" s="30">
        <v>65</v>
      </c>
      <c r="BI26">
        <f t="shared" si="27"/>
        <v>6</v>
      </c>
      <c r="BJ26" s="6">
        <v>572</v>
      </c>
      <c r="BK26">
        <f t="shared" si="28"/>
        <v>63</v>
      </c>
      <c r="BL26" s="6">
        <v>607</v>
      </c>
      <c r="BM26">
        <f t="shared" si="29"/>
        <v>65</v>
      </c>
      <c r="BN26" s="6">
        <v>204</v>
      </c>
      <c r="BO26">
        <f t="shared" si="30"/>
        <v>24</v>
      </c>
      <c r="BP26" s="6">
        <v>27</v>
      </c>
      <c r="BQ26">
        <f t="shared" si="31"/>
        <v>0</v>
      </c>
      <c r="BR26" s="11"/>
      <c r="BS26" s="17">
        <f t="shared" si="32"/>
        <v>0</v>
      </c>
      <c r="BT26" s="11"/>
      <c r="BU26" s="17">
        <f t="shared" si="33"/>
        <v>0</v>
      </c>
      <c r="BV26" s="11"/>
      <c r="BW26" s="17">
        <f t="shared" si="34"/>
        <v>0</v>
      </c>
      <c r="BX26" s="11"/>
      <c r="BY26" s="17">
        <f t="shared" si="35"/>
        <v>0</v>
      </c>
      <c r="BZ26" s="14"/>
      <c r="CA26" s="18">
        <f t="shared" si="36"/>
        <v>0</v>
      </c>
    </row>
    <row r="27" spans="1:79">
      <c r="A27" s="1">
        <v>43924</v>
      </c>
      <c r="B27">
        <v>43924</v>
      </c>
      <c r="C27" s="6">
        <v>1673</v>
      </c>
      <c r="D27">
        <f t="shared" si="37"/>
        <v>198</v>
      </c>
      <c r="E27" s="6">
        <v>37</v>
      </c>
      <c r="F27">
        <f t="shared" si="45"/>
        <v>5</v>
      </c>
      <c r="G27" s="6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7">
        <v>8694</v>
      </c>
      <c r="W27">
        <f t="shared" si="47"/>
        <v>753</v>
      </c>
      <c r="X27">
        <f t="shared" si="5"/>
        <v>145</v>
      </c>
      <c r="Y27" s="22">
        <f t="shared" si="6"/>
        <v>2187.7201811776545</v>
      </c>
      <c r="Z27" s="6">
        <v>7021</v>
      </c>
      <c r="AA27">
        <f t="shared" si="52"/>
        <v>557</v>
      </c>
      <c r="AB27" s="19">
        <f t="shared" si="7"/>
        <v>0.80756843800322065</v>
      </c>
      <c r="AC27" s="18">
        <f t="shared" si="8"/>
        <v>109</v>
      </c>
      <c r="AD27">
        <f t="shared" si="48"/>
        <v>1673</v>
      </c>
      <c r="AE27">
        <f t="shared" si="53"/>
        <v>196</v>
      </c>
      <c r="AF27" s="19">
        <f t="shared" si="9"/>
        <v>0.19243156199677938</v>
      </c>
      <c r="AG27" s="18">
        <f t="shared" si="10"/>
        <v>36</v>
      </c>
      <c r="AH27" s="22">
        <f t="shared" si="11"/>
        <v>0.26029216467463479</v>
      </c>
      <c r="AI27" s="22">
        <f t="shared" si="12"/>
        <v>420.98641167589329</v>
      </c>
      <c r="AJ27" s="6">
        <v>1406</v>
      </c>
      <c r="AK27">
        <f t="shared" si="54"/>
        <v>199</v>
      </c>
      <c r="AL27">
        <f t="shared" si="13"/>
        <v>0.16487158243579114</v>
      </c>
      <c r="AM27" s="22">
        <f t="shared" si="14"/>
        <v>353.79969803724208</v>
      </c>
      <c r="AN27" s="22">
        <f t="shared" si="15"/>
        <v>0.840406455469217</v>
      </c>
      <c r="AP27">
        <f t="shared" si="55"/>
        <v>0</v>
      </c>
      <c r="AQ27">
        <f t="shared" si="49"/>
        <v>-1</v>
      </c>
      <c r="AR27" s="22">
        <f t="shared" si="16"/>
        <v>0</v>
      </c>
      <c r="AS27" s="6">
        <v>141</v>
      </c>
      <c r="AT27">
        <f t="shared" si="50"/>
        <v>-11</v>
      </c>
      <c r="AU27">
        <f t="shared" si="17"/>
        <v>-7.2368421052631526E-2</v>
      </c>
      <c r="AV27" s="22">
        <f t="shared" si="18"/>
        <v>35.480624056366381</v>
      </c>
      <c r="AW27" s="35">
        <f t="shared" si="19"/>
        <v>8.4279736999402277E-2</v>
      </c>
      <c r="AX27" s="6">
        <v>72</v>
      </c>
      <c r="AY27">
        <f t="shared" si="51"/>
        <v>3</v>
      </c>
      <c r="AZ27">
        <f t="shared" si="20"/>
        <v>4.3478260869565188E-2</v>
      </c>
      <c r="BA27" s="22">
        <f t="shared" si="21"/>
        <v>18.117765475591344</v>
      </c>
      <c r="BB27" s="35">
        <f t="shared" si="22"/>
        <v>4.3036461446503291E-2</v>
      </c>
      <c r="BC27" s="18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8">
        <f t="shared" si="23"/>
        <v>191</v>
      </c>
      <c r="BE27" s="35">
        <f t="shared" si="24"/>
        <v>0.13375350140056019</v>
      </c>
      <c r="BF27" s="22">
        <f t="shared" si="25"/>
        <v>407.39808756919979</v>
      </c>
      <c r="BG27" s="22">
        <f t="shared" si="26"/>
        <v>0.96772265391512258</v>
      </c>
      <c r="BH27" s="30">
        <v>74</v>
      </c>
      <c r="BI27">
        <f t="shared" si="27"/>
        <v>9</v>
      </c>
      <c r="BJ27" s="6">
        <v>655</v>
      </c>
      <c r="BK27">
        <f t="shared" si="28"/>
        <v>83</v>
      </c>
      <c r="BL27" s="6">
        <v>680</v>
      </c>
      <c r="BM27">
        <f t="shared" si="29"/>
        <v>73</v>
      </c>
      <c r="BN27" s="6">
        <v>233</v>
      </c>
      <c r="BO27">
        <f t="shared" si="30"/>
        <v>29</v>
      </c>
      <c r="BP27" s="6">
        <v>31</v>
      </c>
      <c r="BQ27">
        <f t="shared" si="31"/>
        <v>4</v>
      </c>
      <c r="BR27" s="11"/>
      <c r="BS27" s="17">
        <f t="shared" si="32"/>
        <v>0</v>
      </c>
      <c r="BT27" s="11"/>
      <c r="BU27" s="17">
        <f t="shared" si="33"/>
        <v>0</v>
      </c>
      <c r="BV27" s="11"/>
      <c r="BW27" s="17">
        <f t="shared" si="34"/>
        <v>0</v>
      </c>
      <c r="BX27" s="11"/>
      <c r="BY27" s="17">
        <f t="shared" si="35"/>
        <v>0</v>
      </c>
      <c r="BZ27" s="14"/>
      <c r="CA27" s="18">
        <f t="shared" si="36"/>
        <v>0</v>
      </c>
    </row>
    <row r="28" spans="1:79">
      <c r="A28" s="1">
        <v>43925</v>
      </c>
      <c r="B28">
        <v>43925</v>
      </c>
      <c r="C28" s="6">
        <v>1801</v>
      </c>
      <c r="D28">
        <f t="shared" si="37"/>
        <v>128</v>
      </c>
      <c r="E28" s="6">
        <v>41</v>
      </c>
      <c r="F28">
        <f t="shared" si="45"/>
        <v>4</v>
      </c>
      <c r="G28" s="6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7">
        <v>9256</v>
      </c>
      <c r="W28">
        <f t="shared" si="47"/>
        <v>562</v>
      </c>
      <c r="X28">
        <f t="shared" si="5"/>
        <v>-191</v>
      </c>
      <c r="Y28" s="22">
        <f t="shared" si="6"/>
        <v>2329.1394061399092</v>
      </c>
      <c r="Z28" s="6">
        <v>7455</v>
      </c>
      <c r="AA28">
        <f t="shared" si="52"/>
        <v>434</v>
      </c>
      <c r="AB28" s="19">
        <f t="shared" si="7"/>
        <v>0.80542350907519444</v>
      </c>
      <c r="AC28" s="18">
        <f t="shared" si="8"/>
        <v>-123</v>
      </c>
      <c r="AD28">
        <f t="shared" si="48"/>
        <v>1801</v>
      </c>
      <c r="AE28">
        <f t="shared" si="53"/>
        <v>128</v>
      </c>
      <c r="AF28" s="19">
        <f t="shared" si="9"/>
        <v>0.19457649092480553</v>
      </c>
      <c r="AG28" s="18">
        <f t="shared" si="10"/>
        <v>-68</v>
      </c>
      <c r="AH28" s="22">
        <f t="shared" si="11"/>
        <v>0.22775800711743771</v>
      </c>
      <c r="AI28" s="22">
        <f t="shared" si="12"/>
        <v>453.19577252138902</v>
      </c>
      <c r="AJ28" s="6">
        <v>1513</v>
      </c>
      <c r="AK28">
        <f t="shared" si="54"/>
        <v>107</v>
      </c>
      <c r="AL28">
        <f t="shared" si="13"/>
        <v>7.6102418207681266E-2</v>
      </c>
      <c r="AM28" s="22">
        <f t="shared" si="14"/>
        <v>380.72471061902365</v>
      </c>
      <c r="AN28" s="22">
        <f t="shared" si="15"/>
        <v>0.84008883953359248</v>
      </c>
      <c r="AO28" s="6">
        <v>298</v>
      </c>
      <c r="AP28">
        <f t="shared" si="55"/>
        <v>298</v>
      </c>
      <c r="AQ28">
        <f t="shared" si="49"/>
        <v>-1</v>
      </c>
      <c r="AR28" s="22">
        <f t="shared" si="16"/>
        <v>74.98741821841972</v>
      </c>
      <c r="AS28" s="6">
        <v>154</v>
      </c>
      <c r="AT28">
        <f t="shared" si="50"/>
        <v>13</v>
      </c>
      <c r="AU28">
        <f t="shared" si="17"/>
        <v>9.219858156028371E-2</v>
      </c>
      <c r="AV28" s="22">
        <f t="shared" si="18"/>
        <v>38.751887267237038</v>
      </c>
      <c r="AW28" s="35">
        <f t="shared" si="19"/>
        <v>8.5508051082731809E-2</v>
      </c>
      <c r="AX28" s="6">
        <v>75</v>
      </c>
      <c r="AY28">
        <f t="shared" si="51"/>
        <v>3</v>
      </c>
      <c r="AZ28">
        <f t="shared" si="20"/>
        <v>4.1666666666666741E-2</v>
      </c>
      <c r="BA28" s="22">
        <f t="shared" si="21"/>
        <v>18.872672370407649</v>
      </c>
      <c r="BB28" s="35">
        <f t="shared" si="22"/>
        <v>4.1643531371460298E-2</v>
      </c>
      <c r="BC28" s="18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8">
        <f t="shared" si="23"/>
        <v>421</v>
      </c>
      <c r="BE28" s="35">
        <f t="shared" si="24"/>
        <v>0.26003705991352688</v>
      </c>
      <c r="BF28" s="22">
        <f t="shared" si="25"/>
        <v>513.33668847508807</v>
      </c>
      <c r="BG28" s="22">
        <f t="shared" si="26"/>
        <v>1.1327040533037203</v>
      </c>
      <c r="BH28" s="30">
        <v>79</v>
      </c>
      <c r="BI28">
        <f t="shared" si="27"/>
        <v>5</v>
      </c>
      <c r="BJ28" s="6">
        <v>716</v>
      </c>
      <c r="BK28">
        <f t="shared" si="28"/>
        <v>61</v>
      </c>
      <c r="BL28" s="6">
        <v>726</v>
      </c>
      <c r="BM28">
        <f t="shared" si="29"/>
        <v>46</v>
      </c>
      <c r="BN28" s="6">
        <v>245</v>
      </c>
      <c r="BO28">
        <f t="shared" si="30"/>
        <v>12</v>
      </c>
      <c r="BP28" s="6">
        <v>35</v>
      </c>
      <c r="BQ28">
        <f t="shared" si="31"/>
        <v>4</v>
      </c>
      <c r="BR28" s="11"/>
      <c r="BS28" s="17">
        <f t="shared" si="32"/>
        <v>0</v>
      </c>
      <c r="BT28" s="11"/>
      <c r="BU28" s="17">
        <f t="shared" si="33"/>
        <v>0</v>
      </c>
      <c r="BV28" s="11"/>
      <c r="BW28" s="17">
        <f t="shared" si="34"/>
        <v>0</v>
      </c>
      <c r="BX28" s="11"/>
      <c r="BY28" s="17">
        <f t="shared" si="35"/>
        <v>0</v>
      </c>
      <c r="BZ28" s="14"/>
      <c r="CA28" s="18">
        <f t="shared" si="36"/>
        <v>0</v>
      </c>
    </row>
    <row r="29" spans="1:79">
      <c r="A29" s="1">
        <v>43926</v>
      </c>
      <c r="B29">
        <v>43926</v>
      </c>
      <c r="C29" s="6">
        <v>1988</v>
      </c>
      <c r="D29">
        <f t="shared" si="37"/>
        <v>187</v>
      </c>
      <c r="E29" s="6">
        <v>46</v>
      </c>
      <c r="F29">
        <f t="shared" si="45"/>
        <v>5</v>
      </c>
      <c r="G29" s="6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7">
        <v>9749</v>
      </c>
      <c r="W29">
        <f t="shared" si="47"/>
        <v>493</v>
      </c>
      <c r="X29">
        <f t="shared" si="5"/>
        <v>-69</v>
      </c>
      <c r="Y29" s="22">
        <f t="shared" si="6"/>
        <v>2453.1957725213888</v>
      </c>
      <c r="Z29" s="6">
        <v>7761</v>
      </c>
      <c r="AA29">
        <f t="shared" si="52"/>
        <v>306</v>
      </c>
      <c r="AB29" s="19">
        <f t="shared" si="7"/>
        <v>0.79608164939993842</v>
      </c>
      <c r="AC29" s="18">
        <f t="shared" si="8"/>
        <v>-128</v>
      </c>
      <c r="AD29">
        <f t="shared" si="48"/>
        <v>1988</v>
      </c>
      <c r="AE29">
        <f t="shared" si="53"/>
        <v>187</v>
      </c>
      <c r="AF29" s="19">
        <f t="shared" si="9"/>
        <v>0.20391835060006155</v>
      </c>
      <c r="AG29" s="18">
        <f t="shared" si="10"/>
        <v>59</v>
      </c>
      <c r="AH29" s="22">
        <f t="shared" si="11"/>
        <v>0.37931034482758619</v>
      </c>
      <c r="AI29" s="22">
        <f t="shared" si="12"/>
        <v>500.25163563160544</v>
      </c>
      <c r="AJ29" s="6">
        <v>1600</v>
      </c>
      <c r="AK29">
        <f t="shared" si="54"/>
        <v>87</v>
      </c>
      <c r="AL29">
        <f t="shared" si="13"/>
        <v>5.7501652346331866E-2</v>
      </c>
      <c r="AM29" s="22">
        <f t="shared" si="14"/>
        <v>402.61701056869651</v>
      </c>
      <c r="AN29" s="22">
        <f t="shared" si="15"/>
        <v>0.8048289738430584</v>
      </c>
      <c r="AO29" s="6">
        <v>331</v>
      </c>
      <c r="AP29">
        <f t="shared" si="55"/>
        <v>33</v>
      </c>
      <c r="AQ29">
        <f t="shared" si="49"/>
        <v>0.11073825503355694</v>
      </c>
      <c r="AR29" s="22">
        <f t="shared" si="16"/>
        <v>83.291394061399089</v>
      </c>
      <c r="AS29" s="6">
        <v>163</v>
      </c>
      <c r="AT29">
        <f t="shared" si="50"/>
        <v>9</v>
      </c>
      <c r="AU29">
        <f t="shared" si="17"/>
        <v>5.8441558441558517E-2</v>
      </c>
      <c r="AV29" s="22">
        <f t="shared" si="18"/>
        <v>41.016607951685955</v>
      </c>
      <c r="AW29" s="35">
        <f t="shared" si="19"/>
        <v>8.1991951710261565E-2</v>
      </c>
      <c r="AX29" s="6">
        <v>78</v>
      </c>
      <c r="AY29">
        <f t="shared" si="51"/>
        <v>3</v>
      </c>
      <c r="AZ29">
        <f t="shared" si="20"/>
        <v>4.0000000000000036E-2</v>
      </c>
      <c r="BA29" s="22">
        <f t="shared" si="21"/>
        <v>19.627579265223954</v>
      </c>
      <c r="BB29" s="35">
        <f t="shared" si="22"/>
        <v>3.9235412474849095E-2</v>
      </c>
      <c r="BC29" s="18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8">
        <f t="shared" si="23"/>
        <v>132</v>
      </c>
      <c r="BE29" s="35">
        <f t="shared" si="24"/>
        <v>6.4705882352941169E-2</v>
      </c>
      <c r="BF29" s="22">
        <f t="shared" si="25"/>
        <v>546.55259184700549</v>
      </c>
      <c r="BG29" s="22">
        <f t="shared" si="26"/>
        <v>1.0925553319919517</v>
      </c>
      <c r="BH29" s="30">
        <v>83</v>
      </c>
      <c r="BI29">
        <f t="shared" si="27"/>
        <v>4</v>
      </c>
      <c r="BJ29" s="6">
        <v>798</v>
      </c>
      <c r="BK29">
        <f t="shared" si="28"/>
        <v>82</v>
      </c>
      <c r="BL29" s="6">
        <v>799</v>
      </c>
      <c r="BM29">
        <f t="shared" si="29"/>
        <v>73</v>
      </c>
      <c r="BN29" s="6">
        <v>270</v>
      </c>
      <c r="BO29">
        <f t="shared" si="30"/>
        <v>25</v>
      </c>
      <c r="BP29" s="6">
        <v>38</v>
      </c>
      <c r="BQ29">
        <f t="shared" si="31"/>
        <v>3</v>
      </c>
      <c r="BR29" s="11"/>
      <c r="BS29" s="17">
        <f t="shared" si="32"/>
        <v>0</v>
      </c>
      <c r="BT29" s="11"/>
      <c r="BU29" s="17">
        <f t="shared" si="33"/>
        <v>0</v>
      </c>
      <c r="BV29" s="11"/>
      <c r="BW29" s="17">
        <f t="shared" si="34"/>
        <v>0</v>
      </c>
      <c r="BX29" s="11"/>
      <c r="BY29" s="17">
        <f t="shared" si="35"/>
        <v>0</v>
      </c>
      <c r="BZ29" s="14"/>
      <c r="CA29" s="18">
        <f t="shared" si="36"/>
        <v>0</v>
      </c>
    </row>
    <row r="30" spans="1:79">
      <c r="A30" s="1">
        <v>43927</v>
      </c>
      <c r="B30">
        <v>43927</v>
      </c>
      <c r="C30" s="6">
        <v>2100</v>
      </c>
      <c r="D30">
        <f t="shared" si="37"/>
        <v>112</v>
      </c>
      <c r="E30" s="6">
        <v>54</v>
      </c>
      <c r="F30">
        <f t="shared" si="45"/>
        <v>8</v>
      </c>
      <c r="G30" s="6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7">
        <v>10297</v>
      </c>
      <c r="W30">
        <f t="shared" si="47"/>
        <v>548</v>
      </c>
      <c r="X30">
        <f t="shared" si="5"/>
        <v>55</v>
      </c>
      <c r="Y30" s="22">
        <f t="shared" si="6"/>
        <v>2591.0920986411675</v>
      </c>
      <c r="Z30" s="6">
        <v>8197</v>
      </c>
      <c r="AA30">
        <f t="shared" si="52"/>
        <v>436</v>
      </c>
      <c r="AB30" s="19">
        <f t="shared" si="7"/>
        <v>0.79605710401087693</v>
      </c>
      <c r="AC30" s="18">
        <f t="shared" si="8"/>
        <v>130</v>
      </c>
      <c r="AD30">
        <f t="shared" si="48"/>
        <v>2100</v>
      </c>
      <c r="AE30">
        <f t="shared" si="53"/>
        <v>112</v>
      </c>
      <c r="AF30" s="19">
        <f t="shared" si="9"/>
        <v>0.20394289598912305</v>
      </c>
      <c r="AG30" s="18">
        <f t="shared" si="10"/>
        <v>-75</v>
      </c>
      <c r="AH30" s="22">
        <f t="shared" si="11"/>
        <v>0.20437956204379562</v>
      </c>
      <c r="AI30" s="22">
        <f t="shared" si="12"/>
        <v>528.43482637141415</v>
      </c>
      <c r="AJ30" s="6">
        <v>1777</v>
      </c>
      <c r="AK30">
        <f t="shared" si="54"/>
        <v>177</v>
      </c>
      <c r="AL30">
        <f t="shared" si="13"/>
        <v>0.11062499999999997</v>
      </c>
      <c r="AM30" s="22">
        <f t="shared" si="14"/>
        <v>447.15651736285855</v>
      </c>
      <c r="AN30" s="22">
        <f t="shared" si="15"/>
        <v>0.84619047619047616</v>
      </c>
      <c r="AO30" s="6">
        <v>359</v>
      </c>
      <c r="AP30">
        <f t="shared" si="55"/>
        <v>28</v>
      </c>
      <c r="AQ30">
        <f t="shared" si="49"/>
        <v>8.4592145015105702E-2</v>
      </c>
      <c r="AR30" s="22">
        <f t="shared" si="16"/>
        <v>90.33719174635128</v>
      </c>
      <c r="AS30" s="6">
        <v>167</v>
      </c>
      <c r="AT30">
        <f t="shared" si="50"/>
        <v>4</v>
      </c>
      <c r="AU30">
        <f t="shared" si="17"/>
        <v>2.4539877300613577E-2</v>
      </c>
      <c r="AV30" s="22">
        <f t="shared" si="18"/>
        <v>42.023150478107695</v>
      </c>
      <c r="AW30" s="35">
        <f t="shared" si="19"/>
        <v>7.9523809523809524E-2</v>
      </c>
      <c r="AX30" s="6">
        <v>88</v>
      </c>
      <c r="AY30">
        <f t="shared" si="51"/>
        <v>10</v>
      </c>
      <c r="AZ30">
        <f t="shared" si="20"/>
        <v>0.12820512820512819</v>
      </c>
      <c r="BA30" s="22">
        <f t="shared" si="21"/>
        <v>22.143935581278306</v>
      </c>
      <c r="BB30" s="35">
        <f t="shared" si="22"/>
        <v>4.1904761904761903E-2</v>
      </c>
      <c r="BC30" s="18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8">
        <f t="shared" si="23"/>
        <v>219</v>
      </c>
      <c r="BE30" s="35">
        <f t="shared" si="24"/>
        <v>0.100828729281768</v>
      </c>
      <c r="BF30" s="22">
        <f t="shared" si="25"/>
        <v>601.66079516859588</v>
      </c>
      <c r="BG30" s="22">
        <f t="shared" si="26"/>
        <v>1.1385714285714286</v>
      </c>
      <c r="BH30" s="30">
        <v>87</v>
      </c>
      <c r="BI30">
        <f t="shared" si="27"/>
        <v>4</v>
      </c>
      <c r="BJ30" s="6">
        <v>850</v>
      </c>
      <c r="BK30">
        <f t="shared" si="28"/>
        <v>52</v>
      </c>
      <c r="BL30" s="6">
        <v>835</v>
      </c>
      <c r="BM30">
        <f t="shared" si="29"/>
        <v>36</v>
      </c>
      <c r="BN30" s="6">
        <v>288</v>
      </c>
      <c r="BO30">
        <f t="shared" si="30"/>
        <v>18</v>
      </c>
      <c r="BP30" s="6">
        <v>40</v>
      </c>
      <c r="BQ30">
        <f t="shared" si="31"/>
        <v>2</v>
      </c>
      <c r="BR30" s="11"/>
      <c r="BS30" s="17">
        <f t="shared" si="32"/>
        <v>0</v>
      </c>
      <c r="BT30" s="11"/>
      <c r="BU30" s="17">
        <f t="shared" si="33"/>
        <v>0</v>
      </c>
      <c r="BV30" s="11"/>
      <c r="BW30" s="17">
        <f t="shared" si="34"/>
        <v>0</v>
      </c>
      <c r="BX30" s="11"/>
      <c r="BY30" s="17">
        <f t="shared" si="35"/>
        <v>0</v>
      </c>
      <c r="BZ30" s="14"/>
      <c r="CA30" s="18">
        <f t="shared" si="36"/>
        <v>0</v>
      </c>
    </row>
    <row r="31" spans="1:79">
      <c r="A31" s="1">
        <v>43928</v>
      </c>
      <c r="B31">
        <v>43928</v>
      </c>
      <c r="C31" s="6">
        <v>2249</v>
      </c>
      <c r="D31">
        <f t="shared" si="37"/>
        <v>149</v>
      </c>
      <c r="E31" s="6">
        <v>55</v>
      </c>
      <c r="F31">
        <f t="shared" si="45"/>
        <v>1</v>
      </c>
      <c r="G31" s="6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7">
        <v>10681</v>
      </c>
      <c r="W31">
        <f t="shared" si="47"/>
        <v>384</v>
      </c>
      <c r="X31">
        <f t="shared" si="5"/>
        <v>-164</v>
      </c>
      <c r="Y31" s="22">
        <f t="shared" si="6"/>
        <v>2687.7201811776545</v>
      </c>
      <c r="Z31" s="6">
        <v>8432</v>
      </c>
      <c r="AA31">
        <f t="shared" si="52"/>
        <v>235</v>
      </c>
      <c r="AB31" s="19">
        <f t="shared" si="7"/>
        <v>0.78943919108697691</v>
      </c>
      <c r="AC31" s="18">
        <f t="shared" si="8"/>
        <v>-201</v>
      </c>
      <c r="AD31">
        <f t="shared" si="48"/>
        <v>2249</v>
      </c>
      <c r="AE31">
        <f t="shared" si="53"/>
        <v>149</v>
      </c>
      <c r="AF31" s="19">
        <f t="shared" si="9"/>
        <v>0.21056080891302312</v>
      </c>
      <c r="AG31" s="18">
        <f t="shared" si="10"/>
        <v>37</v>
      </c>
      <c r="AH31" s="22">
        <f t="shared" si="11"/>
        <v>0.38802083333333331</v>
      </c>
      <c r="AI31" s="22">
        <f t="shared" si="12"/>
        <v>565.92853548062408</v>
      </c>
      <c r="AJ31" s="6">
        <v>1906</v>
      </c>
      <c r="AK31">
        <f t="shared" si="54"/>
        <v>129</v>
      </c>
      <c r="AL31">
        <f t="shared" si="13"/>
        <v>7.2594259988745025E-2</v>
      </c>
      <c r="AM31" s="22">
        <f t="shared" si="14"/>
        <v>479.61751383995971</v>
      </c>
      <c r="AN31" s="22">
        <f t="shared" si="15"/>
        <v>0.84748777234326367</v>
      </c>
      <c r="AO31" s="6">
        <v>379</v>
      </c>
      <c r="AP31">
        <f t="shared" si="55"/>
        <v>20</v>
      </c>
      <c r="AQ31">
        <f t="shared" si="49"/>
        <v>5.5710306406685284E-2</v>
      </c>
      <c r="AR31" s="22">
        <f t="shared" si="16"/>
        <v>95.369904378459992</v>
      </c>
      <c r="AS31" s="6">
        <v>177</v>
      </c>
      <c r="AT31">
        <f t="shared" si="50"/>
        <v>10</v>
      </c>
      <c r="AU31">
        <f t="shared" si="17"/>
        <v>5.9880239520958112E-2</v>
      </c>
      <c r="AV31" s="22">
        <f t="shared" si="18"/>
        <v>44.539506794162051</v>
      </c>
      <c r="AW31" s="35">
        <f t="shared" si="19"/>
        <v>7.8701645175633619E-2</v>
      </c>
      <c r="AX31" s="6">
        <v>91</v>
      </c>
      <c r="AY31">
        <f t="shared" si="51"/>
        <v>3</v>
      </c>
      <c r="AZ31">
        <f t="shared" si="20"/>
        <v>3.4090909090909172E-2</v>
      </c>
      <c r="BA31" s="22">
        <f t="shared" si="21"/>
        <v>22.898842476094615</v>
      </c>
      <c r="BB31" s="35">
        <f t="shared" si="22"/>
        <v>4.046242774566474E-2</v>
      </c>
      <c r="BC31" s="18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8">
        <f t="shared" si="23"/>
        <v>162</v>
      </c>
      <c r="BE31" s="35">
        <f t="shared" si="24"/>
        <v>6.7754077791718936E-2</v>
      </c>
      <c r="BF31" s="22">
        <f t="shared" si="25"/>
        <v>642.42576748867634</v>
      </c>
      <c r="BG31" s="22">
        <f t="shared" si="26"/>
        <v>1.1351711871943087</v>
      </c>
      <c r="BH31" s="30">
        <v>97</v>
      </c>
      <c r="BI31">
        <f t="shared" si="27"/>
        <v>10</v>
      </c>
      <c r="BJ31" s="6">
        <v>905</v>
      </c>
      <c r="BK31">
        <f t="shared" si="28"/>
        <v>55</v>
      </c>
      <c r="BL31" s="6">
        <v>889</v>
      </c>
      <c r="BM31">
        <f t="shared" si="29"/>
        <v>54</v>
      </c>
      <c r="BN31" s="6">
        <v>312</v>
      </c>
      <c r="BO31">
        <f t="shared" si="30"/>
        <v>24</v>
      </c>
      <c r="BP31" s="6">
        <v>46</v>
      </c>
      <c r="BQ31">
        <f t="shared" si="31"/>
        <v>6</v>
      </c>
      <c r="BR31" s="11"/>
      <c r="BS31" s="17">
        <f t="shared" si="32"/>
        <v>0</v>
      </c>
      <c r="BT31" s="11"/>
      <c r="BU31" s="17">
        <f t="shared" si="33"/>
        <v>0</v>
      </c>
      <c r="BV31" s="11"/>
      <c r="BW31" s="17">
        <f t="shared" si="34"/>
        <v>0</v>
      </c>
      <c r="BX31" s="11"/>
      <c r="BY31" s="17">
        <f t="shared" si="35"/>
        <v>0</v>
      </c>
      <c r="BZ31" s="14"/>
      <c r="CA31" s="18">
        <f t="shared" si="36"/>
        <v>0</v>
      </c>
    </row>
    <row r="32" spans="1:79">
      <c r="A32" s="1">
        <v>43929</v>
      </c>
      <c r="B32">
        <v>43929</v>
      </c>
      <c r="C32" s="6">
        <v>2528</v>
      </c>
      <c r="D32">
        <f t="shared" si="37"/>
        <v>279</v>
      </c>
      <c r="E32" s="6">
        <v>59</v>
      </c>
      <c r="F32">
        <f t="shared" si="45"/>
        <v>4</v>
      </c>
      <c r="G32" s="6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7">
        <v>11776</v>
      </c>
      <c r="W32">
        <f t="shared" si="47"/>
        <v>1095</v>
      </c>
      <c r="X32">
        <f t="shared" si="5"/>
        <v>711</v>
      </c>
      <c r="Y32" s="22">
        <f t="shared" si="6"/>
        <v>2963.2611977856063</v>
      </c>
      <c r="Z32" s="6">
        <v>9248</v>
      </c>
      <c r="AA32">
        <f t="shared" si="52"/>
        <v>816</v>
      </c>
      <c r="AB32" s="19">
        <f t="shared" si="7"/>
        <v>0.78532608695652173</v>
      </c>
      <c r="AC32" s="18">
        <f t="shared" si="8"/>
        <v>581</v>
      </c>
      <c r="AD32">
        <f t="shared" si="48"/>
        <v>2528</v>
      </c>
      <c r="AE32">
        <f t="shared" si="53"/>
        <v>279</v>
      </c>
      <c r="AF32" s="19">
        <f t="shared" si="9"/>
        <v>0.21467391304347827</v>
      </c>
      <c r="AG32" s="18">
        <f t="shared" si="10"/>
        <v>130</v>
      </c>
      <c r="AH32" s="22">
        <f t="shared" si="11"/>
        <v>0.25479452054794521</v>
      </c>
      <c r="AI32" s="22">
        <f t="shared" si="12"/>
        <v>636.13487669854044</v>
      </c>
      <c r="AJ32" s="6">
        <v>2154</v>
      </c>
      <c r="AK32">
        <f t="shared" si="54"/>
        <v>248</v>
      </c>
      <c r="AL32">
        <f t="shared" si="13"/>
        <v>0.13011542497376705</v>
      </c>
      <c r="AM32" s="22">
        <f t="shared" si="14"/>
        <v>542.02315047810771</v>
      </c>
      <c r="AN32" s="22">
        <f t="shared" si="15"/>
        <v>0.85205696202531644</v>
      </c>
      <c r="AP32">
        <f t="shared" si="55"/>
        <v>-379</v>
      </c>
      <c r="AQ32">
        <f t="shared" si="49"/>
        <v>-1</v>
      </c>
      <c r="AR32" s="22">
        <f t="shared" si="16"/>
        <v>0</v>
      </c>
      <c r="AS32" s="6">
        <v>194</v>
      </c>
      <c r="AT32">
        <f t="shared" si="50"/>
        <v>17</v>
      </c>
      <c r="AU32">
        <f t="shared" si="17"/>
        <v>9.6045197740112886E-2</v>
      </c>
      <c r="AV32" s="22">
        <f t="shared" si="18"/>
        <v>48.817312531454455</v>
      </c>
      <c r="AW32" s="35">
        <f t="shared" si="19"/>
        <v>7.6740506329113931E-2</v>
      </c>
      <c r="AX32" s="6">
        <v>101</v>
      </c>
      <c r="AY32">
        <f t="shared" si="51"/>
        <v>10</v>
      </c>
      <c r="AZ32">
        <f t="shared" si="20"/>
        <v>0.10989010989010994</v>
      </c>
      <c r="BA32" s="22">
        <f t="shared" si="21"/>
        <v>25.415198792148967</v>
      </c>
      <c r="BB32" s="35">
        <f t="shared" si="22"/>
        <v>3.9952531645569618E-2</v>
      </c>
      <c r="BC32" s="18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8">
        <f t="shared" si="23"/>
        <v>-104</v>
      </c>
      <c r="BE32" s="35">
        <f t="shared" si="24"/>
        <v>-4.0736388562475523E-2</v>
      </c>
      <c r="BF32" s="22">
        <f t="shared" si="25"/>
        <v>616.25566180171108</v>
      </c>
      <c r="BG32" s="22">
        <f t="shared" si="26"/>
        <v>0.96875</v>
      </c>
      <c r="BH32" s="30">
        <v>107</v>
      </c>
      <c r="BI32">
        <f t="shared" si="27"/>
        <v>10</v>
      </c>
      <c r="BJ32" s="6">
        <v>1035</v>
      </c>
      <c r="BK32">
        <f t="shared" si="28"/>
        <v>130</v>
      </c>
      <c r="BL32" s="6">
        <v>999</v>
      </c>
      <c r="BM32">
        <f t="shared" si="29"/>
        <v>110</v>
      </c>
      <c r="BN32" s="6">
        <v>335</v>
      </c>
      <c r="BO32">
        <f t="shared" si="30"/>
        <v>23</v>
      </c>
      <c r="BP32" s="6">
        <v>52</v>
      </c>
      <c r="BQ32">
        <f t="shared" si="31"/>
        <v>6</v>
      </c>
      <c r="BR32" s="11"/>
      <c r="BS32" s="17">
        <f t="shared" si="32"/>
        <v>0</v>
      </c>
      <c r="BT32" s="11"/>
      <c r="BU32" s="17">
        <f t="shared" si="33"/>
        <v>0</v>
      </c>
      <c r="BV32" s="11"/>
      <c r="BW32" s="17">
        <f t="shared" si="34"/>
        <v>0</v>
      </c>
      <c r="BX32" s="11"/>
      <c r="BY32" s="17">
        <f t="shared" si="35"/>
        <v>0</v>
      </c>
      <c r="BZ32" s="14"/>
      <c r="CA32" s="18">
        <f t="shared" si="36"/>
        <v>0</v>
      </c>
    </row>
    <row r="33" spans="1:79">
      <c r="A33" s="1">
        <v>43930</v>
      </c>
      <c r="B33">
        <v>43930</v>
      </c>
      <c r="C33" s="6">
        <v>2752</v>
      </c>
      <c r="D33">
        <f t="shared" si="37"/>
        <v>224</v>
      </c>
      <c r="E33" s="6">
        <v>63</v>
      </c>
      <c r="F33">
        <f t="shared" si="45"/>
        <v>4</v>
      </c>
      <c r="G33" s="6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7">
        <v>12452</v>
      </c>
      <c r="W33">
        <f t="shared" si="47"/>
        <v>676</v>
      </c>
      <c r="X33">
        <f t="shared" si="5"/>
        <v>-419</v>
      </c>
      <c r="Y33" s="22">
        <f t="shared" si="6"/>
        <v>3133.3668847508807</v>
      </c>
      <c r="Z33" s="6">
        <v>9700</v>
      </c>
      <c r="AA33">
        <f t="shared" si="52"/>
        <v>452</v>
      </c>
      <c r="AB33" s="19">
        <f t="shared" si="7"/>
        <v>0.77899132669450688</v>
      </c>
      <c r="AC33" s="18">
        <f t="shared" si="8"/>
        <v>-364</v>
      </c>
      <c r="AD33">
        <f t="shared" si="48"/>
        <v>2752</v>
      </c>
      <c r="AE33">
        <f t="shared" si="53"/>
        <v>224</v>
      </c>
      <c r="AF33" s="19">
        <f t="shared" si="9"/>
        <v>0.22100867330549309</v>
      </c>
      <c r="AG33" s="18">
        <f t="shared" si="10"/>
        <v>-55</v>
      </c>
      <c r="AH33" s="22">
        <f t="shared" si="11"/>
        <v>0.33136094674556216</v>
      </c>
      <c r="AI33" s="22">
        <f t="shared" si="12"/>
        <v>692.50125817815797</v>
      </c>
      <c r="AJ33" s="6">
        <v>2367</v>
      </c>
      <c r="AK33">
        <f t="shared" si="54"/>
        <v>213</v>
      </c>
      <c r="AL33">
        <f t="shared" si="13"/>
        <v>9.8885793871866356E-2</v>
      </c>
      <c r="AM33" s="22">
        <f t="shared" si="14"/>
        <v>595.62154001006536</v>
      </c>
      <c r="AN33" s="22">
        <f t="shared" si="15"/>
        <v>0.86010174418604646</v>
      </c>
      <c r="AP33">
        <f t="shared" si="55"/>
        <v>0</v>
      </c>
      <c r="AQ33">
        <f t="shared" si="49"/>
        <v>-1</v>
      </c>
      <c r="AR33" s="22">
        <f t="shared" si="16"/>
        <v>0</v>
      </c>
      <c r="AS33" s="6">
        <v>196</v>
      </c>
      <c r="AT33">
        <f t="shared" si="50"/>
        <v>2</v>
      </c>
      <c r="AU33">
        <f t="shared" si="17"/>
        <v>1.0309278350515427E-2</v>
      </c>
      <c r="AV33" s="22">
        <f t="shared" si="18"/>
        <v>49.320583794665325</v>
      </c>
      <c r="AW33" s="35">
        <f t="shared" si="19"/>
        <v>7.1220930232558141E-2</v>
      </c>
      <c r="AX33" s="6">
        <v>107</v>
      </c>
      <c r="AY33">
        <f t="shared" si="51"/>
        <v>6</v>
      </c>
      <c r="AZ33">
        <f t="shared" si="20"/>
        <v>5.9405940594059459E-2</v>
      </c>
      <c r="BA33" s="22">
        <f t="shared" si="21"/>
        <v>26.92501258178158</v>
      </c>
      <c r="BB33" s="35">
        <f t="shared" si="22"/>
        <v>3.8880813953488372E-2</v>
      </c>
      <c r="BC33" s="18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8">
        <f t="shared" si="23"/>
        <v>221</v>
      </c>
      <c r="BE33" s="35">
        <f t="shared" si="24"/>
        <v>9.0240914659044602E-2</v>
      </c>
      <c r="BF33" s="22">
        <f t="shared" si="25"/>
        <v>671.86713638651224</v>
      </c>
      <c r="BG33" s="22">
        <f t="shared" si="26"/>
        <v>0.97020348837209303</v>
      </c>
      <c r="BH33" s="30">
        <v>124</v>
      </c>
      <c r="BI33">
        <f t="shared" si="27"/>
        <v>17</v>
      </c>
      <c r="BJ33" s="6">
        <v>1139</v>
      </c>
      <c r="BK33">
        <f t="shared" si="28"/>
        <v>104</v>
      </c>
      <c r="BL33" s="6">
        <v>1076</v>
      </c>
      <c r="BM33">
        <f t="shared" si="29"/>
        <v>77</v>
      </c>
      <c r="BN33" s="6">
        <v>356</v>
      </c>
      <c r="BO33">
        <f t="shared" si="30"/>
        <v>21</v>
      </c>
      <c r="BP33" s="6">
        <v>57</v>
      </c>
      <c r="BQ33">
        <f t="shared" si="31"/>
        <v>5</v>
      </c>
      <c r="BR33" s="11"/>
      <c r="BS33" s="17">
        <f t="shared" si="32"/>
        <v>0</v>
      </c>
      <c r="BT33" s="11"/>
      <c r="BU33" s="17">
        <f t="shared" si="33"/>
        <v>0</v>
      </c>
      <c r="BV33" s="11"/>
      <c r="BW33" s="17">
        <f t="shared" si="34"/>
        <v>0</v>
      </c>
      <c r="BX33" s="11"/>
      <c r="BY33" s="17">
        <f t="shared" si="35"/>
        <v>0</v>
      </c>
      <c r="BZ33" s="14"/>
      <c r="CA33" s="18">
        <f t="shared" si="36"/>
        <v>0</v>
      </c>
    </row>
    <row r="34" spans="1:79">
      <c r="A34" s="1">
        <v>43931</v>
      </c>
      <c r="B34">
        <v>43931</v>
      </c>
      <c r="C34" s="6">
        <v>2974</v>
      </c>
      <c r="D34">
        <f t="shared" si="37"/>
        <v>222</v>
      </c>
      <c r="E34" s="6">
        <v>66</v>
      </c>
      <c r="F34">
        <f t="shared" si="45"/>
        <v>3</v>
      </c>
      <c r="G34" s="6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7">
        <v>13498</v>
      </c>
      <c r="W34">
        <f t="shared" si="47"/>
        <v>1046</v>
      </c>
      <c r="X34">
        <f t="shared" si="5"/>
        <v>370</v>
      </c>
      <c r="Y34" s="22">
        <f t="shared" ref="Y34:Y65" si="62">IFERROR(V34/3.974,0)</f>
        <v>3396.577755410166</v>
      </c>
      <c r="Z34" s="6">
        <v>10524</v>
      </c>
      <c r="AA34">
        <f t="shared" si="52"/>
        <v>824</v>
      </c>
      <c r="AB34" s="19">
        <f t="shared" ref="AB34:AB65" si="63">IFERROR(Z34/V34,0)</f>
        <v>0.77967106237961181</v>
      </c>
      <c r="AC34" s="18">
        <f t="shared" si="8"/>
        <v>372</v>
      </c>
      <c r="AD34">
        <f t="shared" si="48"/>
        <v>2974</v>
      </c>
      <c r="AE34">
        <f t="shared" si="53"/>
        <v>222</v>
      </c>
      <c r="AF34" s="19">
        <f t="shared" si="9"/>
        <v>0.22032893762038822</v>
      </c>
      <c r="AG34" s="18">
        <f t="shared" si="10"/>
        <v>-2</v>
      </c>
      <c r="AH34" s="22">
        <f t="shared" ref="AH34:AH65" si="64">IFERROR(AE34/W34,0)</f>
        <v>0.21223709369024857</v>
      </c>
      <c r="AI34" s="22">
        <f t="shared" ref="AI34:AI65" si="65">IFERROR(AD34/3.974,0)</f>
        <v>748.36436839456462</v>
      </c>
      <c r="AJ34" s="6">
        <v>2579</v>
      </c>
      <c r="AK34">
        <f t="shared" si="54"/>
        <v>212</v>
      </c>
      <c r="AL34">
        <f t="shared" ref="AL34:AL65" si="66">IFERROR(AJ34/AJ33,0)-1</f>
        <v>8.9564850021123688E-2</v>
      </c>
      <c r="AM34" s="22">
        <f t="shared" ref="AM34:AM65" si="67">IFERROR(AJ34/3.974,0)</f>
        <v>648.96829391041763</v>
      </c>
      <c r="AN34" s="22">
        <f t="shared" ref="AN34:AN65" si="68">IFERROR(AJ34/C34," ")</f>
        <v>0.86718224613315398</v>
      </c>
      <c r="AO34" s="6">
        <v>530</v>
      </c>
      <c r="AP34">
        <f t="shared" si="55"/>
        <v>530</v>
      </c>
      <c r="AQ34">
        <f t="shared" si="49"/>
        <v>-1</v>
      </c>
      <c r="AR34" s="22">
        <f t="shared" ref="AR34:AR65" si="69">IFERROR(AO34/3.974,0)</f>
        <v>133.36688475088073</v>
      </c>
      <c r="AS34" s="6">
        <v>200</v>
      </c>
      <c r="AT34">
        <f t="shared" si="50"/>
        <v>4</v>
      </c>
      <c r="AU34">
        <f t="shared" ref="AU34:AU65" si="70">IFERROR(AS34/AS33,0)-1</f>
        <v>2.0408163265306145E-2</v>
      </c>
      <c r="AV34" s="22">
        <f t="shared" ref="AV34:AV65" si="71">IFERROR(AS34/3.974,0)</f>
        <v>50.327126321087064</v>
      </c>
      <c r="AW34" s="35">
        <f t="shared" ref="AW34:AW65" si="72">IFERROR(AS34/C34," ")</f>
        <v>6.7249495628782782E-2</v>
      </c>
      <c r="AX34" s="6">
        <v>104</v>
      </c>
      <c r="AY34">
        <f t="shared" si="51"/>
        <v>-3</v>
      </c>
      <c r="AZ34">
        <f t="shared" ref="AZ34:AZ65" si="73">IFERROR(AX34/AX33,0)-1</f>
        <v>-2.8037383177570097E-2</v>
      </c>
      <c r="BA34" s="22">
        <f t="shared" ref="BA34:BA65" si="74">IFERROR(AX34/3.974,0)</f>
        <v>26.170105686965272</v>
      </c>
      <c r="BB34" s="35">
        <f t="shared" ref="BB34:BB65" si="75">IFERROR(AX34/C34," ")</f>
        <v>3.496973772696705E-2</v>
      </c>
      <c r="BC34" s="18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8">
        <f t="shared" si="23"/>
        <v>743</v>
      </c>
      <c r="BE34" s="35">
        <f t="shared" ref="BE34:BE65" si="76">IFERROR(BC34/BC33,0)-1</f>
        <v>0.27827715355805238</v>
      </c>
      <c r="BF34" s="22">
        <f t="shared" ref="BF34:BF65" si="77">IFERROR(BC34/3.974,0)</f>
        <v>858.83241066935079</v>
      </c>
      <c r="BG34" s="22">
        <f t="shared" ref="BG34:BG65" si="78">IFERROR(BC34/C34," ")</f>
        <v>1.1476126429051783</v>
      </c>
      <c r="BH34" s="30">
        <v>135</v>
      </c>
      <c r="BI34">
        <f t="shared" si="27"/>
        <v>11</v>
      </c>
      <c r="BJ34" s="6">
        <v>1249</v>
      </c>
      <c r="BK34">
        <f t="shared" si="28"/>
        <v>110</v>
      </c>
      <c r="BL34" s="6">
        <v>1151</v>
      </c>
      <c r="BM34">
        <f t="shared" si="29"/>
        <v>75</v>
      </c>
      <c r="BN34" s="6">
        <v>380</v>
      </c>
      <c r="BO34">
        <f t="shared" si="30"/>
        <v>24</v>
      </c>
      <c r="BP34" s="6">
        <v>59</v>
      </c>
      <c r="BQ34">
        <f t="shared" si="31"/>
        <v>2</v>
      </c>
      <c r="BR34" s="11"/>
      <c r="BS34" s="17">
        <f t="shared" si="32"/>
        <v>0</v>
      </c>
      <c r="BT34" s="11"/>
      <c r="BU34" s="17">
        <f t="shared" si="33"/>
        <v>0</v>
      </c>
      <c r="BV34" s="11"/>
      <c r="BW34" s="17">
        <f t="shared" si="34"/>
        <v>0</v>
      </c>
      <c r="BX34" s="11"/>
      <c r="BY34" s="17">
        <f t="shared" si="35"/>
        <v>0</v>
      </c>
      <c r="BZ34" s="14"/>
      <c r="CA34" s="18">
        <f t="shared" si="36"/>
        <v>0</v>
      </c>
    </row>
    <row r="35" spans="1:79">
      <c r="A35" s="1">
        <v>43932</v>
      </c>
      <c r="B35">
        <v>43932</v>
      </c>
      <c r="C35" s="6">
        <v>3234</v>
      </c>
      <c r="D35">
        <f t="shared" si="37"/>
        <v>260</v>
      </c>
      <c r="E35" s="6">
        <v>74</v>
      </c>
      <c r="F35">
        <f t="shared" si="45"/>
        <v>8</v>
      </c>
      <c r="G35" s="6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7">
        <v>14360</v>
      </c>
      <c r="W35">
        <f t="shared" si="47"/>
        <v>862</v>
      </c>
      <c r="X35">
        <f t="shared" si="5"/>
        <v>-184</v>
      </c>
      <c r="Y35" s="22">
        <f t="shared" si="62"/>
        <v>3613.4876698540511</v>
      </c>
      <c r="Z35" s="6">
        <v>11126</v>
      </c>
      <c r="AA35">
        <f t="shared" si="52"/>
        <v>602</v>
      </c>
      <c r="AB35" s="19">
        <f t="shared" si="63"/>
        <v>0.77479108635097493</v>
      </c>
      <c r="AC35" s="18">
        <f t="shared" si="8"/>
        <v>-222</v>
      </c>
      <c r="AD35">
        <f t="shared" si="48"/>
        <v>3234</v>
      </c>
      <c r="AE35">
        <f t="shared" si="53"/>
        <v>260</v>
      </c>
      <c r="AF35" s="19">
        <f t="shared" si="9"/>
        <v>0.22520891364902507</v>
      </c>
      <c r="AG35" s="18">
        <f t="shared" si="10"/>
        <v>38</v>
      </c>
      <c r="AH35" s="22">
        <f t="shared" si="64"/>
        <v>0.30162412993039445</v>
      </c>
      <c r="AI35" s="22">
        <f t="shared" si="65"/>
        <v>813.78963261197782</v>
      </c>
      <c r="AJ35" s="6">
        <v>2817</v>
      </c>
      <c r="AK35">
        <f t="shared" si="54"/>
        <v>238</v>
      </c>
      <c r="AL35">
        <f t="shared" si="66"/>
        <v>9.2283830942225586E-2</v>
      </c>
      <c r="AM35" s="22">
        <f t="shared" si="67"/>
        <v>708.8575742325113</v>
      </c>
      <c r="AN35" s="22">
        <f t="shared" si="68"/>
        <v>0.8710575139146568</v>
      </c>
      <c r="AO35" s="6">
        <v>573</v>
      </c>
      <c r="AP35">
        <f t="shared" si="55"/>
        <v>43</v>
      </c>
      <c r="AQ35">
        <f t="shared" si="49"/>
        <v>8.1132075471698206E-2</v>
      </c>
      <c r="AR35" s="22">
        <f t="shared" si="69"/>
        <v>144.18721690991444</v>
      </c>
      <c r="AS35" s="6">
        <v>213</v>
      </c>
      <c r="AT35">
        <f t="shared" si="50"/>
        <v>13</v>
      </c>
      <c r="AU35">
        <f t="shared" si="70"/>
        <v>6.4999999999999947E-2</v>
      </c>
      <c r="AV35" s="22">
        <f t="shared" si="71"/>
        <v>53.598389531957721</v>
      </c>
      <c r="AW35" s="35">
        <f t="shared" si="72"/>
        <v>6.5862708719851573E-2</v>
      </c>
      <c r="AX35" s="6">
        <v>102</v>
      </c>
      <c r="AY35">
        <f t="shared" si="51"/>
        <v>-2</v>
      </c>
      <c r="AZ35">
        <f t="shared" si="73"/>
        <v>-1.9230769230769273E-2</v>
      </c>
      <c r="BA35" s="22">
        <f t="shared" si="74"/>
        <v>25.666834423754402</v>
      </c>
      <c r="BB35" s="35">
        <f t="shared" si="75"/>
        <v>3.1539888682745827E-2</v>
      </c>
      <c r="BC35" s="18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8">
        <f t="shared" si="23"/>
        <v>292</v>
      </c>
      <c r="BE35" s="35">
        <f t="shared" si="76"/>
        <v>8.5555230002930083E-2</v>
      </c>
      <c r="BF35" s="22">
        <f t="shared" si="77"/>
        <v>932.3100150981378</v>
      </c>
      <c r="BG35" s="22">
        <f t="shared" si="78"/>
        <v>1.1456400742115027</v>
      </c>
      <c r="BH35" s="30">
        <v>144</v>
      </c>
      <c r="BI35">
        <f t="shared" si="27"/>
        <v>9</v>
      </c>
      <c r="BJ35" s="6">
        <v>1374</v>
      </c>
      <c r="BK35">
        <f t="shared" si="28"/>
        <v>125</v>
      </c>
      <c r="BL35" s="6">
        <v>1248</v>
      </c>
      <c r="BM35">
        <f t="shared" si="29"/>
        <v>97</v>
      </c>
      <c r="BN35" s="6">
        <v>403</v>
      </c>
      <c r="BO35">
        <f t="shared" si="30"/>
        <v>23</v>
      </c>
      <c r="BP35" s="6">
        <v>65</v>
      </c>
      <c r="BQ35">
        <f t="shared" si="31"/>
        <v>6</v>
      </c>
      <c r="BR35" s="11"/>
      <c r="BS35" s="17">
        <f t="shared" si="32"/>
        <v>0</v>
      </c>
      <c r="BT35" s="11"/>
      <c r="BU35" s="17">
        <f t="shared" si="33"/>
        <v>0</v>
      </c>
      <c r="BV35" s="11"/>
      <c r="BW35" s="17">
        <f t="shared" si="34"/>
        <v>0</v>
      </c>
      <c r="BX35" s="11"/>
      <c r="BY35" s="17">
        <f t="shared" si="35"/>
        <v>0</v>
      </c>
      <c r="BZ35" s="14"/>
      <c r="CA35" s="18">
        <f t="shared" si="36"/>
        <v>0</v>
      </c>
    </row>
    <row r="36" spans="1:79">
      <c r="A36" s="1">
        <v>43933</v>
      </c>
      <c r="B36">
        <v>43933</v>
      </c>
      <c r="C36" s="6">
        <v>3400</v>
      </c>
      <c r="D36">
        <f t="shared" si="37"/>
        <v>166</v>
      </c>
      <c r="E36" s="6">
        <v>79</v>
      </c>
      <c r="F36">
        <f t="shared" ref="F36:F67" si="79">E36-E35</f>
        <v>5</v>
      </c>
      <c r="G36" s="6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7">
        <v>14985</v>
      </c>
      <c r="W36">
        <f t="shared" si="47"/>
        <v>625</v>
      </c>
      <c r="X36">
        <f t="shared" si="5"/>
        <v>-237</v>
      </c>
      <c r="Y36" s="22">
        <f t="shared" si="62"/>
        <v>3770.7599396074484</v>
      </c>
      <c r="Z36" s="6">
        <v>11585</v>
      </c>
      <c r="AA36">
        <f t="shared" si="52"/>
        <v>459</v>
      </c>
      <c r="AB36" s="19">
        <f t="shared" si="63"/>
        <v>0.77310643977310645</v>
      </c>
      <c r="AC36" s="18">
        <f t="shared" si="8"/>
        <v>-143</v>
      </c>
      <c r="AD36">
        <f t="shared" si="48"/>
        <v>3400</v>
      </c>
      <c r="AE36">
        <f t="shared" si="53"/>
        <v>166</v>
      </c>
      <c r="AF36" s="19">
        <f t="shared" si="9"/>
        <v>0.22689356022689355</v>
      </c>
      <c r="AG36" s="18">
        <f t="shared" si="10"/>
        <v>-94</v>
      </c>
      <c r="AH36" s="22">
        <f t="shared" si="64"/>
        <v>0.2656</v>
      </c>
      <c r="AI36" s="22">
        <f t="shared" si="65"/>
        <v>855.56114745848004</v>
      </c>
      <c r="AJ36" s="6">
        <v>2955</v>
      </c>
      <c r="AK36">
        <f t="shared" si="54"/>
        <v>138</v>
      </c>
      <c r="AL36">
        <f t="shared" si="66"/>
        <v>4.8988285410010546E-2</v>
      </c>
      <c r="AM36" s="22">
        <f t="shared" si="67"/>
        <v>743.58329139406135</v>
      </c>
      <c r="AN36" s="22">
        <f t="shared" si="68"/>
        <v>0.86911764705882355</v>
      </c>
      <c r="AO36" s="6">
        <v>651</v>
      </c>
      <c r="AP36">
        <f t="shared" si="55"/>
        <v>78</v>
      </c>
      <c r="AQ36">
        <f t="shared" si="49"/>
        <v>0.13612565445026181</v>
      </c>
      <c r="AR36" s="22">
        <f t="shared" si="69"/>
        <v>163.81479617513838</v>
      </c>
      <c r="AS36" s="6">
        <v>223</v>
      </c>
      <c r="AT36">
        <f t="shared" si="50"/>
        <v>10</v>
      </c>
      <c r="AU36">
        <f t="shared" si="70"/>
        <v>4.6948356807511749E-2</v>
      </c>
      <c r="AV36" s="22">
        <f t="shared" si="71"/>
        <v>56.114745848012078</v>
      </c>
      <c r="AW36" s="35">
        <f t="shared" si="72"/>
        <v>6.5588235294117642E-2</v>
      </c>
      <c r="AX36" s="6">
        <v>106</v>
      </c>
      <c r="AY36">
        <f t="shared" si="51"/>
        <v>4</v>
      </c>
      <c r="AZ36">
        <f t="shared" si="73"/>
        <v>3.9215686274509887E-2</v>
      </c>
      <c r="BA36" s="22">
        <f t="shared" si="74"/>
        <v>26.673376950176145</v>
      </c>
      <c r="BB36" s="35">
        <f t="shared" si="75"/>
        <v>3.1176470588235295E-2</v>
      </c>
      <c r="BC36" s="18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8">
        <f t="shared" si="23"/>
        <v>230</v>
      </c>
      <c r="BE36" s="35">
        <f t="shared" si="76"/>
        <v>6.2078272604588314E-2</v>
      </c>
      <c r="BF36" s="22">
        <f t="shared" si="77"/>
        <v>990.18621036738796</v>
      </c>
      <c r="BG36" s="22">
        <f t="shared" si="78"/>
        <v>1.1573529411764707</v>
      </c>
      <c r="BH36" s="30">
        <v>156</v>
      </c>
      <c r="BI36">
        <f t="shared" si="27"/>
        <v>12</v>
      </c>
      <c r="BJ36" s="6">
        <v>1456</v>
      </c>
      <c r="BK36">
        <f t="shared" si="28"/>
        <v>82</v>
      </c>
      <c r="BL36" s="6">
        <v>1299</v>
      </c>
      <c r="BM36">
        <f t="shared" si="29"/>
        <v>51</v>
      </c>
      <c r="BN36" s="6">
        <v>420</v>
      </c>
      <c r="BO36">
        <f t="shared" si="30"/>
        <v>17</v>
      </c>
      <c r="BP36" s="6">
        <v>69</v>
      </c>
      <c r="BQ36">
        <f t="shared" si="31"/>
        <v>4</v>
      </c>
      <c r="BR36" s="11"/>
      <c r="BS36" s="17">
        <f t="shared" si="32"/>
        <v>0</v>
      </c>
      <c r="BT36" s="11"/>
      <c r="BU36" s="17">
        <f t="shared" si="33"/>
        <v>0</v>
      </c>
      <c r="BV36" s="11"/>
      <c r="BW36" s="17">
        <f t="shared" si="34"/>
        <v>0</v>
      </c>
      <c r="BX36" s="11"/>
      <c r="BY36" s="17">
        <f t="shared" si="35"/>
        <v>0</v>
      </c>
      <c r="BZ36" s="14"/>
      <c r="CA36" s="18">
        <f t="shared" si="36"/>
        <v>0</v>
      </c>
    </row>
    <row r="37" spans="1:79">
      <c r="A37" s="1">
        <v>43934</v>
      </c>
      <c r="B37">
        <v>43934</v>
      </c>
      <c r="C37" s="6">
        <v>3472</v>
      </c>
      <c r="D37">
        <f t="shared" si="37"/>
        <v>72</v>
      </c>
      <c r="E37" s="6">
        <v>87</v>
      </c>
      <c r="F37">
        <f t="shared" si="79"/>
        <v>8</v>
      </c>
      <c r="G37" s="6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7">
        <v>15567</v>
      </c>
      <c r="W37">
        <f t="shared" si="47"/>
        <v>582</v>
      </c>
      <c r="X37">
        <f t="shared" si="5"/>
        <v>-43</v>
      </c>
      <c r="Y37" s="22">
        <f t="shared" si="62"/>
        <v>3917.2118772018116</v>
      </c>
      <c r="Z37" s="6">
        <v>11925</v>
      </c>
      <c r="AA37">
        <f t="shared" si="52"/>
        <v>340</v>
      </c>
      <c r="AB37" s="19">
        <f t="shared" si="63"/>
        <v>0.76604355367122756</v>
      </c>
      <c r="AC37" s="18">
        <f t="shared" si="8"/>
        <v>-119</v>
      </c>
      <c r="AD37">
        <f t="shared" si="48"/>
        <v>3642</v>
      </c>
      <c r="AE37">
        <f t="shared" si="53"/>
        <v>242</v>
      </c>
      <c r="AF37" s="19">
        <f t="shared" si="9"/>
        <v>0.23395644632877241</v>
      </c>
      <c r="AG37" s="18">
        <f t="shared" si="10"/>
        <v>76</v>
      </c>
      <c r="AH37" s="22">
        <f t="shared" si="64"/>
        <v>0.41580756013745707</v>
      </c>
      <c r="AI37" s="22">
        <f t="shared" si="65"/>
        <v>916.45697030699546</v>
      </c>
      <c r="AJ37" s="6">
        <v>2983</v>
      </c>
      <c r="AK37">
        <f t="shared" si="54"/>
        <v>28</v>
      </c>
      <c r="AL37">
        <f t="shared" si="66"/>
        <v>9.4754653130286748E-3</v>
      </c>
      <c r="AM37" s="22">
        <f t="shared" si="67"/>
        <v>750.62908907901351</v>
      </c>
      <c r="AN37" s="22">
        <f t="shared" si="68"/>
        <v>0.85915898617511521</v>
      </c>
      <c r="AP37">
        <f t="shared" si="55"/>
        <v>-651</v>
      </c>
      <c r="AQ37">
        <f t="shared" si="49"/>
        <v>-1</v>
      </c>
      <c r="AR37" s="22">
        <f t="shared" si="69"/>
        <v>0</v>
      </c>
      <c r="AS37" s="6">
        <v>229</v>
      </c>
      <c r="AT37">
        <f t="shared" si="50"/>
        <v>6</v>
      </c>
      <c r="AU37">
        <f t="shared" si="70"/>
        <v>2.6905829596412634E-2</v>
      </c>
      <c r="AV37" s="22">
        <f t="shared" si="71"/>
        <v>57.624559637644687</v>
      </c>
      <c r="AW37" s="35">
        <f t="shared" si="72"/>
        <v>6.5956221198156681E-2</v>
      </c>
      <c r="AX37" s="6">
        <v>105</v>
      </c>
      <c r="AY37">
        <f t="shared" si="51"/>
        <v>-1</v>
      </c>
      <c r="AZ37">
        <f t="shared" si="73"/>
        <v>-9.4339622641509413E-3</v>
      </c>
      <c r="BA37" s="22">
        <f t="shared" si="74"/>
        <v>26.421741318570707</v>
      </c>
      <c r="BB37" s="35">
        <f t="shared" si="75"/>
        <v>3.0241935483870969E-2</v>
      </c>
      <c r="BC37" s="18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8">
        <f t="shared" si="23"/>
        <v>-618</v>
      </c>
      <c r="BE37" s="35">
        <f t="shared" si="76"/>
        <v>-0.15705209656925034</v>
      </c>
      <c r="BF37" s="22">
        <f t="shared" si="77"/>
        <v>834.67539003522893</v>
      </c>
      <c r="BG37" s="22">
        <f t="shared" si="78"/>
        <v>0.9553571428571429</v>
      </c>
      <c r="BH37" s="30">
        <v>159</v>
      </c>
      <c r="BI37">
        <f t="shared" si="27"/>
        <v>3</v>
      </c>
      <c r="BJ37" s="6">
        <v>1502</v>
      </c>
      <c r="BK37">
        <f t="shared" si="28"/>
        <v>46</v>
      </c>
      <c r="BL37" s="6">
        <v>1308</v>
      </c>
      <c r="BM37">
        <f t="shared" si="29"/>
        <v>9</v>
      </c>
      <c r="BN37" s="6">
        <v>429</v>
      </c>
      <c r="BO37">
        <f t="shared" si="30"/>
        <v>9</v>
      </c>
      <c r="BP37" s="6">
        <v>74</v>
      </c>
      <c r="BQ37">
        <f t="shared" si="31"/>
        <v>5</v>
      </c>
      <c r="BR37" s="11"/>
      <c r="BS37" s="17">
        <f t="shared" si="32"/>
        <v>0</v>
      </c>
      <c r="BT37" s="11"/>
      <c r="BU37" s="17">
        <f t="shared" si="33"/>
        <v>0</v>
      </c>
      <c r="BV37" s="11"/>
      <c r="BW37" s="17">
        <f t="shared" si="34"/>
        <v>0</v>
      </c>
      <c r="BX37" s="11"/>
      <c r="BY37" s="17">
        <f t="shared" si="35"/>
        <v>0</v>
      </c>
      <c r="BZ37" s="14"/>
      <c r="CA37" s="18">
        <f t="shared" si="36"/>
        <v>0</v>
      </c>
    </row>
    <row r="38" spans="1:79">
      <c r="A38" s="1">
        <v>43935</v>
      </c>
      <c r="B38">
        <v>43935</v>
      </c>
      <c r="C38" s="6">
        <v>3574</v>
      </c>
      <c r="D38">
        <f t="shared" si="37"/>
        <v>102</v>
      </c>
      <c r="E38" s="6">
        <v>94</v>
      </c>
      <c r="F38">
        <f t="shared" si="79"/>
        <v>7</v>
      </c>
      <c r="G38" s="6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7">
        <v>16053</v>
      </c>
      <c r="W38">
        <f t="shared" si="47"/>
        <v>486</v>
      </c>
      <c r="X38">
        <f t="shared" si="5"/>
        <v>-96</v>
      </c>
      <c r="Y38" s="22">
        <f t="shared" si="62"/>
        <v>4039.5067941620532</v>
      </c>
      <c r="Z38" s="6">
        <v>12309</v>
      </c>
      <c r="AA38">
        <f t="shared" si="52"/>
        <v>384</v>
      </c>
      <c r="AB38" s="19">
        <f t="shared" si="63"/>
        <v>0.76677256587553733</v>
      </c>
      <c r="AC38" s="18">
        <f t="shared" si="8"/>
        <v>44</v>
      </c>
      <c r="AD38">
        <f t="shared" si="48"/>
        <v>3744</v>
      </c>
      <c r="AE38">
        <f t="shared" si="53"/>
        <v>102</v>
      </c>
      <c r="AF38" s="19">
        <f t="shared" si="9"/>
        <v>0.23322743412446273</v>
      </c>
      <c r="AG38" s="18">
        <f t="shared" si="10"/>
        <v>-140</v>
      </c>
      <c r="AH38" s="22">
        <f t="shared" si="64"/>
        <v>0.20987654320987653</v>
      </c>
      <c r="AI38" s="22">
        <f t="shared" si="65"/>
        <v>942.12380473074984</v>
      </c>
      <c r="AJ38" s="6">
        <v>3101</v>
      </c>
      <c r="AK38">
        <f t="shared" si="54"/>
        <v>118</v>
      </c>
      <c r="AL38">
        <f t="shared" si="66"/>
        <v>3.9557492457257704E-2</v>
      </c>
      <c r="AM38" s="22">
        <f t="shared" si="67"/>
        <v>780.32209360845491</v>
      </c>
      <c r="AN38" s="22">
        <f t="shared" si="68"/>
        <v>0.86765528819250137</v>
      </c>
      <c r="AO38" s="6">
        <v>702</v>
      </c>
      <c r="AP38">
        <f t="shared" si="55"/>
        <v>702</v>
      </c>
      <c r="AQ38">
        <f t="shared" si="49"/>
        <v>-1</v>
      </c>
      <c r="AR38" s="22">
        <f t="shared" si="69"/>
        <v>176.6482133870156</v>
      </c>
      <c r="AS38" s="6">
        <v>230</v>
      </c>
      <c r="AT38">
        <f t="shared" si="50"/>
        <v>1</v>
      </c>
      <c r="AU38">
        <f t="shared" si="70"/>
        <v>4.366812227074135E-3</v>
      </c>
      <c r="AV38" s="22">
        <f t="shared" si="71"/>
        <v>57.876195269250125</v>
      </c>
      <c r="AW38" s="35">
        <f t="shared" si="72"/>
        <v>6.4353665360940129E-2</v>
      </c>
      <c r="AX38" s="6">
        <v>106</v>
      </c>
      <c r="AY38">
        <f t="shared" si="51"/>
        <v>1</v>
      </c>
      <c r="AZ38">
        <f t="shared" si="73"/>
        <v>9.52380952380949E-3</v>
      </c>
      <c r="BA38" s="22">
        <f t="shared" si="74"/>
        <v>26.673376950176145</v>
      </c>
      <c r="BB38" s="35">
        <f t="shared" si="75"/>
        <v>2.9658645775041969E-2</v>
      </c>
      <c r="BC38" s="18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8">
        <f t="shared" si="23"/>
        <v>822</v>
      </c>
      <c r="BE38" s="35">
        <f t="shared" si="76"/>
        <v>0.24781429002110333</v>
      </c>
      <c r="BF38" s="22">
        <f t="shared" si="77"/>
        <v>1041.5198792148967</v>
      </c>
      <c r="BG38" s="22">
        <f t="shared" si="78"/>
        <v>1.1580861779518747</v>
      </c>
      <c r="BH38" s="30">
        <v>165</v>
      </c>
      <c r="BI38">
        <f t="shared" si="27"/>
        <v>6</v>
      </c>
      <c r="BJ38" s="6">
        <v>1548</v>
      </c>
      <c r="BK38">
        <f t="shared" si="28"/>
        <v>46</v>
      </c>
      <c r="BL38" s="6">
        <v>1346</v>
      </c>
      <c r="BM38">
        <f t="shared" si="29"/>
        <v>38</v>
      </c>
      <c r="BN38" s="6">
        <v>441</v>
      </c>
      <c r="BO38">
        <f t="shared" si="30"/>
        <v>12</v>
      </c>
      <c r="BP38" s="6">
        <v>74</v>
      </c>
      <c r="BQ38">
        <f t="shared" si="31"/>
        <v>0</v>
      </c>
      <c r="BR38" s="11"/>
      <c r="BS38" s="17">
        <f t="shared" si="32"/>
        <v>0</v>
      </c>
      <c r="BT38" s="11"/>
      <c r="BU38" s="17">
        <f t="shared" si="33"/>
        <v>0</v>
      </c>
      <c r="BV38" s="11"/>
      <c r="BW38" s="17">
        <f t="shared" si="34"/>
        <v>0</v>
      </c>
      <c r="BX38" s="11"/>
      <c r="BY38" s="17">
        <f t="shared" si="35"/>
        <v>0</v>
      </c>
      <c r="BZ38" s="14"/>
      <c r="CA38" s="18">
        <f t="shared" si="36"/>
        <v>0</v>
      </c>
    </row>
    <row r="39" spans="1:79">
      <c r="A39" s="1">
        <v>43936</v>
      </c>
      <c r="B39">
        <v>43936</v>
      </c>
      <c r="C39" s="6">
        <v>3751</v>
      </c>
      <c r="D39">
        <f t="shared" si="37"/>
        <v>177</v>
      </c>
      <c r="E39" s="6">
        <v>95</v>
      </c>
      <c r="F39">
        <f t="shared" si="79"/>
        <v>1</v>
      </c>
      <c r="G39" s="6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7">
        <v>16854</v>
      </c>
      <c r="W39">
        <f t="shared" si="47"/>
        <v>801</v>
      </c>
      <c r="X39">
        <f t="shared" si="5"/>
        <v>315</v>
      </c>
      <c r="Y39" s="22">
        <f t="shared" si="62"/>
        <v>4241.0669350780072</v>
      </c>
      <c r="Z39" s="6">
        <v>12917</v>
      </c>
      <c r="AA39">
        <f t="shared" si="52"/>
        <v>608</v>
      </c>
      <c r="AB39" s="19">
        <f t="shared" si="63"/>
        <v>0.76640560104426247</v>
      </c>
      <c r="AC39" s="18">
        <f t="shared" si="8"/>
        <v>224</v>
      </c>
      <c r="AD39">
        <f t="shared" si="48"/>
        <v>3937</v>
      </c>
      <c r="AE39">
        <f t="shared" si="53"/>
        <v>193</v>
      </c>
      <c r="AF39" s="19">
        <f t="shared" si="9"/>
        <v>0.2335943989557375</v>
      </c>
      <c r="AG39" s="18">
        <f t="shared" si="10"/>
        <v>91</v>
      </c>
      <c r="AH39" s="22">
        <f t="shared" si="64"/>
        <v>0.24094881398252185</v>
      </c>
      <c r="AI39" s="22">
        <f t="shared" si="65"/>
        <v>990.68948163059883</v>
      </c>
      <c r="AJ39" s="6">
        <v>3240</v>
      </c>
      <c r="AK39">
        <f t="shared" si="54"/>
        <v>139</v>
      </c>
      <c r="AL39">
        <f t="shared" si="66"/>
        <v>4.4824250241857433E-2</v>
      </c>
      <c r="AM39" s="22">
        <f t="shared" si="67"/>
        <v>815.29944640161045</v>
      </c>
      <c r="AN39" s="22">
        <f t="shared" si="68"/>
        <v>0.86376966142362033</v>
      </c>
      <c r="AP39">
        <f t="shared" si="55"/>
        <v>-702</v>
      </c>
      <c r="AQ39">
        <f t="shared" si="49"/>
        <v>-1</v>
      </c>
      <c r="AR39" s="22">
        <f t="shared" si="69"/>
        <v>0</v>
      </c>
      <c r="AS39" s="6">
        <v>227</v>
      </c>
      <c r="AT39">
        <f t="shared" si="50"/>
        <v>-3</v>
      </c>
      <c r="AU39">
        <f t="shared" si="70"/>
        <v>-1.3043478260869601E-2</v>
      </c>
      <c r="AV39" s="22">
        <f t="shared" si="71"/>
        <v>57.121288374433817</v>
      </c>
      <c r="AW39" s="35">
        <f t="shared" si="72"/>
        <v>6.0517195414556121E-2</v>
      </c>
      <c r="AX39" s="6">
        <v>106</v>
      </c>
      <c r="AY39">
        <f t="shared" si="51"/>
        <v>0</v>
      </c>
      <c r="AZ39">
        <f t="shared" si="73"/>
        <v>0</v>
      </c>
      <c r="BA39" s="22">
        <f t="shared" si="74"/>
        <v>26.673376950176145</v>
      </c>
      <c r="BB39" s="35">
        <f t="shared" si="75"/>
        <v>2.8259130898427087E-2</v>
      </c>
      <c r="BC39" s="18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8">
        <f t="shared" si="23"/>
        <v>-566</v>
      </c>
      <c r="BE39" s="35">
        <f t="shared" si="76"/>
        <v>-0.13674800676491905</v>
      </c>
      <c r="BF39" s="22">
        <f t="shared" si="77"/>
        <v>899.09411172622038</v>
      </c>
      <c r="BG39" s="22">
        <f t="shared" si="78"/>
        <v>0.95254598773660359</v>
      </c>
      <c r="BH39" s="30">
        <v>173</v>
      </c>
      <c r="BI39">
        <f t="shared" si="27"/>
        <v>8</v>
      </c>
      <c r="BJ39" s="6">
        <v>1622</v>
      </c>
      <c r="BK39">
        <f t="shared" si="28"/>
        <v>74</v>
      </c>
      <c r="BL39" s="6">
        <v>1416</v>
      </c>
      <c r="BM39">
        <f t="shared" si="29"/>
        <v>70</v>
      </c>
      <c r="BN39" s="6">
        <v>462</v>
      </c>
      <c r="BO39">
        <f t="shared" si="30"/>
        <v>21</v>
      </c>
      <c r="BP39" s="6">
        <v>78</v>
      </c>
      <c r="BQ39">
        <f t="shared" si="31"/>
        <v>4</v>
      </c>
      <c r="BR39" s="11"/>
      <c r="BS39" s="17">
        <f t="shared" si="32"/>
        <v>0</v>
      </c>
      <c r="BT39" s="11"/>
      <c r="BU39" s="17">
        <f t="shared" si="33"/>
        <v>0</v>
      </c>
      <c r="BV39" s="11"/>
      <c r="BW39" s="17">
        <f t="shared" si="34"/>
        <v>0</v>
      </c>
      <c r="BX39" s="11"/>
      <c r="BY39" s="17">
        <f t="shared" si="35"/>
        <v>0</v>
      </c>
      <c r="BZ39" s="14"/>
      <c r="CA39" s="18">
        <f t="shared" si="36"/>
        <v>0</v>
      </c>
    </row>
    <row r="40" spans="1:79">
      <c r="A40" s="1">
        <v>43937</v>
      </c>
      <c r="B40">
        <v>43937</v>
      </c>
      <c r="C40" s="6">
        <v>4016</v>
      </c>
      <c r="D40">
        <f t="shared" si="37"/>
        <v>265</v>
      </c>
      <c r="E40" s="6">
        <v>103</v>
      </c>
      <c r="F40">
        <f t="shared" si="79"/>
        <v>8</v>
      </c>
      <c r="G40" s="6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7">
        <v>17850</v>
      </c>
      <c r="W40">
        <f t="shared" si="47"/>
        <v>996</v>
      </c>
      <c r="X40">
        <f t="shared" si="5"/>
        <v>195</v>
      </c>
      <c r="Y40" s="22">
        <f t="shared" si="62"/>
        <v>4491.6960241570205</v>
      </c>
      <c r="Z40" s="6">
        <v>13614</v>
      </c>
      <c r="AA40">
        <f t="shared" si="52"/>
        <v>697</v>
      </c>
      <c r="AB40" s="19">
        <f t="shared" si="63"/>
        <v>0.76268907563025212</v>
      </c>
      <c r="AC40" s="18">
        <f t="shared" si="8"/>
        <v>89</v>
      </c>
      <c r="AD40">
        <f t="shared" si="48"/>
        <v>4236</v>
      </c>
      <c r="AE40">
        <f t="shared" si="53"/>
        <v>299</v>
      </c>
      <c r="AF40" s="19">
        <f t="shared" si="9"/>
        <v>0.23731092436974791</v>
      </c>
      <c r="AG40" s="18">
        <f t="shared" si="10"/>
        <v>106</v>
      </c>
      <c r="AH40" s="22">
        <f t="shared" si="64"/>
        <v>0.30020080321285142</v>
      </c>
      <c r="AI40" s="22">
        <f t="shared" si="65"/>
        <v>1065.9285354806241</v>
      </c>
      <c r="AJ40" s="6">
        <v>3483</v>
      </c>
      <c r="AK40">
        <f t="shared" si="54"/>
        <v>243</v>
      </c>
      <c r="AL40">
        <f t="shared" si="66"/>
        <v>7.4999999999999956E-2</v>
      </c>
      <c r="AM40" s="22">
        <f t="shared" si="67"/>
        <v>876.44690488173126</v>
      </c>
      <c r="AN40" s="22">
        <f t="shared" si="68"/>
        <v>0.86728087649402386</v>
      </c>
      <c r="AO40" s="6">
        <v>784</v>
      </c>
      <c r="AP40">
        <f t="shared" si="55"/>
        <v>784</v>
      </c>
      <c r="AQ40">
        <f t="shared" si="49"/>
        <v>-1</v>
      </c>
      <c r="AR40" s="22">
        <f t="shared" si="69"/>
        <v>197.2823351786613</v>
      </c>
      <c r="AS40" s="6">
        <v>227</v>
      </c>
      <c r="AT40">
        <f t="shared" si="50"/>
        <v>0</v>
      </c>
      <c r="AU40">
        <f t="shared" si="70"/>
        <v>0</v>
      </c>
      <c r="AV40" s="22">
        <f t="shared" si="71"/>
        <v>57.121288374433817</v>
      </c>
      <c r="AW40" s="35">
        <f t="shared" si="72"/>
        <v>5.6523904382470118E-2</v>
      </c>
      <c r="AX40" s="6">
        <v>99</v>
      </c>
      <c r="AY40">
        <f t="shared" si="51"/>
        <v>-7</v>
      </c>
      <c r="AZ40">
        <f t="shared" si="73"/>
        <v>-6.6037735849056589E-2</v>
      </c>
      <c r="BA40" s="22">
        <f t="shared" si="74"/>
        <v>24.911927528938097</v>
      </c>
      <c r="BB40" s="35">
        <f t="shared" si="75"/>
        <v>2.4651394422310756E-2</v>
      </c>
      <c r="BC40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8">
        <f t="shared" si="23"/>
        <v>1020</v>
      </c>
      <c r="BE40" s="35">
        <f t="shared" si="76"/>
        <v>0.28547439126784213</v>
      </c>
      <c r="BF40" s="22">
        <f t="shared" si="77"/>
        <v>1155.7624559637645</v>
      </c>
      <c r="BG40" s="22">
        <f t="shared" si="78"/>
        <v>1.1436752988047809</v>
      </c>
      <c r="BH40" s="30">
        <v>181</v>
      </c>
      <c r="BI40">
        <f t="shared" si="27"/>
        <v>8</v>
      </c>
      <c r="BJ40" s="6">
        <v>1739</v>
      </c>
      <c r="BK40">
        <f t="shared" si="28"/>
        <v>117</v>
      </c>
      <c r="BL40" s="6">
        <v>1522</v>
      </c>
      <c r="BM40">
        <f t="shared" si="29"/>
        <v>106</v>
      </c>
      <c r="BN40" s="6">
        <v>489</v>
      </c>
      <c r="BO40">
        <f t="shared" si="30"/>
        <v>27</v>
      </c>
      <c r="BP40" s="6">
        <v>85</v>
      </c>
      <c r="BQ40">
        <f t="shared" si="31"/>
        <v>7</v>
      </c>
      <c r="BR40" s="11"/>
      <c r="BS40" s="17">
        <f t="shared" si="32"/>
        <v>0</v>
      </c>
      <c r="BT40" s="11"/>
      <c r="BU40" s="17">
        <f t="shared" si="33"/>
        <v>0</v>
      </c>
      <c r="BV40" s="11"/>
      <c r="BW40" s="17">
        <f t="shared" si="34"/>
        <v>0</v>
      </c>
      <c r="BX40" s="11"/>
      <c r="BY40" s="17">
        <f t="shared" si="35"/>
        <v>0</v>
      </c>
      <c r="BZ40" s="14"/>
      <c r="CA40" s="18">
        <f t="shared" si="36"/>
        <v>0</v>
      </c>
    </row>
    <row r="41" spans="1:79">
      <c r="A41" s="1">
        <v>43938</v>
      </c>
      <c r="B41">
        <v>43938</v>
      </c>
      <c r="C41" s="6">
        <v>4210</v>
      </c>
      <c r="D41">
        <f t="shared" si="37"/>
        <v>194</v>
      </c>
      <c r="E41" s="6">
        <v>109</v>
      </c>
      <c r="F41">
        <f t="shared" si="79"/>
        <v>6</v>
      </c>
      <c r="G41" s="6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7">
        <v>18559</v>
      </c>
      <c r="W41">
        <f t="shared" si="47"/>
        <v>709</v>
      </c>
      <c r="X41">
        <f t="shared" si="5"/>
        <v>-287</v>
      </c>
      <c r="Y41" s="22">
        <f t="shared" si="62"/>
        <v>4670.1056869652739</v>
      </c>
      <c r="Z41" s="6">
        <v>14131</v>
      </c>
      <c r="AA41">
        <f t="shared" si="52"/>
        <v>517</v>
      </c>
      <c r="AB41" s="19">
        <f t="shared" si="63"/>
        <v>0.76140955870467164</v>
      </c>
      <c r="AC41" s="18">
        <f t="shared" si="8"/>
        <v>-180</v>
      </c>
      <c r="AD41">
        <f t="shared" si="48"/>
        <v>4428</v>
      </c>
      <c r="AE41">
        <f t="shared" si="53"/>
        <v>192</v>
      </c>
      <c r="AF41" s="19">
        <f t="shared" si="9"/>
        <v>0.23859044129532841</v>
      </c>
      <c r="AG41" s="18">
        <f t="shared" si="10"/>
        <v>-107</v>
      </c>
      <c r="AH41" s="22">
        <f t="shared" si="64"/>
        <v>0.27080394922425954</v>
      </c>
      <c r="AI41" s="22">
        <f t="shared" si="65"/>
        <v>1114.2425767488676</v>
      </c>
      <c r="AJ41" s="6">
        <v>3631</v>
      </c>
      <c r="AK41">
        <f t="shared" si="54"/>
        <v>148</v>
      </c>
      <c r="AL41">
        <f t="shared" si="66"/>
        <v>4.2492104507608319E-2</v>
      </c>
      <c r="AM41" s="22">
        <f t="shared" si="67"/>
        <v>913.68897835933569</v>
      </c>
      <c r="AN41" s="22">
        <f t="shared" si="68"/>
        <v>0.86247030878859854</v>
      </c>
      <c r="AP41">
        <f t="shared" si="55"/>
        <v>-784</v>
      </c>
      <c r="AQ41">
        <f t="shared" si="49"/>
        <v>-1</v>
      </c>
      <c r="AR41" s="22">
        <f t="shared" si="69"/>
        <v>0</v>
      </c>
      <c r="AS41" s="6">
        <v>247</v>
      </c>
      <c r="AT41">
        <f t="shared" si="50"/>
        <v>20</v>
      </c>
      <c r="AU41">
        <f t="shared" si="70"/>
        <v>8.8105726872246715E-2</v>
      </c>
      <c r="AV41" s="22">
        <f t="shared" si="71"/>
        <v>62.154001006542522</v>
      </c>
      <c r="AW41" s="35">
        <f t="shared" si="72"/>
        <v>5.866983372921615E-2</v>
      </c>
      <c r="AX41" s="6">
        <v>94</v>
      </c>
      <c r="AY41">
        <f t="shared" si="51"/>
        <v>-5</v>
      </c>
      <c r="AZ41">
        <f t="shared" si="73"/>
        <v>-5.0505050505050497E-2</v>
      </c>
      <c r="BA41" s="22">
        <f t="shared" si="74"/>
        <v>23.653749370910919</v>
      </c>
      <c r="BB41" s="35">
        <f t="shared" si="75"/>
        <v>2.2327790973871733E-2</v>
      </c>
      <c r="BC41" s="18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8">
        <f t="shared" si="23"/>
        <v>-621</v>
      </c>
      <c r="BE41" s="35">
        <f t="shared" si="76"/>
        <v>-0.13520574787720441</v>
      </c>
      <c r="BF41" s="22">
        <f t="shared" si="77"/>
        <v>999.49672873678912</v>
      </c>
      <c r="BG41" s="22">
        <f t="shared" si="78"/>
        <v>0.94346793349168645</v>
      </c>
      <c r="BH41" s="30">
        <v>198</v>
      </c>
      <c r="BI41">
        <f t="shared" si="27"/>
        <v>17</v>
      </c>
      <c r="BJ41" s="6">
        <v>1830</v>
      </c>
      <c r="BK41">
        <f t="shared" si="28"/>
        <v>91</v>
      </c>
      <c r="BL41" s="6">
        <v>1591</v>
      </c>
      <c r="BM41">
        <f t="shared" si="29"/>
        <v>69</v>
      </c>
      <c r="BN41" s="6">
        <v>503</v>
      </c>
      <c r="BO41">
        <f t="shared" si="30"/>
        <v>14</v>
      </c>
      <c r="BP41" s="6">
        <v>88</v>
      </c>
      <c r="BQ41">
        <f t="shared" si="31"/>
        <v>3</v>
      </c>
      <c r="BR41" s="11"/>
      <c r="BS41" s="17">
        <f t="shared" si="32"/>
        <v>0</v>
      </c>
      <c r="BT41" s="11"/>
      <c r="BU41" s="17">
        <f t="shared" si="33"/>
        <v>0</v>
      </c>
      <c r="BV41" s="11"/>
      <c r="BW41" s="17">
        <f t="shared" si="34"/>
        <v>0</v>
      </c>
      <c r="BX41" s="11"/>
      <c r="BY41" s="17">
        <f t="shared" si="35"/>
        <v>0</v>
      </c>
      <c r="BZ41" s="14"/>
      <c r="CA41" s="18">
        <f t="shared" si="36"/>
        <v>0</v>
      </c>
    </row>
    <row r="42" spans="1:79">
      <c r="A42" s="1">
        <v>43939</v>
      </c>
      <c r="B42">
        <v>43939</v>
      </c>
      <c r="C42" s="6">
        <v>4273</v>
      </c>
      <c r="D42">
        <f t="shared" si="37"/>
        <v>63</v>
      </c>
      <c r="E42" s="6">
        <v>116</v>
      </c>
      <c r="F42">
        <f t="shared" si="79"/>
        <v>7</v>
      </c>
      <c r="G42" s="6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7">
        <v>19091</v>
      </c>
      <c r="W42">
        <f t="shared" si="47"/>
        <v>532</v>
      </c>
      <c r="X42">
        <f t="shared" si="5"/>
        <v>-177</v>
      </c>
      <c r="Y42" s="22">
        <f t="shared" si="62"/>
        <v>4803.9758429793656</v>
      </c>
      <c r="Z42" s="6">
        <v>14565</v>
      </c>
      <c r="AA42">
        <f t="shared" si="52"/>
        <v>434</v>
      </c>
      <c r="AB42" s="19">
        <f t="shared" si="63"/>
        <v>0.76292493845267406</v>
      </c>
      <c r="AC42" s="18">
        <f t="shared" si="8"/>
        <v>-83</v>
      </c>
      <c r="AD42">
        <f t="shared" si="48"/>
        <v>4526</v>
      </c>
      <c r="AE42">
        <f t="shared" si="53"/>
        <v>98</v>
      </c>
      <c r="AF42" s="19">
        <f t="shared" si="9"/>
        <v>0.23707506154732597</v>
      </c>
      <c r="AG42" s="18">
        <f t="shared" si="10"/>
        <v>-94</v>
      </c>
      <c r="AH42" s="22">
        <f t="shared" si="64"/>
        <v>0.18421052631578946</v>
      </c>
      <c r="AI42" s="22">
        <f t="shared" si="65"/>
        <v>1138.9028686462002</v>
      </c>
      <c r="AJ42" s="6">
        <v>3664</v>
      </c>
      <c r="AK42">
        <f t="shared" si="54"/>
        <v>33</v>
      </c>
      <c r="AL42">
        <f t="shared" si="66"/>
        <v>9.0884053979620738E-3</v>
      </c>
      <c r="AM42" s="22">
        <f t="shared" si="67"/>
        <v>921.99295420231499</v>
      </c>
      <c r="AN42" s="22">
        <f t="shared" si="68"/>
        <v>0.85747718230751224</v>
      </c>
      <c r="AP42">
        <f t="shared" si="55"/>
        <v>0</v>
      </c>
      <c r="AQ42">
        <f t="shared" si="49"/>
        <v>-1</v>
      </c>
      <c r="AR42" s="22">
        <f t="shared" si="69"/>
        <v>0</v>
      </c>
      <c r="AS42" s="6">
        <v>254</v>
      </c>
      <c r="AT42">
        <f t="shared" si="50"/>
        <v>7</v>
      </c>
      <c r="AU42">
        <f t="shared" si="70"/>
        <v>2.8340080971659853E-2</v>
      </c>
      <c r="AV42" s="22">
        <f t="shared" si="71"/>
        <v>63.91545042778057</v>
      </c>
      <c r="AW42" s="35">
        <f t="shared" si="72"/>
        <v>5.9443014275684533E-2</v>
      </c>
      <c r="AX42" s="6">
        <v>95</v>
      </c>
      <c r="AY42">
        <f t="shared" si="51"/>
        <v>1</v>
      </c>
      <c r="AZ42">
        <f t="shared" si="73"/>
        <v>1.0638297872340496E-2</v>
      </c>
      <c r="BA42" s="22">
        <f t="shared" si="74"/>
        <v>23.905385002516354</v>
      </c>
      <c r="BB42" s="35">
        <f t="shared" si="75"/>
        <v>2.223262344956705E-2</v>
      </c>
      <c r="BC42" s="18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8">
        <f t="shared" si="23"/>
        <v>41</v>
      </c>
      <c r="BE42" s="35">
        <f t="shared" si="76"/>
        <v>1.0322255790533807E-2</v>
      </c>
      <c r="BF42" s="22">
        <f t="shared" si="77"/>
        <v>1009.8137896326119</v>
      </c>
      <c r="BG42" s="22">
        <f t="shared" si="78"/>
        <v>0.9391528200327639</v>
      </c>
      <c r="BH42" s="30">
        <v>205</v>
      </c>
      <c r="BI42">
        <f t="shared" si="27"/>
        <v>7</v>
      </c>
      <c r="BJ42" s="6">
        <v>1857</v>
      </c>
      <c r="BK42">
        <f t="shared" si="28"/>
        <v>27</v>
      </c>
      <c r="BL42" s="6">
        <v>1608</v>
      </c>
      <c r="BM42">
        <f t="shared" si="29"/>
        <v>17</v>
      </c>
      <c r="BN42" s="6">
        <v>512</v>
      </c>
      <c r="BO42">
        <f t="shared" si="30"/>
        <v>9</v>
      </c>
      <c r="BP42" s="6">
        <v>91</v>
      </c>
      <c r="BQ42">
        <f t="shared" si="31"/>
        <v>3</v>
      </c>
      <c r="BR42" s="11"/>
      <c r="BS42" s="17">
        <f t="shared" si="32"/>
        <v>0</v>
      </c>
      <c r="BT42" s="11"/>
      <c r="BU42" s="17">
        <f t="shared" si="33"/>
        <v>0</v>
      </c>
      <c r="BV42" s="11"/>
      <c r="BW42" s="17">
        <f t="shared" si="34"/>
        <v>0</v>
      </c>
      <c r="BX42" s="11"/>
      <c r="BY42" s="17">
        <f t="shared" si="35"/>
        <v>0</v>
      </c>
      <c r="BZ42" s="14"/>
      <c r="CA42" s="18">
        <f t="shared" si="36"/>
        <v>0</v>
      </c>
    </row>
    <row r="43" spans="1:79">
      <c r="A43" s="1">
        <v>43940</v>
      </c>
      <c r="B43">
        <v>43940</v>
      </c>
      <c r="C43" s="6">
        <v>4467</v>
      </c>
      <c r="D43">
        <f t="shared" si="37"/>
        <v>194</v>
      </c>
      <c r="E43" s="6">
        <v>120</v>
      </c>
      <c r="F43">
        <f t="shared" si="79"/>
        <v>4</v>
      </c>
      <c r="G43" s="6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7">
        <v>20137</v>
      </c>
      <c r="W43">
        <f t="shared" si="47"/>
        <v>1046</v>
      </c>
      <c r="X43">
        <f t="shared" si="5"/>
        <v>514</v>
      </c>
      <c r="Y43" s="22">
        <f t="shared" si="62"/>
        <v>5067.1867136386509</v>
      </c>
      <c r="Z43" s="6">
        <v>15384</v>
      </c>
      <c r="AA43">
        <f t="shared" si="52"/>
        <v>819</v>
      </c>
      <c r="AB43" s="19">
        <f t="shared" si="63"/>
        <v>0.76396682723345088</v>
      </c>
      <c r="AC43" s="18">
        <f t="shared" si="8"/>
        <v>385</v>
      </c>
      <c r="AD43">
        <f t="shared" si="48"/>
        <v>4753</v>
      </c>
      <c r="AE43">
        <f t="shared" si="53"/>
        <v>227</v>
      </c>
      <c r="AF43" s="19">
        <f t="shared" si="9"/>
        <v>0.23603317276654914</v>
      </c>
      <c r="AG43" s="18">
        <f t="shared" si="10"/>
        <v>129</v>
      </c>
      <c r="AH43" s="22">
        <f t="shared" si="64"/>
        <v>0.2170172084130019</v>
      </c>
      <c r="AI43" s="22">
        <f t="shared" si="65"/>
        <v>1196.024157020634</v>
      </c>
      <c r="AJ43" s="6">
        <v>2010</v>
      </c>
      <c r="AK43">
        <f t="shared" si="54"/>
        <v>-1654</v>
      </c>
      <c r="AL43">
        <f t="shared" si="66"/>
        <v>-0.45141921397379914</v>
      </c>
      <c r="AM43" s="22">
        <f t="shared" si="67"/>
        <v>505.78761952692497</v>
      </c>
      <c r="AN43" s="22">
        <f t="shared" si="68"/>
        <v>0.44996642041638685</v>
      </c>
      <c r="AP43">
        <f t="shared" si="55"/>
        <v>0</v>
      </c>
      <c r="AQ43">
        <f t="shared" si="49"/>
        <v>-1</v>
      </c>
      <c r="AR43" s="22">
        <f t="shared" si="69"/>
        <v>0</v>
      </c>
      <c r="AS43" s="6">
        <v>259</v>
      </c>
      <c r="AT43">
        <f t="shared" si="50"/>
        <v>5</v>
      </c>
      <c r="AU43">
        <f t="shared" si="70"/>
        <v>1.9685039370078705E-2</v>
      </c>
      <c r="AV43" s="22">
        <f t="shared" si="71"/>
        <v>65.173628585807748</v>
      </c>
      <c r="AW43" s="35">
        <f t="shared" si="72"/>
        <v>5.7980747705395116E-2</v>
      </c>
      <c r="AX43" s="6">
        <v>98</v>
      </c>
      <c r="AY43">
        <f t="shared" si="51"/>
        <v>3</v>
      </c>
      <c r="AZ43">
        <f t="shared" si="73"/>
        <v>3.1578947368421151E-2</v>
      </c>
      <c r="BA43" s="22">
        <f t="shared" si="74"/>
        <v>24.660291897332662</v>
      </c>
      <c r="BB43" s="35">
        <f t="shared" si="75"/>
        <v>2.1938661293933289E-2</v>
      </c>
      <c r="BC43" s="18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8">
        <f t="shared" si="23"/>
        <v>-1646</v>
      </c>
      <c r="BE43" s="35">
        <f t="shared" si="76"/>
        <v>-0.41016695738848741</v>
      </c>
      <c r="BF43" s="22">
        <f t="shared" si="77"/>
        <v>595.62154001006536</v>
      </c>
      <c r="BG43" s="22">
        <f t="shared" si="78"/>
        <v>0.52988582941571527</v>
      </c>
      <c r="BH43" s="30">
        <v>217</v>
      </c>
      <c r="BI43">
        <f t="shared" si="27"/>
        <v>12</v>
      </c>
      <c r="BJ43" s="6">
        <v>1954</v>
      </c>
      <c r="BK43">
        <f t="shared" si="28"/>
        <v>97</v>
      </c>
      <c r="BL43" s="6">
        <v>1663</v>
      </c>
      <c r="BM43">
        <f t="shared" si="29"/>
        <v>55</v>
      </c>
      <c r="BN43" s="6">
        <v>537</v>
      </c>
      <c r="BO43">
        <f t="shared" si="30"/>
        <v>25</v>
      </c>
      <c r="BP43" s="6">
        <v>96</v>
      </c>
      <c r="BQ43">
        <f t="shared" si="31"/>
        <v>5</v>
      </c>
      <c r="BR43" s="11"/>
      <c r="BS43" s="17">
        <f t="shared" si="32"/>
        <v>0</v>
      </c>
      <c r="BT43" s="11"/>
      <c r="BU43" s="17">
        <f t="shared" si="33"/>
        <v>0</v>
      </c>
      <c r="BV43" s="11"/>
      <c r="BW43" s="17">
        <f t="shared" si="34"/>
        <v>0</v>
      </c>
      <c r="BX43" s="11"/>
      <c r="BY43" s="17">
        <f t="shared" si="35"/>
        <v>0</v>
      </c>
      <c r="BZ43" s="14"/>
      <c r="CA43" s="18">
        <f t="shared" si="36"/>
        <v>0</v>
      </c>
    </row>
    <row r="44" spans="1:79">
      <c r="A44" s="1">
        <v>43941</v>
      </c>
      <c r="B44">
        <v>43941</v>
      </c>
      <c r="C44" s="6">
        <v>4658</v>
      </c>
      <c r="D44">
        <f t="shared" si="37"/>
        <v>191</v>
      </c>
      <c r="E44" s="6">
        <v>126</v>
      </c>
      <c r="F44">
        <f t="shared" si="79"/>
        <v>6</v>
      </c>
      <c r="G44" s="6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7">
        <v>20996</v>
      </c>
      <c r="W44">
        <f t="shared" si="47"/>
        <v>859</v>
      </c>
      <c r="X44">
        <f t="shared" si="5"/>
        <v>-187</v>
      </c>
      <c r="Y44" s="22">
        <f t="shared" si="62"/>
        <v>5283.3417211877195</v>
      </c>
      <c r="Z44" s="6">
        <v>16023</v>
      </c>
      <c r="AA44">
        <f t="shared" si="52"/>
        <v>639</v>
      </c>
      <c r="AB44" s="19">
        <f t="shared" si="63"/>
        <v>0.76314536102114694</v>
      </c>
      <c r="AC44" s="18">
        <f t="shared" si="8"/>
        <v>-180</v>
      </c>
      <c r="AD44">
        <f t="shared" si="48"/>
        <v>4973</v>
      </c>
      <c r="AE44">
        <f t="shared" si="53"/>
        <v>220</v>
      </c>
      <c r="AF44" s="19">
        <f t="shared" si="9"/>
        <v>0.23685463897885312</v>
      </c>
      <c r="AG44" s="18">
        <f t="shared" si="10"/>
        <v>-7</v>
      </c>
      <c r="AH44" s="22">
        <f t="shared" si="64"/>
        <v>0.25611175785797441</v>
      </c>
      <c r="AI44" s="22">
        <f t="shared" si="65"/>
        <v>1251.3839959738298</v>
      </c>
      <c r="AJ44" s="6">
        <v>2133</v>
      </c>
      <c r="AK44">
        <f t="shared" si="54"/>
        <v>123</v>
      </c>
      <c r="AL44">
        <f t="shared" si="66"/>
        <v>6.119402985074629E-2</v>
      </c>
      <c r="AM44" s="22">
        <f t="shared" si="67"/>
        <v>536.73880221439356</v>
      </c>
      <c r="AN44" s="22">
        <f t="shared" si="68"/>
        <v>0.4579218548733362</v>
      </c>
      <c r="AP44">
        <f t="shared" si="55"/>
        <v>0</v>
      </c>
      <c r="AQ44">
        <f t="shared" si="49"/>
        <v>-1</v>
      </c>
      <c r="AR44" s="22">
        <f t="shared" si="69"/>
        <v>0</v>
      </c>
      <c r="AS44" s="6">
        <v>266</v>
      </c>
      <c r="AT44">
        <f t="shared" si="50"/>
        <v>7</v>
      </c>
      <c r="AU44">
        <f t="shared" si="70"/>
        <v>2.7027027027026973E-2</v>
      </c>
      <c r="AV44" s="22">
        <f t="shared" si="71"/>
        <v>66.935078007045789</v>
      </c>
      <c r="AW44" s="35">
        <f t="shared" si="72"/>
        <v>5.7106054100472307E-2</v>
      </c>
      <c r="AX44" s="6">
        <v>98</v>
      </c>
      <c r="AY44">
        <f t="shared" si="51"/>
        <v>0</v>
      </c>
      <c r="AZ44">
        <f t="shared" si="73"/>
        <v>0</v>
      </c>
      <c r="BA44" s="22">
        <f t="shared" si="74"/>
        <v>24.660291897332662</v>
      </c>
      <c r="BB44" s="35">
        <f t="shared" si="75"/>
        <v>2.1039072563331901E-2</v>
      </c>
      <c r="BC44" s="18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8">
        <f t="shared" si="23"/>
        <v>130</v>
      </c>
      <c r="BE44" s="35">
        <f t="shared" si="76"/>
        <v>5.4921841994085341E-2</v>
      </c>
      <c r="BF44" s="22">
        <f t="shared" si="77"/>
        <v>628.33417211877202</v>
      </c>
      <c r="BG44" s="22">
        <f t="shared" si="78"/>
        <v>0.53606698153714039</v>
      </c>
      <c r="BH44" s="30">
        <v>233</v>
      </c>
      <c r="BI44">
        <f t="shared" si="27"/>
        <v>16</v>
      </c>
      <c r="BJ44" s="6">
        <v>2025</v>
      </c>
      <c r="BK44">
        <f t="shared" si="28"/>
        <v>71</v>
      </c>
      <c r="BL44" s="6">
        <v>1729</v>
      </c>
      <c r="BM44">
        <f t="shared" si="29"/>
        <v>66</v>
      </c>
      <c r="BN44" s="6">
        <v>569</v>
      </c>
      <c r="BO44">
        <f t="shared" si="30"/>
        <v>32</v>
      </c>
      <c r="BP44" s="6">
        <v>102</v>
      </c>
      <c r="BQ44">
        <f t="shared" si="31"/>
        <v>6</v>
      </c>
      <c r="BR44" s="11"/>
      <c r="BS44" s="17">
        <f t="shared" si="32"/>
        <v>0</v>
      </c>
      <c r="BT44" s="11"/>
      <c r="BU44" s="17">
        <f t="shared" si="33"/>
        <v>0</v>
      </c>
      <c r="BV44" s="11"/>
      <c r="BW44" s="17">
        <f t="shared" si="34"/>
        <v>0</v>
      </c>
      <c r="BX44" s="11"/>
      <c r="BY44" s="17">
        <f t="shared" si="35"/>
        <v>0</v>
      </c>
      <c r="BZ44" s="14"/>
      <c r="CA44" s="18">
        <f t="shared" si="36"/>
        <v>0</v>
      </c>
    </row>
    <row r="45" spans="1:79">
      <c r="A45" s="1">
        <v>43942</v>
      </c>
      <c r="B45">
        <v>43942</v>
      </c>
      <c r="C45" s="6">
        <v>4821</v>
      </c>
      <c r="D45">
        <f t="shared" si="37"/>
        <v>163</v>
      </c>
      <c r="E45" s="6">
        <v>136</v>
      </c>
      <c r="F45">
        <f t="shared" si="79"/>
        <v>10</v>
      </c>
      <c r="G45" s="6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7">
        <v>21902</v>
      </c>
      <c r="W45">
        <f t="shared" si="47"/>
        <v>906</v>
      </c>
      <c r="X45">
        <f t="shared" si="5"/>
        <v>47</v>
      </c>
      <c r="Y45" s="22">
        <f t="shared" si="62"/>
        <v>5511.3236034222446</v>
      </c>
      <c r="Z45" s="6">
        <v>16731</v>
      </c>
      <c r="AA45">
        <f t="shared" si="52"/>
        <v>708</v>
      </c>
      <c r="AB45" s="19">
        <f t="shared" si="63"/>
        <v>0.76390283992329466</v>
      </c>
      <c r="AC45" s="18">
        <f t="shared" si="8"/>
        <v>69</v>
      </c>
      <c r="AD45">
        <f t="shared" si="48"/>
        <v>5171</v>
      </c>
      <c r="AE45">
        <f t="shared" si="53"/>
        <v>198</v>
      </c>
      <c r="AF45" s="19">
        <f t="shared" si="9"/>
        <v>0.23609716007670534</v>
      </c>
      <c r="AG45" s="18">
        <f t="shared" si="10"/>
        <v>-22</v>
      </c>
      <c r="AH45" s="22">
        <f t="shared" si="64"/>
        <v>0.2185430463576159</v>
      </c>
      <c r="AI45" s="22">
        <f t="shared" si="65"/>
        <v>1301.207851031706</v>
      </c>
      <c r="AJ45" s="6">
        <v>4094</v>
      </c>
      <c r="AK45">
        <f t="shared" si="54"/>
        <v>1961</v>
      </c>
      <c r="AL45">
        <f t="shared" si="66"/>
        <v>0.91936240037505867</v>
      </c>
      <c r="AM45" s="22">
        <f t="shared" si="67"/>
        <v>1030.1962757926522</v>
      </c>
      <c r="AN45" s="22">
        <f t="shared" si="68"/>
        <v>0.84920141049574782</v>
      </c>
      <c r="AP45">
        <f t="shared" si="55"/>
        <v>0</v>
      </c>
      <c r="AQ45">
        <f t="shared" si="49"/>
        <v>-1</v>
      </c>
      <c r="AR45" s="22">
        <f t="shared" si="69"/>
        <v>0</v>
      </c>
      <c r="AS45" s="6">
        <v>261</v>
      </c>
      <c r="AT45">
        <f t="shared" si="50"/>
        <v>-5</v>
      </c>
      <c r="AU45">
        <f t="shared" si="70"/>
        <v>-1.8796992481203034E-2</v>
      </c>
      <c r="AV45" s="22">
        <f t="shared" si="71"/>
        <v>65.676899849018611</v>
      </c>
      <c r="AW45" s="35">
        <f t="shared" si="72"/>
        <v>5.4138145612943375E-2</v>
      </c>
      <c r="AX45" s="6">
        <v>94</v>
      </c>
      <c r="AY45">
        <f t="shared" si="51"/>
        <v>-4</v>
      </c>
      <c r="AZ45">
        <f t="shared" si="73"/>
        <v>-4.081632653061229E-2</v>
      </c>
      <c r="BA45" s="22">
        <f t="shared" si="74"/>
        <v>23.653749370910919</v>
      </c>
      <c r="BB45" s="35">
        <f t="shared" si="75"/>
        <v>1.9498029454470028E-2</v>
      </c>
      <c r="BC45" s="18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8">
        <f t="shared" si="23"/>
        <v>1952</v>
      </c>
      <c r="BE45" s="35">
        <f t="shared" si="76"/>
        <v>0.78173808570284331</v>
      </c>
      <c r="BF45" s="22">
        <f t="shared" si="77"/>
        <v>1119.5269250125816</v>
      </c>
      <c r="BG45" s="22">
        <f t="shared" si="78"/>
        <v>0.9228375855631612</v>
      </c>
      <c r="BH45" s="30">
        <v>242</v>
      </c>
      <c r="BI45">
        <f t="shared" si="27"/>
        <v>9</v>
      </c>
      <c r="BJ45" s="6">
        <v>2105</v>
      </c>
      <c r="BK45">
        <f t="shared" si="28"/>
        <v>80</v>
      </c>
      <c r="BL45" s="6">
        <v>1783</v>
      </c>
      <c r="BM45">
        <f t="shared" si="29"/>
        <v>54</v>
      </c>
      <c r="BN45" s="6">
        <v>584</v>
      </c>
      <c r="BO45">
        <f t="shared" si="30"/>
        <v>15</v>
      </c>
      <c r="BP45" s="6">
        <v>107</v>
      </c>
      <c r="BQ45">
        <f t="shared" si="31"/>
        <v>5</v>
      </c>
      <c r="BR45" s="11"/>
      <c r="BS45" s="17">
        <f t="shared" si="32"/>
        <v>0</v>
      </c>
      <c r="BT45" s="11"/>
      <c r="BU45" s="17">
        <f t="shared" si="33"/>
        <v>0</v>
      </c>
      <c r="BV45" s="11"/>
      <c r="BW45" s="17">
        <f t="shared" si="34"/>
        <v>0</v>
      </c>
      <c r="BX45" s="11"/>
      <c r="BY45" s="17">
        <f t="shared" si="35"/>
        <v>0</v>
      </c>
      <c r="BZ45" s="14"/>
      <c r="CA45" s="18">
        <f t="shared" si="36"/>
        <v>0</v>
      </c>
    </row>
    <row r="46" spans="1:79">
      <c r="A46" s="1">
        <v>43943</v>
      </c>
      <c r="B46">
        <v>43943</v>
      </c>
      <c r="C46" s="6">
        <v>4992</v>
      </c>
      <c r="D46">
        <f t="shared" si="37"/>
        <v>171</v>
      </c>
      <c r="E46" s="6">
        <v>141</v>
      </c>
      <c r="F46">
        <f t="shared" si="79"/>
        <v>5</v>
      </c>
      <c r="G46" s="6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7">
        <v>22702</v>
      </c>
      <c r="W46">
        <f t="shared" si="47"/>
        <v>800</v>
      </c>
      <c r="X46">
        <f t="shared" si="5"/>
        <v>-106</v>
      </c>
      <c r="Y46" s="22">
        <f t="shared" si="62"/>
        <v>5712.6321087065926</v>
      </c>
      <c r="Z46" s="6">
        <v>17342</v>
      </c>
      <c r="AA46">
        <f t="shared" si="52"/>
        <v>611</v>
      </c>
      <c r="AB46" s="19">
        <f t="shared" si="63"/>
        <v>0.76389745396881337</v>
      </c>
      <c r="AC46" s="18">
        <f t="shared" si="8"/>
        <v>-97</v>
      </c>
      <c r="AD46">
        <f t="shared" si="48"/>
        <v>5360</v>
      </c>
      <c r="AE46">
        <f t="shared" si="53"/>
        <v>189</v>
      </c>
      <c r="AF46" s="19">
        <f t="shared" si="9"/>
        <v>0.23610254603118669</v>
      </c>
      <c r="AG46" s="18">
        <f t="shared" si="10"/>
        <v>-9</v>
      </c>
      <c r="AH46" s="22">
        <f t="shared" si="64"/>
        <v>0.23624999999999999</v>
      </c>
      <c r="AI46" s="22">
        <f t="shared" si="65"/>
        <v>1348.7669854051333</v>
      </c>
      <c r="AJ46" s="6">
        <v>4237</v>
      </c>
      <c r="AK46">
        <f t="shared" si="54"/>
        <v>143</v>
      </c>
      <c r="AL46">
        <f t="shared" si="66"/>
        <v>3.4929164631167575E-2</v>
      </c>
      <c r="AM46" s="22">
        <f t="shared" si="67"/>
        <v>1066.1801711122293</v>
      </c>
      <c r="AN46" s="22">
        <f t="shared" si="68"/>
        <v>0.84875801282051277</v>
      </c>
      <c r="AP46">
        <f t="shared" si="55"/>
        <v>0</v>
      </c>
      <c r="AQ46">
        <f t="shared" si="49"/>
        <v>-1</v>
      </c>
      <c r="AR46" s="22">
        <f t="shared" si="69"/>
        <v>0</v>
      </c>
      <c r="AS46" s="6">
        <v>259</v>
      </c>
      <c r="AT46">
        <f t="shared" si="50"/>
        <v>-2</v>
      </c>
      <c r="AU46">
        <f t="shared" si="70"/>
        <v>-7.6628352490420992E-3</v>
      </c>
      <c r="AV46" s="22">
        <f t="shared" si="71"/>
        <v>65.173628585807748</v>
      </c>
      <c r="AW46" s="35">
        <f t="shared" si="72"/>
        <v>5.1883012820512824E-2</v>
      </c>
      <c r="AX46" s="6">
        <v>97</v>
      </c>
      <c r="AY46">
        <f t="shared" si="51"/>
        <v>3</v>
      </c>
      <c r="AZ46">
        <f t="shared" si="73"/>
        <v>3.1914893617021267E-2</v>
      </c>
      <c r="BA46" s="22">
        <f t="shared" si="74"/>
        <v>24.408656265727227</v>
      </c>
      <c r="BB46" s="35">
        <f t="shared" si="75"/>
        <v>1.9431089743589744E-2</v>
      </c>
      <c r="BC46" s="18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8">
        <f t="shared" si="23"/>
        <v>144</v>
      </c>
      <c r="BE46" s="35">
        <f t="shared" si="76"/>
        <v>3.2366824005394479E-2</v>
      </c>
      <c r="BF46" s="22">
        <f t="shared" si="77"/>
        <v>1155.7624559637645</v>
      </c>
      <c r="BG46" s="22">
        <f t="shared" si="78"/>
        <v>0.92007211538461542</v>
      </c>
      <c r="BH46" s="30">
        <v>254</v>
      </c>
      <c r="BI46">
        <f t="shared" si="27"/>
        <v>12</v>
      </c>
      <c r="BJ46" s="6">
        <v>2194</v>
      </c>
      <c r="BK46">
        <f t="shared" si="28"/>
        <v>89</v>
      </c>
      <c r="BL46" s="6">
        <v>1833</v>
      </c>
      <c r="BM46">
        <f t="shared" si="29"/>
        <v>50</v>
      </c>
      <c r="BN46" s="6">
        <v>600</v>
      </c>
      <c r="BO46">
        <f t="shared" si="30"/>
        <v>16</v>
      </c>
      <c r="BP46" s="6">
        <v>111</v>
      </c>
      <c r="BQ46">
        <f t="shared" si="31"/>
        <v>4</v>
      </c>
      <c r="BR46" s="11"/>
      <c r="BS46" s="17">
        <f t="shared" si="32"/>
        <v>0</v>
      </c>
      <c r="BT46" s="11"/>
      <c r="BU46" s="17">
        <f t="shared" si="33"/>
        <v>0</v>
      </c>
      <c r="BV46" s="11"/>
      <c r="BW46" s="17">
        <f t="shared" si="34"/>
        <v>0</v>
      </c>
      <c r="BX46" s="11"/>
      <c r="BY46" s="17">
        <f t="shared" si="35"/>
        <v>0</v>
      </c>
      <c r="BZ46" s="14"/>
      <c r="CA46" s="18">
        <f t="shared" si="36"/>
        <v>0</v>
      </c>
    </row>
    <row r="47" spans="1:79">
      <c r="A47" s="1">
        <v>43944</v>
      </c>
      <c r="B47">
        <v>43944</v>
      </c>
      <c r="C47" s="6">
        <v>5166</v>
      </c>
      <c r="D47">
        <f t="shared" si="37"/>
        <v>174</v>
      </c>
      <c r="E47" s="6">
        <v>146</v>
      </c>
      <c r="F47">
        <f t="shared" si="79"/>
        <v>5</v>
      </c>
      <c r="G47" s="6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7">
        <v>23534</v>
      </c>
      <c r="W47">
        <f t="shared" si="47"/>
        <v>832</v>
      </c>
      <c r="X47">
        <f t="shared" si="5"/>
        <v>32</v>
      </c>
      <c r="Y47" s="22">
        <f t="shared" si="62"/>
        <v>5921.9929542023146</v>
      </c>
      <c r="Z47" s="6">
        <v>17978</v>
      </c>
      <c r="AA47">
        <f t="shared" si="52"/>
        <v>636</v>
      </c>
      <c r="AB47" s="19">
        <f t="shared" si="63"/>
        <v>0.76391603637290728</v>
      </c>
      <c r="AC47" s="18">
        <f t="shared" si="8"/>
        <v>25</v>
      </c>
      <c r="AD47">
        <f t="shared" si="48"/>
        <v>5556</v>
      </c>
      <c r="AE47">
        <f t="shared" si="53"/>
        <v>196</v>
      </c>
      <c r="AF47" s="19">
        <f t="shared" si="9"/>
        <v>0.23608396362709272</v>
      </c>
      <c r="AG47" s="18">
        <f t="shared" si="10"/>
        <v>7</v>
      </c>
      <c r="AH47" s="22">
        <f t="shared" si="64"/>
        <v>0.23557692307692307</v>
      </c>
      <c r="AI47" s="22">
        <f t="shared" si="65"/>
        <v>1398.0875691997985</v>
      </c>
      <c r="AJ47" s="6">
        <v>4393</v>
      </c>
      <c r="AK47">
        <f t="shared" si="54"/>
        <v>156</v>
      </c>
      <c r="AL47">
        <f t="shared" si="66"/>
        <v>3.681850365824868E-2</v>
      </c>
      <c r="AM47" s="22">
        <f t="shared" si="67"/>
        <v>1105.4353296426773</v>
      </c>
      <c r="AN47" s="22">
        <f t="shared" si="68"/>
        <v>0.85036778939217961</v>
      </c>
      <c r="AP47">
        <f t="shared" si="55"/>
        <v>0</v>
      </c>
      <c r="AQ47">
        <f t="shared" si="49"/>
        <v>-1</v>
      </c>
      <c r="AR47" s="22">
        <f t="shared" si="69"/>
        <v>0</v>
      </c>
      <c r="AS47" s="6">
        <v>263</v>
      </c>
      <c r="AT47">
        <f t="shared" si="50"/>
        <v>4</v>
      </c>
      <c r="AU47">
        <f t="shared" si="70"/>
        <v>1.5444015444015413E-2</v>
      </c>
      <c r="AV47" s="22">
        <f t="shared" si="71"/>
        <v>66.180171112229488</v>
      </c>
      <c r="AW47" s="35">
        <f t="shared" si="72"/>
        <v>5.0909794812233837E-2</v>
      </c>
      <c r="AX47" s="6">
        <v>93</v>
      </c>
      <c r="AY47">
        <f t="shared" si="51"/>
        <v>-4</v>
      </c>
      <c r="AZ47">
        <f t="shared" si="73"/>
        <v>-4.123711340206182E-2</v>
      </c>
      <c r="BA47" s="22">
        <f t="shared" si="74"/>
        <v>23.402113739305484</v>
      </c>
      <c r="BB47" s="35">
        <f t="shared" si="75"/>
        <v>1.8002322880371662E-2</v>
      </c>
      <c r="BC47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8">
        <f t="shared" si="23"/>
        <v>156</v>
      </c>
      <c r="BE47" s="35">
        <f t="shared" si="76"/>
        <v>3.3964728935336419E-2</v>
      </c>
      <c r="BF47" s="22">
        <f t="shared" si="77"/>
        <v>1195.0176144942122</v>
      </c>
      <c r="BG47" s="22">
        <f t="shared" si="78"/>
        <v>0.91927990708478513</v>
      </c>
      <c r="BH47" s="30">
        <v>277</v>
      </c>
      <c r="BI47">
        <f t="shared" si="27"/>
        <v>23</v>
      </c>
      <c r="BJ47" s="6">
        <v>2280</v>
      </c>
      <c r="BK47">
        <f t="shared" si="28"/>
        <v>86</v>
      </c>
      <c r="BL47" s="6">
        <v>1885</v>
      </c>
      <c r="BM47">
        <f t="shared" si="29"/>
        <v>52</v>
      </c>
      <c r="BN47" s="6">
        <v>608</v>
      </c>
      <c r="BO47">
        <f t="shared" si="30"/>
        <v>8</v>
      </c>
      <c r="BP47" s="6">
        <v>116</v>
      </c>
      <c r="BQ47">
        <f t="shared" si="31"/>
        <v>5</v>
      </c>
      <c r="BR47" s="11"/>
      <c r="BS47" s="17">
        <f t="shared" si="32"/>
        <v>0</v>
      </c>
      <c r="BT47" s="11"/>
      <c r="BU47" s="17">
        <f t="shared" si="33"/>
        <v>0</v>
      </c>
      <c r="BV47" s="11"/>
      <c r="BW47" s="17">
        <f t="shared" si="34"/>
        <v>0</v>
      </c>
      <c r="BX47" s="11"/>
      <c r="BY47" s="17">
        <f t="shared" si="35"/>
        <v>0</v>
      </c>
      <c r="BZ47" s="14"/>
      <c r="CA47" s="18">
        <f t="shared" si="36"/>
        <v>0</v>
      </c>
    </row>
    <row r="48" spans="1:79">
      <c r="A48" s="1">
        <v>43945</v>
      </c>
      <c r="B48">
        <v>43945</v>
      </c>
      <c r="C48" s="6">
        <v>5338</v>
      </c>
      <c r="D48">
        <f t="shared" si="37"/>
        <v>172</v>
      </c>
      <c r="E48" s="6">
        <v>154</v>
      </c>
      <c r="F48">
        <f t="shared" si="79"/>
        <v>8</v>
      </c>
      <c r="G48" s="6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7">
        <v>24304</v>
      </c>
      <c r="W48">
        <f t="shared" si="47"/>
        <v>770</v>
      </c>
      <c r="X48">
        <f t="shared" si="5"/>
        <v>-62</v>
      </c>
      <c r="Y48" s="22">
        <f t="shared" si="62"/>
        <v>6115.7523905384996</v>
      </c>
      <c r="Z48" s="6">
        <v>18565</v>
      </c>
      <c r="AA48">
        <f t="shared" si="52"/>
        <v>587</v>
      </c>
      <c r="AB48" s="19">
        <f t="shared" si="63"/>
        <v>0.76386603028308098</v>
      </c>
      <c r="AC48" s="18">
        <f t="shared" si="8"/>
        <v>-49</v>
      </c>
      <c r="AD48">
        <f t="shared" si="48"/>
        <v>5739</v>
      </c>
      <c r="AE48">
        <f t="shared" si="53"/>
        <v>183</v>
      </c>
      <c r="AF48" s="19">
        <f t="shared" si="9"/>
        <v>0.23613396971691902</v>
      </c>
      <c r="AG48" s="18">
        <f t="shared" si="10"/>
        <v>-13</v>
      </c>
      <c r="AH48" s="22">
        <f t="shared" si="64"/>
        <v>0.23766233766233766</v>
      </c>
      <c r="AI48" s="22">
        <f t="shared" si="65"/>
        <v>1444.1368897835932</v>
      </c>
      <c r="AJ48" s="6">
        <v>4524</v>
      </c>
      <c r="AK48">
        <f t="shared" si="54"/>
        <v>131</v>
      </c>
      <c r="AL48">
        <f t="shared" si="66"/>
        <v>2.9820168449806506E-2</v>
      </c>
      <c r="AM48" s="22">
        <f t="shared" si="67"/>
        <v>1138.3995973829894</v>
      </c>
      <c r="AN48" s="22">
        <f t="shared" si="68"/>
        <v>0.84750843012364185</v>
      </c>
      <c r="AP48">
        <f t="shared" si="55"/>
        <v>0</v>
      </c>
      <c r="AQ48">
        <f t="shared" si="49"/>
        <v>-1</v>
      </c>
      <c r="AR48" s="22">
        <f t="shared" si="69"/>
        <v>0</v>
      </c>
      <c r="AS48" s="6">
        <v>254</v>
      </c>
      <c r="AT48">
        <f t="shared" si="50"/>
        <v>-9</v>
      </c>
      <c r="AU48">
        <f t="shared" si="70"/>
        <v>-3.4220532319391594E-2</v>
      </c>
      <c r="AV48" s="22">
        <f t="shared" si="71"/>
        <v>63.91545042778057</v>
      </c>
      <c r="AW48" s="35">
        <f t="shared" si="72"/>
        <v>4.7583364556013488E-2</v>
      </c>
      <c r="AX48" s="6">
        <v>87</v>
      </c>
      <c r="AY48">
        <f t="shared" si="51"/>
        <v>-6</v>
      </c>
      <c r="AZ48">
        <f t="shared" si="73"/>
        <v>-6.4516129032258118E-2</v>
      </c>
      <c r="BA48" s="22">
        <f t="shared" si="74"/>
        <v>21.892299949672871</v>
      </c>
      <c r="BB48" s="35">
        <f t="shared" si="75"/>
        <v>1.6298239040839265E-2</v>
      </c>
      <c r="BC48" s="18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8">
        <f t="shared" si="23"/>
        <v>116</v>
      </c>
      <c r="BE48" s="35">
        <f t="shared" si="76"/>
        <v>2.4426194988418581E-2</v>
      </c>
      <c r="BF48" s="22">
        <f t="shared" si="77"/>
        <v>1224.2073477604429</v>
      </c>
      <c r="BG48" s="22">
        <f t="shared" si="78"/>
        <v>0.91139003372049454</v>
      </c>
      <c r="BH48" s="30">
        <v>287</v>
      </c>
      <c r="BI48">
        <f t="shared" si="27"/>
        <v>10</v>
      </c>
      <c r="BJ48" s="6">
        <v>2357</v>
      </c>
      <c r="BK48">
        <f t="shared" si="28"/>
        <v>77</v>
      </c>
      <c r="BL48" s="6">
        <v>1944</v>
      </c>
      <c r="BM48">
        <f t="shared" si="29"/>
        <v>59</v>
      </c>
      <c r="BN48" s="6">
        <v>631</v>
      </c>
      <c r="BO48">
        <f t="shared" si="30"/>
        <v>23</v>
      </c>
      <c r="BP48" s="6">
        <v>119</v>
      </c>
      <c r="BQ48">
        <f t="shared" si="31"/>
        <v>3</v>
      </c>
      <c r="BR48" s="11"/>
      <c r="BS48" s="17">
        <f t="shared" si="32"/>
        <v>0</v>
      </c>
      <c r="BT48" s="11"/>
      <c r="BU48" s="17">
        <f t="shared" si="33"/>
        <v>0</v>
      </c>
      <c r="BV48" s="11"/>
      <c r="BW48" s="17">
        <f t="shared" si="34"/>
        <v>0</v>
      </c>
      <c r="BX48" s="11"/>
      <c r="BY48" s="17">
        <f t="shared" si="35"/>
        <v>0</v>
      </c>
      <c r="BZ48" s="14"/>
      <c r="CA48" s="18">
        <f t="shared" si="36"/>
        <v>0</v>
      </c>
    </row>
    <row r="49" spans="1:79">
      <c r="A49" s="1">
        <v>43946</v>
      </c>
      <c r="B49">
        <v>43946</v>
      </c>
      <c r="C49" s="6">
        <v>5538</v>
      </c>
      <c r="D49">
        <f t="shared" si="37"/>
        <v>200</v>
      </c>
      <c r="E49" s="6">
        <v>159</v>
      </c>
      <c r="F49">
        <f t="shared" si="79"/>
        <v>5</v>
      </c>
      <c r="G49" s="6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7">
        <v>25400</v>
      </c>
      <c r="W49">
        <f t="shared" si="47"/>
        <v>1096</v>
      </c>
      <c r="X49">
        <f t="shared" si="5"/>
        <v>326</v>
      </c>
      <c r="Y49" s="22">
        <f t="shared" si="62"/>
        <v>6391.545042778057</v>
      </c>
      <c r="Z49" s="6">
        <v>19400</v>
      </c>
      <c r="AA49">
        <f t="shared" si="52"/>
        <v>835</v>
      </c>
      <c r="AB49" s="19">
        <f t="shared" si="63"/>
        <v>0.76377952755905509</v>
      </c>
      <c r="AC49" s="18">
        <f t="shared" si="8"/>
        <v>248</v>
      </c>
      <c r="AD49">
        <f t="shared" si="48"/>
        <v>6000</v>
      </c>
      <c r="AE49">
        <f t="shared" si="53"/>
        <v>261</v>
      </c>
      <c r="AF49" s="19">
        <f t="shared" si="9"/>
        <v>0.23622047244094488</v>
      </c>
      <c r="AG49" s="18">
        <f t="shared" si="10"/>
        <v>78</v>
      </c>
      <c r="AH49" s="22">
        <f t="shared" si="64"/>
        <v>0.23813868613138686</v>
      </c>
      <c r="AI49" s="22">
        <f t="shared" si="65"/>
        <v>1509.8137896326118</v>
      </c>
      <c r="AJ49" s="6">
        <v>4696</v>
      </c>
      <c r="AK49">
        <f t="shared" si="54"/>
        <v>172</v>
      </c>
      <c r="AL49">
        <f t="shared" si="66"/>
        <v>3.8019451812555172E-2</v>
      </c>
      <c r="AM49" s="22">
        <f t="shared" si="67"/>
        <v>1181.6809260191242</v>
      </c>
      <c r="AN49" s="22">
        <f t="shared" si="68"/>
        <v>0.84795955218490426</v>
      </c>
      <c r="AP49">
        <f t="shared" si="55"/>
        <v>0</v>
      </c>
      <c r="AQ49">
        <f t="shared" si="49"/>
        <v>-1</v>
      </c>
      <c r="AR49" s="22">
        <f t="shared" si="69"/>
        <v>0</v>
      </c>
      <c r="AS49" s="6">
        <v>260</v>
      </c>
      <c r="AT49">
        <f t="shared" si="50"/>
        <v>6</v>
      </c>
      <c r="AU49">
        <f t="shared" si="70"/>
        <v>2.3622047244094446E-2</v>
      </c>
      <c r="AV49" s="22">
        <f t="shared" si="71"/>
        <v>65.425264217413186</v>
      </c>
      <c r="AW49" s="35">
        <f t="shared" si="72"/>
        <v>4.6948356807511735E-2</v>
      </c>
      <c r="AX49" s="6">
        <v>85</v>
      </c>
      <c r="AY49">
        <f t="shared" si="51"/>
        <v>-2</v>
      </c>
      <c r="AZ49">
        <f t="shared" si="73"/>
        <v>-2.2988505747126409E-2</v>
      </c>
      <c r="BA49" s="22">
        <f t="shared" si="74"/>
        <v>21.389028686462002</v>
      </c>
      <c r="BB49" s="35">
        <f t="shared" si="75"/>
        <v>1.5348501263994221E-2</v>
      </c>
      <c r="BC49" s="18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8">
        <f t="shared" si="23"/>
        <v>176</v>
      </c>
      <c r="BE49" s="35">
        <f t="shared" si="76"/>
        <v>3.617677286742027E-2</v>
      </c>
      <c r="BF49" s="22">
        <f t="shared" si="77"/>
        <v>1268.4952189229994</v>
      </c>
      <c r="BG49" s="22">
        <f t="shared" si="78"/>
        <v>0.91025641025641024</v>
      </c>
      <c r="BH49" s="30">
        <v>313</v>
      </c>
      <c r="BI49">
        <f t="shared" si="27"/>
        <v>26</v>
      </c>
      <c r="BJ49" s="6">
        <v>2448</v>
      </c>
      <c r="BK49">
        <f t="shared" si="28"/>
        <v>91</v>
      </c>
      <c r="BL49" s="6">
        <v>2009</v>
      </c>
      <c r="BM49">
        <f t="shared" si="29"/>
        <v>65</v>
      </c>
      <c r="BN49" s="6">
        <v>645</v>
      </c>
      <c r="BO49">
        <f t="shared" si="30"/>
        <v>14</v>
      </c>
      <c r="BP49" s="6">
        <v>123</v>
      </c>
      <c r="BQ49">
        <f t="shared" si="31"/>
        <v>4</v>
      </c>
      <c r="BR49" s="11"/>
      <c r="BS49" s="17">
        <f t="shared" si="32"/>
        <v>0</v>
      </c>
      <c r="BT49" s="11"/>
      <c r="BU49" s="17">
        <f t="shared" si="33"/>
        <v>0</v>
      </c>
      <c r="BV49" s="11"/>
      <c r="BW49" s="17">
        <f t="shared" si="34"/>
        <v>0</v>
      </c>
      <c r="BX49" s="11"/>
      <c r="BY49" s="17">
        <f t="shared" si="35"/>
        <v>0</v>
      </c>
      <c r="BZ49" s="14"/>
      <c r="CA49" s="18">
        <f t="shared" si="36"/>
        <v>0</v>
      </c>
    </row>
    <row r="50" spans="1:79">
      <c r="A50" s="1">
        <v>43947</v>
      </c>
      <c r="B50">
        <v>43947</v>
      </c>
      <c r="C50" s="6">
        <v>5779</v>
      </c>
      <c r="D50">
        <f t="shared" si="37"/>
        <v>241</v>
      </c>
      <c r="E50" s="6">
        <v>165</v>
      </c>
      <c r="F50">
        <f t="shared" si="79"/>
        <v>6</v>
      </c>
      <c r="G50" s="6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7">
        <v>26642</v>
      </c>
      <c r="W50">
        <f t="shared" si="47"/>
        <v>1242</v>
      </c>
      <c r="X50">
        <f t="shared" si="5"/>
        <v>146</v>
      </c>
      <c r="Y50" s="22">
        <f t="shared" si="62"/>
        <v>6704.0764972320076</v>
      </c>
      <c r="Z50" s="6">
        <v>20344</v>
      </c>
      <c r="AA50">
        <f t="shared" si="52"/>
        <v>944</v>
      </c>
      <c r="AB50" s="19">
        <f t="shared" si="63"/>
        <v>0.76360633586067117</v>
      </c>
      <c r="AC50" s="18">
        <f t="shared" si="8"/>
        <v>109</v>
      </c>
      <c r="AD50">
        <f t="shared" si="48"/>
        <v>6298</v>
      </c>
      <c r="AE50">
        <f t="shared" si="53"/>
        <v>298</v>
      </c>
      <c r="AF50" s="19">
        <f t="shared" si="9"/>
        <v>0.23639366413932889</v>
      </c>
      <c r="AG50" s="18">
        <f t="shared" si="10"/>
        <v>37</v>
      </c>
      <c r="AH50" s="22">
        <f t="shared" si="64"/>
        <v>0.23993558776167473</v>
      </c>
      <c r="AI50" s="22">
        <f t="shared" si="65"/>
        <v>1584.8012078510317</v>
      </c>
      <c r="AJ50" s="6">
        <v>4906</v>
      </c>
      <c r="AK50">
        <f t="shared" si="54"/>
        <v>210</v>
      </c>
      <c r="AL50">
        <f t="shared" si="66"/>
        <v>4.4718909710391719E-2</v>
      </c>
      <c r="AM50" s="22">
        <f t="shared" si="67"/>
        <v>1234.5244086562657</v>
      </c>
      <c r="AN50" s="22">
        <f t="shared" si="68"/>
        <v>0.8489358020418758</v>
      </c>
      <c r="AP50">
        <f t="shared" si="55"/>
        <v>0</v>
      </c>
      <c r="AQ50">
        <f t="shared" si="49"/>
        <v>-1</v>
      </c>
      <c r="AR50" s="22">
        <f t="shared" si="69"/>
        <v>0</v>
      </c>
      <c r="AS50" s="6">
        <v>251</v>
      </c>
      <c r="AT50">
        <f t="shared" si="50"/>
        <v>-9</v>
      </c>
      <c r="AU50">
        <f t="shared" si="70"/>
        <v>-3.4615384615384603E-2</v>
      </c>
      <c r="AV50" s="22">
        <f t="shared" si="71"/>
        <v>63.160543532964262</v>
      </c>
      <c r="AW50" s="35">
        <f t="shared" si="72"/>
        <v>4.3433119916940648E-2</v>
      </c>
      <c r="AX50" s="6">
        <v>88</v>
      </c>
      <c r="AY50">
        <f t="shared" si="51"/>
        <v>3</v>
      </c>
      <c r="AZ50">
        <f t="shared" si="73"/>
        <v>3.529411764705892E-2</v>
      </c>
      <c r="BA50" s="22">
        <f t="shared" si="74"/>
        <v>22.143935581278306</v>
      </c>
      <c r="BB50" s="35">
        <f t="shared" si="75"/>
        <v>1.5227548018688355E-2</v>
      </c>
      <c r="BC50" s="18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8">
        <f t="shared" si="23"/>
        <v>204</v>
      </c>
      <c r="BE50" s="35">
        <f t="shared" si="76"/>
        <v>4.0468161079150855E-2</v>
      </c>
      <c r="BF50" s="22">
        <f t="shared" si="77"/>
        <v>1319.8288877705083</v>
      </c>
      <c r="BG50" s="22">
        <f t="shared" si="78"/>
        <v>0.90759646997750476</v>
      </c>
      <c r="BH50" s="30">
        <v>338</v>
      </c>
      <c r="BI50">
        <f t="shared" si="27"/>
        <v>25</v>
      </c>
      <c r="BJ50" s="6">
        <v>2569</v>
      </c>
      <c r="BK50">
        <f t="shared" si="28"/>
        <v>121</v>
      </c>
      <c r="BL50" s="6">
        <v>2087</v>
      </c>
      <c r="BM50">
        <f t="shared" si="29"/>
        <v>78</v>
      </c>
      <c r="BN50" s="6">
        <v>660</v>
      </c>
      <c r="BO50">
        <f t="shared" si="30"/>
        <v>15</v>
      </c>
      <c r="BP50" s="6">
        <v>125</v>
      </c>
      <c r="BQ50">
        <f t="shared" si="31"/>
        <v>2</v>
      </c>
      <c r="BR50" s="11"/>
      <c r="BS50" s="17">
        <f t="shared" si="32"/>
        <v>0</v>
      </c>
      <c r="BT50" s="11"/>
      <c r="BU50" s="17">
        <f t="shared" si="33"/>
        <v>0</v>
      </c>
      <c r="BV50" s="11"/>
      <c r="BW50" s="17">
        <f t="shared" si="34"/>
        <v>0</v>
      </c>
      <c r="BX50" s="11"/>
      <c r="BY50" s="17">
        <f t="shared" si="35"/>
        <v>0</v>
      </c>
      <c r="BZ50" s="14"/>
      <c r="CA50" s="18">
        <f t="shared" si="36"/>
        <v>0</v>
      </c>
    </row>
    <row r="51" spans="1:79">
      <c r="A51" s="1">
        <v>43948</v>
      </c>
      <c r="B51">
        <v>43948</v>
      </c>
      <c r="C51" s="6">
        <v>6021</v>
      </c>
      <c r="D51">
        <f t="shared" si="37"/>
        <v>242</v>
      </c>
      <c r="E51" s="6">
        <v>167</v>
      </c>
      <c r="F51">
        <f t="shared" si="79"/>
        <v>2</v>
      </c>
      <c r="G51" s="6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7">
        <v>27834</v>
      </c>
      <c r="W51">
        <f t="shared" si="47"/>
        <v>1192</v>
      </c>
      <c r="X51">
        <f t="shared" si="5"/>
        <v>-50</v>
      </c>
      <c r="Y51" s="22">
        <f t="shared" si="62"/>
        <v>7004.026170105687</v>
      </c>
      <c r="Z51" s="6">
        <v>21200</v>
      </c>
      <c r="AA51">
        <f t="shared" si="52"/>
        <v>856</v>
      </c>
      <c r="AB51" s="19">
        <f t="shared" si="63"/>
        <v>0.76165840339153557</v>
      </c>
      <c r="AC51" s="18">
        <f t="shared" si="8"/>
        <v>-88</v>
      </c>
      <c r="AD51">
        <f t="shared" si="48"/>
        <v>6634</v>
      </c>
      <c r="AE51">
        <f t="shared" si="53"/>
        <v>336</v>
      </c>
      <c r="AF51" s="19">
        <f t="shared" si="9"/>
        <v>0.23834159660846446</v>
      </c>
      <c r="AG51" s="18">
        <f t="shared" si="10"/>
        <v>38</v>
      </c>
      <c r="AH51" s="22">
        <f t="shared" si="64"/>
        <v>0.28187919463087246</v>
      </c>
      <c r="AI51" s="22">
        <f t="shared" si="65"/>
        <v>1669.3507800704579</v>
      </c>
      <c r="AJ51" s="6">
        <v>5044</v>
      </c>
      <c r="AK51">
        <f t="shared" si="54"/>
        <v>138</v>
      </c>
      <c r="AL51">
        <f t="shared" si="66"/>
        <v>2.8128821850794905E-2</v>
      </c>
      <c r="AM51" s="22">
        <f t="shared" si="67"/>
        <v>1269.2501258178158</v>
      </c>
      <c r="AN51" s="22">
        <f t="shared" si="68"/>
        <v>0.83773459558212926</v>
      </c>
      <c r="AP51">
        <f t="shared" si="55"/>
        <v>0</v>
      </c>
      <c r="AQ51">
        <f t="shared" si="49"/>
        <v>-1</v>
      </c>
      <c r="AR51" s="22">
        <f t="shared" si="69"/>
        <v>0</v>
      </c>
      <c r="AS51" s="6">
        <v>266</v>
      </c>
      <c r="AT51">
        <f t="shared" si="50"/>
        <v>15</v>
      </c>
      <c r="AU51">
        <f t="shared" si="70"/>
        <v>5.9760956175298752E-2</v>
      </c>
      <c r="AV51" s="22">
        <f t="shared" si="71"/>
        <v>66.935078007045789</v>
      </c>
      <c r="AW51" s="35">
        <f t="shared" si="72"/>
        <v>4.4178707855837898E-2</v>
      </c>
      <c r="AX51" s="6">
        <v>89</v>
      </c>
      <c r="AY51">
        <f t="shared" si="51"/>
        <v>1</v>
      </c>
      <c r="AZ51">
        <f t="shared" si="73"/>
        <v>1.1363636363636465E-2</v>
      </c>
      <c r="BA51" s="22">
        <f t="shared" si="74"/>
        <v>22.395571212883745</v>
      </c>
      <c r="BB51" s="35">
        <f t="shared" si="75"/>
        <v>1.4781597741238996E-2</v>
      </c>
      <c r="BC51" s="18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8">
        <f t="shared" si="23"/>
        <v>154</v>
      </c>
      <c r="BE51" s="35">
        <f t="shared" si="76"/>
        <v>2.9361296472831366E-2</v>
      </c>
      <c r="BF51" s="22">
        <f t="shared" si="77"/>
        <v>1358.5807750377453</v>
      </c>
      <c r="BG51" s="22">
        <f t="shared" si="78"/>
        <v>0.89669490117920614</v>
      </c>
      <c r="BH51" s="30">
        <v>352</v>
      </c>
      <c r="BI51">
        <f t="shared" si="27"/>
        <v>14</v>
      </c>
      <c r="BJ51" s="6">
        <v>2675</v>
      </c>
      <c r="BK51">
        <f t="shared" si="28"/>
        <v>106</v>
      </c>
      <c r="BL51" s="6">
        <v>2173</v>
      </c>
      <c r="BM51">
        <f t="shared" si="29"/>
        <v>86</v>
      </c>
      <c r="BN51" s="6">
        <v>693</v>
      </c>
      <c r="BO51">
        <f t="shared" si="30"/>
        <v>33</v>
      </c>
      <c r="BP51" s="6">
        <v>128</v>
      </c>
      <c r="BQ51">
        <f t="shared" si="31"/>
        <v>3</v>
      </c>
      <c r="BR51" s="11"/>
      <c r="BS51" s="17">
        <f t="shared" si="32"/>
        <v>0</v>
      </c>
      <c r="BT51" s="11"/>
      <c r="BU51" s="17">
        <f t="shared" si="33"/>
        <v>0</v>
      </c>
      <c r="BV51" s="11"/>
      <c r="BW51" s="17">
        <f t="shared" si="34"/>
        <v>0</v>
      </c>
      <c r="BX51" s="11"/>
      <c r="BY51" s="17">
        <f t="shared" si="35"/>
        <v>0</v>
      </c>
      <c r="BZ51" s="14"/>
      <c r="CA51" s="18">
        <f t="shared" si="36"/>
        <v>0</v>
      </c>
    </row>
    <row r="52" spans="1:79">
      <c r="A52" s="1">
        <v>43949</v>
      </c>
      <c r="B52">
        <v>43949</v>
      </c>
      <c r="C52" s="6">
        <v>6200</v>
      </c>
      <c r="D52">
        <f t="shared" si="37"/>
        <v>179</v>
      </c>
      <c r="E52" s="6">
        <v>167</v>
      </c>
      <c r="F52">
        <f t="shared" si="79"/>
        <v>0</v>
      </c>
      <c r="G52" s="6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7">
        <v>28795</v>
      </c>
      <c r="W52">
        <f t="shared" si="47"/>
        <v>961</v>
      </c>
      <c r="X52">
        <f t="shared" si="5"/>
        <v>-231</v>
      </c>
      <c r="Y52" s="22">
        <f t="shared" si="62"/>
        <v>7245.8480120785098</v>
      </c>
      <c r="Z52" s="6">
        <v>21934</v>
      </c>
      <c r="AA52">
        <f t="shared" si="52"/>
        <v>734</v>
      </c>
      <c r="AB52" s="19">
        <f t="shared" si="63"/>
        <v>0.76172946692134047</v>
      </c>
      <c r="AC52" s="18">
        <f t="shared" si="8"/>
        <v>-122</v>
      </c>
      <c r="AD52">
        <f t="shared" si="48"/>
        <v>6861</v>
      </c>
      <c r="AE52">
        <f t="shared" si="53"/>
        <v>227</v>
      </c>
      <c r="AF52" s="19">
        <f t="shared" si="9"/>
        <v>0.2382705330786595</v>
      </c>
      <c r="AG52" s="18">
        <f t="shared" si="10"/>
        <v>-109</v>
      </c>
      <c r="AH52" s="22">
        <f t="shared" si="64"/>
        <v>0.23621227887617066</v>
      </c>
      <c r="AI52" s="22">
        <f t="shared" si="65"/>
        <v>1726.4720684448916</v>
      </c>
      <c r="AJ52" s="6">
        <v>5182</v>
      </c>
      <c r="AK52">
        <f t="shared" si="54"/>
        <v>138</v>
      </c>
      <c r="AL52">
        <f t="shared" si="66"/>
        <v>2.7359238699444788E-2</v>
      </c>
      <c r="AM52" s="22">
        <f t="shared" si="67"/>
        <v>1303.9758429793658</v>
      </c>
      <c r="AN52" s="22">
        <f t="shared" si="68"/>
        <v>0.83580645161290323</v>
      </c>
      <c r="AP52">
        <f t="shared" si="55"/>
        <v>0</v>
      </c>
      <c r="AQ52">
        <f t="shared" si="49"/>
        <v>-1</v>
      </c>
      <c r="AR52" s="22">
        <f t="shared" si="69"/>
        <v>0</v>
      </c>
      <c r="AS52" s="6">
        <v>270</v>
      </c>
      <c r="AT52">
        <f t="shared" si="50"/>
        <v>4</v>
      </c>
      <c r="AU52">
        <f t="shared" si="70"/>
        <v>1.5037593984962516E-2</v>
      </c>
      <c r="AV52" s="22">
        <f t="shared" si="71"/>
        <v>67.941620533467542</v>
      </c>
      <c r="AW52" s="35">
        <f t="shared" si="72"/>
        <v>4.3548387096774194E-2</v>
      </c>
      <c r="AX52" s="6">
        <v>88</v>
      </c>
      <c r="AY52">
        <f t="shared" si="51"/>
        <v>-1</v>
      </c>
      <c r="AZ52">
        <f t="shared" si="73"/>
        <v>-1.1235955056179803E-2</v>
      </c>
      <c r="BA52" s="22">
        <f t="shared" si="74"/>
        <v>22.143935581278306</v>
      </c>
      <c r="BB52" s="35">
        <f t="shared" si="75"/>
        <v>1.4193548387096775E-2</v>
      </c>
      <c r="BC52" s="18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8">
        <f t="shared" si="23"/>
        <v>141</v>
      </c>
      <c r="BE52" s="35">
        <f t="shared" si="76"/>
        <v>2.6115947397666206E-2</v>
      </c>
      <c r="BF52" s="22">
        <f t="shared" si="77"/>
        <v>1394.0613990941117</v>
      </c>
      <c r="BG52" s="22">
        <f t="shared" si="78"/>
        <v>0.8935483870967742</v>
      </c>
      <c r="BH52" s="30">
        <v>369</v>
      </c>
      <c r="BI52">
        <f t="shared" si="27"/>
        <v>17</v>
      </c>
      <c r="BJ52" s="6">
        <v>2764</v>
      </c>
      <c r="BK52">
        <f t="shared" si="28"/>
        <v>89</v>
      </c>
      <c r="BL52" s="6">
        <v>2231</v>
      </c>
      <c r="BM52">
        <f t="shared" si="29"/>
        <v>58</v>
      </c>
      <c r="BN52" s="6">
        <v>707</v>
      </c>
      <c r="BO52">
        <f t="shared" si="30"/>
        <v>14</v>
      </c>
      <c r="BP52" s="6">
        <v>129</v>
      </c>
      <c r="BQ52">
        <f t="shared" si="31"/>
        <v>1</v>
      </c>
      <c r="BR52" s="11"/>
      <c r="BS52" s="17">
        <f t="shared" si="32"/>
        <v>0</v>
      </c>
      <c r="BT52" s="11"/>
      <c r="BU52" s="17">
        <f t="shared" si="33"/>
        <v>0</v>
      </c>
      <c r="BV52" s="11"/>
      <c r="BW52" s="17">
        <f t="shared" si="34"/>
        <v>0</v>
      </c>
      <c r="BX52" s="11"/>
      <c r="BY52" s="17">
        <f t="shared" si="35"/>
        <v>0</v>
      </c>
      <c r="BZ52" s="14"/>
      <c r="CA52" s="18">
        <f t="shared" si="36"/>
        <v>0</v>
      </c>
    </row>
    <row r="53" spans="1:79">
      <c r="A53" s="1">
        <v>43950</v>
      </c>
      <c r="B53">
        <v>43950</v>
      </c>
      <c r="C53" s="6">
        <v>6378</v>
      </c>
      <c r="D53">
        <f t="shared" si="37"/>
        <v>178</v>
      </c>
      <c r="E53" s="6">
        <v>178</v>
      </c>
      <c r="F53">
        <f t="shared" si="79"/>
        <v>11</v>
      </c>
      <c r="G53" s="6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7">
        <v>29837</v>
      </c>
      <c r="W53">
        <f t="shared" si="47"/>
        <v>1042</v>
      </c>
      <c r="X53">
        <f t="shared" si="5"/>
        <v>81</v>
      </c>
      <c r="Y53" s="22">
        <f t="shared" si="62"/>
        <v>7508.0523402113731</v>
      </c>
      <c r="Z53" s="6">
        <v>22767</v>
      </c>
      <c r="AA53">
        <f t="shared" si="52"/>
        <v>833</v>
      </c>
      <c r="AB53" s="19">
        <f t="shared" si="63"/>
        <v>0.76304588262895068</v>
      </c>
      <c r="AC53" s="18">
        <f t="shared" si="8"/>
        <v>99</v>
      </c>
      <c r="AD53">
        <f t="shared" si="48"/>
        <v>7070</v>
      </c>
      <c r="AE53">
        <f t="shared" si="53"/>
        <v>209</v>
      </c>
      <c r="AF53" s="19">
        <f t="shared" si="9"/>
        <v>0.23695411737104938</v>
      </c>
      <c r="AG53" s="18">
        <f t="shared" si="10"/>
        <v>-18</v>
      </c>
      <c r="AH53" s="22">
        <f t="shared" si="64"/>
        <v>0.20057581573896352</v>
      </c>
      <c r="AI53" s="22">
        <f t="shared" si="65"/>
        <v>1779.0639154504277</v>
      </c>
      <c r="AJ53" s="6">
        <v>5306</v>
      </c>
      <c r="AK53">
        <f t="shared" si="54"/>
        <v>124</v>
      </c>
      <c r="AL53">
        <f t="shared" si="66"/>
        <v>2.3928984947896526E-2</v>
      </c>
      <c r="AM53" s="22">
        <f t="shared" si="67"/>
        <v>1335.1786612984397</v>
      </c>
      <c r="AN53" s="22">
        <f t="shared" si="68"/>
        <v>0.83192223267481968</v>
      </c>
      <c r="AP53">
        <f t="shared" si="55"/>
        <v>0</v>
      </c>
      <c r="AQ53">
        <f t="shared" si="49"/>
        <v>-1</v>
      </c>
      <c r="AR53" s="22">
        <f t="shared" si="69"/>
        <v>0</v>
      </c>
      <c r="AS53" s="6">
        <v>275</v>
      </c>
      <c r="AT53">
        <f t="shared" si="50"/>
        <v>5</v>
      </c>
      <c r="AU53">
        <f t="shared" si="70"/>
        <v>1.8518518518518601E-2</v>
      </c>
      <c r="AV53" s="22">
        <f t="shared" si="71"/>
        <v>69.199798691494706</v>
      </c>
      <c r="AW53" s="35">
        <f t="shared" si="72"/>
        <v>4.3116964565694575E-2</v>
      </c>
      <c r="AX53" s="6">
        <v>92</v>
      </c>
      <c r="AY53">
        <f t="shared" si="51"/>
        <v>4</v>
      </c>
      <c r="AZ53">
        <f t="shared" si="73"/>
        <v>4.5454545454545414E-2</v>
      </c>
      <c r="BA53" s="22">
        <f t="shared" si="74"/>
        <v>23.150478107700049</v>
      </c>
      <c r="BB53" s="35">
        <f t="shared" si="75"/>
        <v>1.4424584509250549E-2</v>
      </c>
      <c r="BC53" s="18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8">
        <f t="shared" si="23"/>
        <v>133</v>
      </c>
      <c r="BE53" s="35">
        <f t="shared" si="76"/>
        <v>2.4007220216606395E-2</v>
      </c>
      <c r="BF53" s="22">
        <f t="shared" si="77"/>
        <v>1427.5289380976346</v>
      </c>
      <c r="BG53" s="22">
        <f t="shared" si="78"/>
        <v>0.88946378174976481</v>
      </c>
      <c r="BH53" s="30">
        <v>385</v>
      </c>
      <c r="BI53">
        <f t="shared" si="27"/>
        <v>16</v>
      </c>
      <c r="BJ53" s="6">
        <v>2847</v>
      </c>
      <c r="BK53">
        <f t="shared" si="28"/>
        <v>83</v>
      </c>
      <c r="BL53" s="6">
        <v>2287</v>
      </c>
      <c r="BM53">
        <f t="shared" si="29"/>
        <v>56</v>
      </c>
      <c r="BN53" s="6">
        <v>728</v>
      </c>
      <c r="BO53">
        <f t="shared" si="30"/>
        <v>21</v>
      </c>
      <c r="BP53" s="6">
        <v>131</v>
      </c>
      <c r="BQ53">
        <f t="shared" si="31"/>
        <v>2</v>
      </c>
      <c r="BR53" s="11"/>
      <c r="BS53" s="17">
        <f t="shared" si="32"/>
        <v>0</v>
      </c>
      <c r="BT53" s="11"/>
      <c r="BU53" s="17">
        <f t="shared" si="33"/>
        <v>0</v>
      </c>
      <c r="BV53" s="11"/>
      <c r="BW53" s="17">
        <f t="shared" si="34"/>
        <v>0</v>
      </c>
      <c r="BX53" s="11"/>
      <c r="BY53" s="17">
        <f t="shared" si="35"/>
        <v>0</v>
      </c>
      <c r="BZ53" s="14"/>
      <c r="CA53" s="18">
        <f t="shared" si="36"/>
        <v>0</v>
      </c>
    </row>
    <row r="54" spans="1:79">
      <c r="A54" s="1">
        <v>43951</v>
      </c>
      <c r="B54">
        <v>43951</v>
      </c>
      <c r="C54" s="6">
        <v>6532</v>
      </c>
      <c r="D54">
        <f t="shared" si="37"/>
        <v>154</v>
      </c>
      <c r="E54" s="6">
        <v>188</v>
      </c>
      <c r="F54">
        <f t="shared" si="79"/>
        <v>10</v>
      </c>
      <c r="G54" s="6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7">
        <v>30749</v>
      </c>
      <c r="W54">
        <f t="shared" si="47"/>
        <v>912</v>
      </c>
      <c r="X54">
        <f t="shared" si="5"/>
        <v>-130</v>
      </c>
      <c r="Y54" s="22">
        <f t="shared" si="62"/>
        <v>7737.5440362355303</v>
      </c>
      <c r="Z54" s="6">
        <v>23497</v>
      </c>
      <c r="AA54">
        <f t="shared" si="52"/>
        <v>730</v>
      </c>
      <c r="AB54" s="19">
        <f t="shared" si="63"/>
        <v>0.764154931867703</v>
      </c>
      <c r="AC54" s="18">
        <f t="shared" si="8"/>
        <v>-103</v>
      </c>
      <c r="AD54">
        <f t="shared" si="48"/>
        <v>7252</v>
      </c>
      <c r="AE54">
        <f t="shared" si="53"/>
        <v>182</v>
      </c>
      <c r="AF54" s="19">
        <f t="shared" si="9"/>
        <v>0.235845068132297</v>
      </c>
      <c r="AG54" s="18">
        <f t="shared" si="10"/>
        <v>-27</v>
      </c>
      <c r="AH54" s="22">
        <f t="shared" si="64"/>
        <v>0.19956140350877194</v>
      </c>
      <c r="AI54" s="22">
        <f t="shared" si="65"/>
        <v>1824.8616004026169</v>
      </c>
      <c r="AJ54" s="6">
        <v>2916</v>
      </c>
      <c r="AK54">
        <f t="shared" si="54"/>
        <v>-2390</v>
      </c>
      <c r="AL54">
        <f t="shared" si="66"/>
        <v>-0.45043347154165092</v>
      </c>
      <c r="AM54" s="22">
        <f t="shared" si="67"/>
        <v>733.76950176144942</v>
      </c>
      <c r="AN54" s="22">
        <f t="shared" si="68"/>
        <v>0.44641763625229641</v>
      </c>
      <c r="AP54">
        <f t="shared" si="55"/>
        <v>0</v>
      </c>
      <c r="AQ54">
        <f t="shared" si="49"/>
        <v>-1</v>
      </c>
      <c r="AR54" s="22">
        <f t="shared" si="69"/>
        <v>0</v>
      </c>
      <c r="AS54" s="6">
        <v>282</v>
      </c>
      <c r="AT54">
        <f t="shared" si="50"/>
        <v>7</v>
      </c>
      <c r="AU54">
        <f t="shared" si="70"/>
        <v>2.5454545454545396E-2</v>
      </c>
      <c r="AV54" s="22">
        <f t="shared" si="71"/>
        <v>70.961248112732761</v>
      </c>
      <c r="AW54" s="35">
        <f t="shared" si="72"/>
        <v>4.3172075933864053E-2</v>
      </c>
      <c r="AX54" s="6">
        <v>86</v>
      </c>
      <c r="AY54">
        <f t="shared" si="51"/>
        <v>-6</v>
      </c>
      <c r="AZ54">
        <f t="shared" si="73"/>
        <v>-6.5217391304347783E-2</v>
      </c>
      <c r="BA54" s="22">
        <f t="shared" si="74"/>
        <v>21.640664318067437</v>
      </c>
      <c r="BB54" s="35">
        <f t="shared" si="75"/>
        <v>1.3165952235150031E-2</v>
      </c>
      <c r="BC54" s="18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8">
        <f t="shared" si="23"/>
        <v>-2389</v>
      </c>
      <c r="BE54" s="35">
        <f t="shared" si="76"/>
        <v>-0.42111757447558607</v>
      </c>
      <c r="BF54" s="22">
        <f t="shared" si="77"/>
        <v>826.37141419224963</v>
      </c>
      <c r="BG54" s="22">
        <f t="shared" si="78"/>
        <v>0.50275566442131048</v>
      </c>
      <c r="BH54" s="30">
        <v>402</v>
      </c>
      <c r="BI54">
        <f t="shared" si="27"/>
        <v>17</v>
      </c>
      <c r="BJ54" s="6">
        <v>2920</v>
      </c>
      <c r="BK54">
        <f t="shared" si="28"/>
        <v>73</v>
      </c>
      <c r="BL54" s="6">
        <v>2328</v>
      </c>
      <c r="BM54">
        <f t="shared" si="29"/>
        <v>41</v>
      </c>
      <c r="BN54" s="6">
        <v>750</v>
      </c>
      <c r="BO54">
        <f t="shared" si="30"/>
        <v>22</v>
      </c>
      <c r="BP54" s="6">
        <v>132</v>
      </c>
      <c r="BQ54">
        <f t="shared" si="31"/>
        <v>1</v>
      </c>
      <c r="BR54" s="11"/>
      <c r="BS54" s="17">
        <f t="shared" si="32"/>
        <v>0</v>
      </c>
      <c r="BT54" s="11"/>
      <c r="BU54" s="17">
        <f t="shared" si="33"/>
        <v>0</v>
      </c>
      <c r="BV54" s="11"/>
      <c r="BW54" s="17">
        <f t="shared" si="34"/>
        <v>0</v>
      </c>
      <c r="BX54" s="11"/>
      <c r="BY54" s="17">
        <f t="shared" si="35"/>
        <v>0</v>
      </c>
      <c r="BZ54" s="14"/>
      <c r="CA54" s="18">
        <f t="shared" si="36"/>
        <v>0</v>
      </c>
    </row>
    <row r="55" spans="1:79">
      <c r="A55" s="1">
        <v>43952</v>
      </c>
      <c r="B55">
        <v>43952</v>
      </c>
      <c r="C55" s="6">
        <v>6720</v>
      </c>
      <c r="D55">
        <f t="shared" si="37"/>
        <v>188</v>
      </c>
      <c r="E55" s="6">
        <v>192</v>
      </c>
      <c r="F55">
        <f t="shared" si="79"/>
        <v>4</v>
      </c>
      <c r="G55" s="6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7">
        <v>31895</v>
      </c>
      <c r="W55">
        <f t="shared" si="47"/>
        <v>1146</v>
      </c>
      <c r="X55">
        <f t="shared" si="5"/>
        <v>234</v>
      </c>
      <c r="Y55" s="22">
        <f t="shared" si="62"/>
        <v>8025.9184700553596</v>
      </c>
      <c r="Z55" s="6">
        <v>24357</v>
      </c>
      <c r="AA55">
        <f t="shared" si="52"/>
        <v>860</v>
      </c>
      <c r="AB55" s="19">
        <f t="shared" si="63"/>
        <v>0.76366201598996708</v>
      </c>
      <c r="AC55" s="18">
        <f t="shared" si="8"/>
        <v>130</v>
      </c>
      <c r="AD55">
        <f t="shared" si="48"/>
        <v>7538</v>
      </c>
      <c r="AE55">
        <f t="shared" si="53"/>
        <v>286</v>
      </c>
      <c r="AF55" s="19">
        <f t="shared" si="9"/>
        <v>0.23633798401003292</v>
      </c>
      <c r="AG55" s="18">
        <f t="shared" si="10"/>
        <v>104</v>
      </c>
      <c r="AH55" s="22">
        <f t="shared" si="64"/>
        <v>0.24956369982547993</v>
      </c>
      <c r="AI55" s="22">
        <f t="shared" si="65"/>
        <v>1896.8293910417715</v>
      </c>
      <c r="AJ55" s="6">
        <v>3061</v>
      </c>
      <c r="AK55">
        <f t="shared" si="54"/>
        <v>145</v>
      </c>
      <c r="AL55">
        <f t="shared" si="66"/>
        <v>4.9725651577503527E-2</v>
      </c>
      <c r="AM55" s="22">
        <f t="shared" si="67"/>
        <v>770.25666834423748</v>
      </c>
      <c r="AN55" s="22">
        <f t="shared" si="68"/>
        <v>0.45550595238095237</v>
      </c>
      <c r="AP55">
        <f t="shared" si="55"/>
        <v>0</v>
      </c>
      <c r="AQ55">
        <f t="shared" si="49"/>
        <v>-1</v>
      </c>
      <c r="AR55" s="22">
        <f t="shared" si="69"/>
        <v>0</v>
      </c>
      <c r="AS55" s="6">
        <v>276</v>
      </c>
      <c r="AT55">
        <f t="shared" si="50"/>
        <v>-6</v>
      </c>
      <c r="AU55">
        <f t="shared" si="70"/>
        <v>-2.1276595744680882E-2</v>
      </c>
      <c r="AV55" s="22">
        <f t="shared" si="71"/>
        <v>69.451434323100145</v>
      </c>
      <c r="AW55" s="35">
        <f t="shared" si="72"/>
        <v>4.1071428571428571E-2</v>
      </c>
      <c r="AX55" s="6">
        <v>85</v>
      </c>
      <c r="AY55">
        <f t="shared" si="51"/>
        <v>-1</v>
      </c>
      <c r="AZ55">
        <f t="shared" si="73"/>
        <v>-1.1627906976744207E-2</v>
      </c>
      <c r="BA55" s="22">
        <f t="shared" si="74"/>
        <v>21.389028686462002</v>
      </c>
      <c r="BB55" s="35">
        <f t="shared" si="75"/>
        <v>1.2648809523809524E-2</v>
      </c>
      <c r="BC55" s="18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8">
        <f t="shared" si="23"/>
        <v>138</v>
      </c>
      <c r="BE55" s="35">
        <f t="shared" si="76"/>
        <v>4.2021924482338546E-2</v>
      </c>
      <c r="BF55" s="22">
        <f t="shared" si="77"/>
        <v>861.09713135379968</v>
      </c>
      <c r="BG55" s="22">
        <f t="shared" si="78"/>
        <v>0.50922619047619044</v>
      </c>
      <c r="BH55" s="30">
        <v>414</v>
      </c>
      <c r="BI55">
        <f t="shared" si="27"/>
        <v>12</v>
      </c>
      <c r="BJ55" s="6">
        <v>3023</v>
      </c>
      <c r="BK55">
        <f t="shared" si="28"/>
        <v>103</v>
      </c>
      <c r="BL55" s="6">
        <v>2377</v>
      </c>
      <c r="BM55">
        <f t="shared" si="29"/>
        <v>49</v>
      </c>
      <c r="BN55" s="6">
        <v>769</v>
      </c>
      <c r="BO55">
        <f t="shared" si="30"/>
        <v>19</v>
      </c>
      <c r="BP55" s="6">
        <v>137</v>
      </c>
      <c r="BQ55">
        <f t="shared" si="31"/>
        <v>5</v>
      </c>
      <c r="BR55" s="11"/>
      <c r="BS55" s="17">
        <f t="shared" si="32"/>
        <v>0</v>
      </c>
      <c r="BT55" s="11"/>
      <c r="BU55" s="17">
        <f t="shared" si="33"/>
        <v>0</v>
      </c>
      <c r="BV55" s="11"/>
      <c r="BW55" s="17">
        <f t="shared" si="34"/>
        <v>0</v>
      </c>
      <c r="BX55" s="11"/>
      <c r="BY55" s="17">
        <f t="shared" si="35"/>
        <v>0</v>
      </c>
      <c r="BZ55" s="14"/>
      <c r="CA55" s="18">
        <f t="shared" si="36"/>
        <v>0</v>
      </c>
    </row>
    <row r="56" spans="1:79">
      <c r="A56" s="1">
        <v>43953</v>
      </c>
      <c r="B56">
        <v>43953</v>
      </c>
      <c r="C56" s="6">
        <v>7090</v>
      </c>
      <c r="D56">
        <f t="shared" si="37"/>
        <v>370</v>
      </c>
      <c r="E56" s="6">
        <v>197</v>
      </c>
      <c r="F56">
        <f t="shared" si="79"/>
        <v>5</v>
      </c>
      <c r="G56" s="6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7">
        <v>33354</v>
      </c>
      <c r="W56">
        <f t="shared" si="47"/>
        <v>1459</v>
      </c>
      <c r="X56">
        <f t="shared" si="5"/>
        <v>313</v>
      </c>
      <c r="Y56" s="22">
        <f t="shared" si="62"/>
        <v>8393.0548565676891</v>
      </c>
      <c r="Z56" s="6">
        <v>25454</v>
      </c>
      <c r="AA56">
        <f t="shared" si="52"/>
        <v>1097</v>
      </c>
      <c r="AB56" s="19">
        <f t="shared" si="63"/>
        <v>0.7631468489536487</v>
      </c>
      <c r="AC56" s="18">
        <f t="shared" si="8"/>
        <v>237</v>
      </c>
      <c r="AD56">
        <f t="shared" si="48"/>
        <v>7900</v>
      </c>
      <c r="AE56">
        <f t="shared" si="53"/>
        <v>362</v>
      </c>
      <c r="AF56" s="19">
        <f t="shared" si="9"/>
        <v>0.23685315104635127</v>
      </c>
      <c r="AG56" s="18">
        <f t="shared" si="10"/>
        <v>76</v>
      </c>
      <c r="AH56" s="22">
        <f t="shared" si="64"/>
        <v>0.2481151473612063</v>
      </c>
      <c r="AI56" s="22">
        <f t="shared" si="65"/>
        <v>1987.921489682939</v>
      </c>
      <c r="AJ56" s="6">
        <v>3375</v>
      </c>
      <c r="AK56">
        <f t="shared" si="54"/>
        <v>314</v>
      </c>
      <c r="AL56">
        <f t="shared" si="66"/>
        <v>0.10258085592943478</v>
      </c>
      <c r="AM56" s="22">
        <f t="shared" si="67"/>
        <v>849.27025666834425</v>
      </c>
      <c r="AN56" s="22">
        <f t="shared" si="68"/>
        <v>0.47602256699576867</v>
      </c>
      <c r="AO56" s="6">
        <v>1067</v>
      </c>
      <c r="AP56">
        <f t="shared" si="55"/>
        <v>1067</v>
      </c>
      <c r="AQ56">
        <f t="shared" si="49"/>
        <v>-1</v>
      </c>
      <c r="AR56" s="22">
        <f t="shared" si="69"/>
        <v>268.49521892299947</v>
      </c>
      <c r="AS56" s="6">
        <v>285</v>
      </c>
      <c r="AT56">
        <f t="shared" si="50"/>
        <v>9</v>
      </c>
      <c r="AU56">
        <f t="shared" si="70"/>
        <v>3.2608695652173836E-2</v>
      </c>
      <c r="AV56" s="22">
        <f t="shared" si="71"/>
        <v>71.716155007549062</v>
      </c>
      <c r="AW56" s="35">
        <f t="shared" si="72"/>
        <v>4.0197461212976023E-2</v>
      </c>
      <c r="AX56" s="6">
        <v>89</v>
      </c>
      <c r="AY56">
        <f t="shared" si="51"/>
        <v>4</v>
      </c>
      <c r="AZ56">
        <f t="shared" si="73"/>
        <v>4.705882352941182E-2</v>
      </c>
      <c r="BA56" s="22">
        <f t="shared" si="74"/>
        <v>22.395571212883745</v>
      </c>
      <c r="BB56" s="35">
        <f t="shared" si="75"/>
        <v>1.2552891396332862E-2</v>
      </c>
      <c r="BC56" s="18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8">
        <f t="shared" si="23"/>
        <v>1394</v>
      </c>
      <c r="BE56" s="35">
        <f t="shared" si="76"/>
        <v>0.40736411455289301</v>
      </c>
      <c r="BF56" s="22">
        <f t="shared" si="77"/>
        <v>1211.8772018117766</v>
      </c>
      <c r="BG56" s="22">
        <f t="shared" si="78"/>
        <v>0.67926657263751766</v>
      </c>
      <c r="BH56" s="30">
        <v>443</v>
      </c>
      <c r="BI56">
        <f t="shared" si="27"/>
        <v>29</v>
      </c>
      <c r="BJ56" s="6">
        <v>3206</v>
      </c>
      <c r="BK56">
        <f t="shared" si="28"/>
        <v>183</v>
      </c>
      <c r="BL56" s="6">
        <v>2489</v>
      </c>
      <c r="BM56">
        <f t="shared" si="29"/>
        <v>112</v>
      </c>
      <c r="BN56" s="6">
        <v>800</v>
      </c>
      <c r="BO56">
        <f t="shared" si="30"/>
        <v>31</v>
      </c>
      <c r="BP56" s="6">
        <v>152</v>
      </c>
      <c r="BQ56">
        <f t="shared" si="31"/>
        <v>15</v>
      </c>
      <c r="BR56" s="11"/>
      <c r="BS56" s="17">
        <f t="shared" si="32"/>
        <v>0</v>
      </c>
      <c r="BT56" s="11"/>
      <c r="BU56" s="17">
        <f t="shared" si="33"/>
        <v>0</v>
      </c>
      <c r="BV56" s="11"/>
      <c r="BW56" s="17">
        <f t="shared" si="34"/>
        <v>0</v>
      </c>
      <c r="BX56" s="11"/>
      <c r="BY56" s="17">
        <f t="shared" si="35"/>
        <v>0</v>
      </c>
      <c r="BZ56" s="14"/>
      <c r="CA56" s="18">
        <f t="shared" si="36"/>
        <v>0</v>
      </c>
    </row>
    <row r="57" spans="1:79">
      <c r="A57" s="1">
        <v>43954</v>
      </c>
      <c r="B57">
        <v>43954</v>
      </c>
      <c r="C57" s="6">
        <v>7197</v>
      </c>
      <c r="D57">
        <f t="shared" si="37"/>
        <v>107</v>
      </c>
      <c r="E57" s="6">
        <v>197</v>
      </c>
      <c r="F57">
        <f t="shared" si="79"/>
        <v>0</v>
      </c>
      <c r="G57" s="6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7">
        <v>34459</v>
      </c>
      <c r="W57">
        <f t="shared" si="47"/>
        <v>1105</v>
      </c>
      <c r="X57">
        <f t="shared" si="5"/>
        <v>-354</v>
      </c>
      <c r="Y57" s="22">
        <f t="shared" si="62"/>
        <v>8671.112229491695</v>
      </c>
      <c r="Z57" s="6">
        <v>26344</v>
      </c>
      <c r="AA57">
        <f t="shared" si="52"/>
        <v>890</v>
      </c>
      <c r="AB57" s="19">
        <f t="shared" si="63"/>
        <v>0.76450274238950633</v>
      </c>
      <c r="AC57" s="18">
        <f t="shared" si="8"/>
        <v>-207</v>
      </c>
      <c r="AD57">
        <f t="shared" si="48"/>
        <v>8115</v>
      </c>
      <c r="AE57">
        <f t="shared" si="53"/>
        <v>215</v>
      </c>
      <c r="AF57" s="19">
        <f t="shared" si="9"/>
        <v>0.23549725761049364</v>
      </c>
      <c r="AG57" s="18">
        <f t="shared" si="10"/>
        <v>-147</v>
      </c>
      <c r="AH57" s="22">
        <f t="shared" si="64"/>
        <v>0.19457013574660634</v>
      </c>
      <c r="AI57" s="22">
        <f t="shared" si="65"/>
        <v>2042.0231504781077</v>
      </c>
      <c r="AJ57" s="6">
        <v>3480</v>
      </c>
      <c r="AK57">
        <f t="shared" si="54"/>
        <v>105</v>
      </c>
      <c r="AL57">
        <f t="shared" si="66"/>
        <v>3.1111111111111089E-2</v>
      </c>
      <c r="AM57" s="22">
        <f t="shared" si="67"/>
        <v>875.69199798691488</v>
      </c>
      <c r="AN57" s="22">
        <f t="shared" si="68"/>
        <v>0.48353480616923716</v>
      </c>
      <c r="AO57" s="6">
        <v>1095</v>
      </c>
      <c r="AP57">
        <f t="shared" si="55"/>
        <v>28</v>
      </c>
      <c r="AQ57">
        <f t="shared" si="49"/>
        <v>2.6241799437675795E-2</v>
      </c>
      <c r="AR57" s="22">
        <f t="shared" si="69"/>
        <v>275.54101660795169</v>
      </c>
      <c r="AS57" s="6">
        <v>282</v>
      </c>
      <c r="AT57">
        <f t="shared" si="50"/>
        <v>-3</v>
      </c>
      <c r="AU57">
        <f t="shared" si="70"/>
        <v>-1.0526315789473717E-2</v>
      </c>
      <c r="AV57" s="22">
        <f t="shared" si="71"/>
        <v>70.961248112732761</v>
      </c>
      <c r="AW57" s="35">
        <f t="shared" si="72"/>
        <v>3.9182992913714049E-2</v>
      </c>
      <c r="AX57" s="6">
        <v>91</v>
      </c>
      <c r="AY57">
        <f t="shared" si="51"/>
        <v>2</v>
      </c>
      <c r="AZ57">
        <f t="shared" si="73"/>
        <v>2.2471910112359605E-2</v>
      </c>
      <c r="BA57" s="22">
        <f t="shared" si="74"/>
        <v>22.898842476094615</v>
      </c>
      <c r="BB57" s="35">
        <f t="shared" si="75"/>
        <v>1.2644157287758789E-2</v>
      </c>
      <c r="BC57" s="18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8">
        <f t="shared" si="23"/>
        <v>132</v>
      </c>
      <c r="BE57" s="35">
        <f t="shared" si="76"/>
        <v>2.7408637873754138E-2</v>
      </c>
      <c r="BF57" s="22">
        <f t="shared" si="77"/>
        <v>1245.093105183694</v>
      </c>
      <c r="BG57" s="22">
        <f t="shared" si="78"/>
        <v>0.68750868417396138</v>
      </c>
      <c r="BH57" s="30">
        <v>443</v>
      </c>
      <c r="BI57">
        <f t="shared" si="27"/>
        <v>0</v>
      </c>
      <c r="BJ57" s="6">
        <v>3263</v>
      </c>
      <c r="BK57">
        <f t="shared" si="28"/>
        <v>57</v>
      </c>
      <c r="BL57" s="6">
        <v>2522</v>
      </c>
      <c r="BM57">
        <f t="shared" si="29"/>
        <v>33</v>
      </c>
      <c r="BN57" s="6">
        <v>813</v>
      </c>
      <c r="BO57">
        <f t="shared" si="30"/>
        <v>13</v>
      </c>
      <c r="BP57" s="6">
        <v>156</v>
      </c>
      <c r="BQ57">
        <f t="shared" si="31"/>
        <v>4</v>
      </c>
      <c r="BR57" s="11"/>
      <c r="BS57" s="17">
        <f t="shared" si="32"/>
        <v>0</v>
      </c>
      <c r="BT57" s="11"/>
      <c r="BU57" s="17">
        <f t="shared" si="33"/>
        <v>0</v>
      </c>
      <c r="BV57" s="11"/>
      <c r="BW57" s="17">
        <f t="shared" si="34"/>
        <v>0</v>
      </c>
      <c r="BX57" s="11"/>
      <c r="BY57" s="17">
        <f t="shared" si="35"/>
        <v>0</v>
      </c>
      <c r="BZ57" s="14"/>
      <c r="CA57" s="18">
        <f t="shared" si="36"/>
        <v>0</v>
      </c>
    </row>
    <row r="58" spans="1:79">
      <c r="A58" s="1">
        <v>43955</v>
      </c>
      <c r="B58">
        <v>43955</v>
      </c>
      <c r="C58" s="6">
        <v>7387</v>
      </c>
      <c r="D58">
        <f t="shared" si="37"/>
        <v>190</v>
      </c>
      <c r="E58" s="6">
        <v>200</v>
      </c>
      <c r="F58">
        <f t="shared" si="79"/>
        <v>3</v>
      </c>
      <c r="G58" s="6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7">
        <v>35556</v>
      </c>
      <c r="W58">
        <f t="shared" si="47"/>
        <v>1097</v>
      </c>
      <c r="X58">
        <f t="shared" si="5"/>
        <v>-8</v>
      </c>
      <c r="Y58" s="22">
        <f t="shared" si="62"/>
        <v>8947.1565173628587</v>
      </c>
      <c r="Z58" s="6">
        <v>27145</v>
      </c>
      <c r="AA58">
        <f t="shared" si="52"/>
        <v>801</v>
      </c>
      <c r="AB58" s="19">
        <f t="shared" si="63"/>
        <v>0.76344358195522555</v>
      </c>
      <c r="AC58" s="18">
        <f t="shared" si="8"/>
        <v>-89</v>
      </c>
      <c r="AD58">
        <f t="shared" si="48"/>
        <v>8411</v>
      </c>
      <c r="AE58">
        <f t="shared" si="53"/>
        <v>296</v>
      </c>
      <c r="AF58" s="19">
        <f t="shared" si="9"/>
        <v>0.23655641804477445</v>
      </c>
      <c r="AG58" s="18">
        <f t="shared" si="10"/>
        <v>81</v>
      </c>
      <c r="AH58" s="22">
        <f t="shared" si="64"/>
        <v>0.2698268003646308</v>
      </c>
      <c r="AI58" s="22">
        <f t="shared" si="65"/>
        <v>2116.5072974333166</v>
      </c>
      <c r="AJ58" s="6">
        <v>3574</v>
      </c>
      <c r="AK58">
        <f t="shared" si="54"/>
        <v>94</v>
      </c>
      <c r="AL58">
        <f t="shared" si="66"/>
        <v>2.7011494252873636E-2</v>
      </c>
      <c r="AM58" s="22">
        <f t="shared" si="67"/>
        <v>899.34574735782587</v>
      </c>
      <c r="AN58" s="22">
        <f t="shared" si="68"/>
        <v>0.48382293217815081</v>
      </c>
      <c r="AO58" s="6">
        <v>1070</v>
      </c>
      <c r="AP58">
        <f t="shared" si="55"/>
        <v>-25</v>
      </c>
      <c r="AQ58">
        <f t="shared" si="49"/>
        <v>-2.2831050228310557E-2</v>
      </c>
      <c r="AR58" s="22">
        <f t="shared" si="69"/>
        <v>269.25012581781579</v>
      </c>
      <c r="AS58" s="6">
        <v>288</v>
      </c>
      <c r="AT58">
        <f t="shared" si="50"/>
        <v>6</v>
      </c>
      <c r="AU58">
        <f t="shared" si="70"/>
        <v>2.1276595744680771E-2</v>
      </c>
      <c r="AV58" s="22">
        <f t="shared" si="71"/>
        <v>72.471061902365378</v>
      </c>
      <c r="AW58" s="35">
        <f t="shared" si="72"/>
        <v>3.8987410315418983E-2</v>
      </c>
      <c r="AX58" s="6">
        <v>93</v>
      </c>
      <c r="AY58">
        <f t="shared" si="51"/>
        <v>2</v>
      </c>
      <c r="AZ58">
        <f t="shared" si="73"/>
        <v>2.19780219780219E-2</v>
      </c>
      <c r="BA58" s="22">
        <f t="shared" si="74"/>
        <v>23.402113739305484</v>
      </c>
      <c r="BB58" s="35">
        <f t="shared" si="75"/>
        <v>1.2589684581020713E-2</v>
      </c>
      <c r="BC58" s="18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8">
        <f t="shared" si="23"/>
        <v>77</v>
      </c>
      <c r="BE58" s="35">
        <f t="shared" si="76"/>
        <v>1.5561843168957257E-2</v>
      </c>
      <c r="BF58" s="22">
        <f t="shared" si="77"/>
        <v>1264.4690488173126</v>
      </c>
      <c r="BG58" s="22">
        <f t="shared" si="78"/>
        <v>0.68024908623257074</v>
      </c>
      <c r="BH58" s="30">
        <v>469</v>
      </c>
      <c r="BI58">
        <f t="shared" si="27"/>
        <v>26</v>
      </c>
      <c r="BJ58" s="6">
        <v>3352</v>
      </c>
      <c r="BK58">
        <f t="shared" si="28"/>
        <v>89</v>
      </c>
      <c r="BL58" s="6">
        <v>2563</v>
      </c>
      <c r="BM58">
        <f t="shared" si="29"/>
        <v>41</v>
      </c>
      <c r="BN58" s="6">
        <v>841</v>
      </c>
      <c r="BO58">
        <f t="shared" si="30"/>
        <v>28</v>
      </c>
      <c r="BP58" s="6">
        <v>162</v>
      </c>
      <c r="BQ58">
        <f t="shared" si="31"/>
        <v>6</v>
      </c>
      <c r="BR58" s="11"/>
      <c r="BS58" s="17">
        <f t="shared" si="32"/>
        <v>0</v>
      </c>
      <c r="BT58" s="11"/>
      <c r="BU58" s="17">
        <f t="shared" si="33"/>
        <v>0</v>
      </c>
      <c r="BV58" s="11"/>
      <c r="BW58" s="17">
        <f t="shared" si="34"/>
        <v>0</v>
      </c>
      <c r="BX58" s="11"/>
      <c r="BY58" s="17">
        <f t="shared" si="35"/>
        <v>0</v>
      </c>
      <c r="BZ58" s="14"/>
      <c r="CA58" s="18">
        <f t="shared" si="36"/>
        <v>0</v>
      </c>
    </row>
    <row r="59" spans="1:79">
      <c r="A59" s="1">
        <v>43956</v>
      </c>
      <c r="B59">
        <v>43956</v>
      </c>
      <c r="C59" s="6">
        <v>7523</v>
      </c>
      <c r="D59">
        <f t="shared" si="37"/>
        <v>136</v>
      </c>
      <c r="E59" s="6">
        <v>210</v>
      </c>
      <c r="F59">
        <f t="shared" si="79"/>
        <v>10</v>
      </c>
      <c r="G59" s="6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7">
        <v>36483</v>
      </c>
      <c r="W59">
        <f t="shared" si="47"/>
        <v>927</v>
      </c>
      <c r="X59">
        <f t="shared" si="5"/>
        <v>-170</v>
      </c>
      <c r="Y59" s="22">
        <f t="shared" si="62"/>
        <v>9180.4227478610974</v>
      </c>
      <c r="Z59" s="6">
        <v>27924</v>
      </c>
      <c r="AA59">
        <f t="shared" si="52"/>
        <v>779</v>
      </c>
      <c r="AB59" s="19">
        <f t="shared" si="63"/>
        <v>0.76539758243565492</v>
      </c>
      <c r="AC59" s="18">
        <f t="shared" si="8"/>
        <v>-22</v>
      </c>
      <c r="AD59">
        <f t="shared" si="48"/>
        <v>8559</v>
      </c>
      <c r="AE59">
        <f t="shared" si="53"/>
        <v>148</v>
      </c>
      <c r="AF59" s="19">
        <f t="shared" si="9"/>
        <v>0.23460241756434505</v>
      </c>
      <c r="AG59" s="18">
        <f t="shared" si="10"/>
        <v>-148</v>
      </c>
      <c r="AH59" s="22">
        <f t="shared" si="64"/>
        <v>0.15965480043149946</v>
      </c>
      <c r="AI59" s="22">
        <f t="shared" si="65"/>
        <v>2153.7493709109208</v>
      </c>
      <c r="AJ59" s="6">
        <v>2506</v>
      </c>
      <c r="AK59">
        <f t="shared" si="54"/>
        <v>-1068</v>
      </c>
      <c r="AL59">
        <f t="shared" si="66"/>
        <v>-0.29882484611080018</v>
      </c>
      <c r="AM59" s="22">
        <f t="shared" si="67"/>
        <v>630.59889280322091</v>
      </c>
      <c r="AN59" s="22">
        <f t="shared" si="68"/>
        <v>0.33311179050910539</v>
      </c>
      <c r="AO59" s="6">
        <v>1056</v>
      </c>
      <c r="AP59">
        <f t="shared" si="55"/>
        <v>-14</v>
      </c>
      <c r="AQ59">
        <f t="shared" si="49"/>
        <v>-1.3084112149532756E-2</v>
      </c>
      <c r="AR59" s="22">
        <f t="shared" si="69"/>
        <v>265.7272269753397</v>
      </c>
      <c r="AS59" s="6">
        <v>278</v>
      </c>
      <c r="AT59">
        <f t="shared" si="50"/>
        <v>-10</v>
      </c>
      <c r="AU59">
        <f t="shared" si="70"/>
        <v>-3.472222222222221E-2</v>
      </c>
      <c r="AV59" s="22">
        <f t="shared" si="71"/>
        <v>69.954705586311022</v>
      </c>
      <c r="AW59" s="35">
        <f t="shared" si="72"/>
        <v>3.6953343081217602E-2</v>
      </c>
      <c r="AX59" s="6">
        <v>88</v>
      </c>
      <c r="AY59">
        <f t="shared" si="51"/>
        <v>-5</v>
      </c>
      <c r="AZ59">
        <f t="shared" si="73"/>
        <v>-5.3763440860215006E-2</v>
      </c>
      <c r="BA59" s="22">
        <f t="shared" si="74"/>
        <v>22.143935581278306</v>
      </c>
      <c r="BB59" s="35">
        <f t="shared" si="75"/>
        <v>1.1697461119234347E-2</v>
      </c>
      <c r="BC59" s="18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8">
        <f t="shared" si="23"/>
        <v>-1097</v>
      </c>
      <c r="BE59" s="35">
        <f t="shared" si="76"/>
        <v>-0.2183084577114428</v>
      </c>
      <c r="BF59" s="22">
        <f t="shared" si="77"/>
        <v>988.42476094614995</v>
      </c>
      <c r="BG59" s="22">
        <f t="shared" si="78"/>
        <v>0.52213212814036958</v>
      </c>
      <c r="BH59" s="30">
        <v>502</v>
      </c>
      <c r="BI59">
        <f t="shared" si="27"/>
        <v>33</v>
      </c>
      <c r="BJ59" s="6">
        <v>3401</v>
      </c>
      <c r="BK59">
        <f t="shared" si="28"/>
        <v>49</v>
      </c>
      <c r="BL59" s="6">
        <v>2597</v>
      </c>
      <c r="BM59">
        <f t="shared" si="29"/>
        <v>34</v>
      </c>
      <c r="BN59" s="6">
        <v>858</v>
      </c>
      <c r="BO59">
        <f t="shared" si="30"/>
        <v>17</v>
      </c>
      <c r="BP59" s="6">
        <v>165</v>
      </c>
      <c r="BQ59">
        <f t="shared" si="31"/>
        <v>3</v>
      </c>
      <c r="BR59" s="11"/>
      <c r="BS59" s="17">
        <f t="shared" si="32"/>
        <v>0</v>
      </c>
      <c r="BT59" s="11"/>
      <c r="BU59" s="17">
        <f t="shared" si="33"/>
        <v>0</v>
      </c>
      <c r="BV59" s="11"/>
      <c r="BW59" s="17">
        <f t="shared" si="34"/>
        <v>0</v>
      </c>
      <c r="BX59" s="11"/>
      <c r="BY59" s="17">
        <f t="shared" si="35"/>
        <v>0</v>
      </c>
      <c r="BZ59" s="14"/>
      <c r="CA59" s="18">
        <f t="shared" si="36"/>
        <v>0</v>
      </c>
    </row>
    <row r="60" spans="1:79">
      <c r="A60" s="1">
        <v>43957</v>
      </c>
      <c r="B60">
        <v>43957</v>
      </c>
      <c r="C60" s="6">
        <v>7731</v>
      </c>
      <c r="D60">
        <f t="shared" si="37"/>
        <v>208</v>
      </c>
      <c r="E60" s="6">
        <v>218</v>
      </c>
      <c r="F60">
        <f t="shared" si="79"/>
        <v>8</v>
      </c>
      <c r="G60" s="6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7">
        <v>38014</v>
      </c>
      <c r="W60">
        <f t="shared" si="47"/>
        <v>1531</v>
      </c>
      <c r="X60">
        <f t="shared" si="5"/>
        <v>604</v>
      </c>
      <c r="Y60" s="22">
        <f t="shared" si="62"/>
        <v>9565.6768998490188</v>
      </c>
      <c r="Z60" s="6">
        <v>29128</v>
      </c>
      <c r="AA60">
        <f t="shared" si="52"/>
        <v>1204</v>
      </c>
      <c r="AB60" s="19">
        <f t="shared" si="63"/>
        <v>0.7662440153627611</v>
      </c>
      <c r="AC60" s="18">
        <f t="shared" si="8"/>
        <v>425</v>
      </c>
      <c r="AD60">
        <f t="shared" si="48"/>
        <v>8886</v>
      </c>
      <c r="AE60">
        <f t="shared" si="53"/>
        <v>327</v>
      </c>
      <c r="AF60" s="19">
        <f t="shared" si="9"/>
        <v>0.2337559846372389</v>
      </c>
      <c r="AG60" s="18">
        <f t="shared" si="10"/>
        <v>179</v>
      </c>
      <c r="AH60" s="22">
        <f t="shared" si="64"/>
        <v>0.21358589157413455</v>
      </c>
      <c r="AI60" s="22">
        <f t="shared" si="65"/>
        <v>2236.0342224458982</v>
      </c>
      <c r="AJ60" s="6">
        <v>2678</v>
      </c>
      <c r="AK60">
        <f t="shared" si="54"/>
        <v>172</v>
      </c>
      <c r="AL60">
        <f t="shared" si="66"/>
        <v>6.8635275339185897E-2</v>
      </c>
      <c r="AM60" s="22">
        <f t="shared" si="67"/>
        <v>673.88022143935575</v>
      </c>
      <c r="AN60" s="22">
        <f t="shared" si="68"/>
        <v>0.34639761997154311</v>
      </c>
      <c r="AO60" s="6">
        <v>996</v>
      </c>
      <c r="AP60">
        <f t="shared" si="55"/>
        <v>-60</v>
      </c>
      <c r="AQ60">
        <f t="shared" si="49"/>
        <v>-5.6818181818181768E-2</v>
      </c>
      <c r="AR60" s="22">
        <f t="shared" si="69"/>
        <v>250.62908907901357</v>
      </c>
      <c r="AS60" s="6">
        <v>270</v>
      </c>
      <c r="AT60">
        <f t="shared" si="50"/>
        <v>-8</v>
      </c>
      <c r="AU60">
        <f t="shared" si="70"/>
        <v>-2.877697841726623E-2</v>
      </c>
      <c r="AV60" s="22">
        <f t="shared" si="71"/>
        <v>67.941620533467542</v>
      </c>
      <c r="AW60" s="35">
        <f t="shared" si="72"/>
        <v>3.4924330616996506E-2</v>
      </c>
      <c r="AX60" s="6">
        <v>88</v>
      </c>
      <c r="AY60">
        <f t="shared" si="51"/>
        <v>0</v>
      </c>
      <c r="AZ60">
        <f t="shared" si="73"/>
        <v>0</v>
      </c>
      <c r="BA60" s="22">
        <f t="shared" si="74"/>
        <v>22.143935581278306</v>
      </c>
      <c r="BB60" s="35">
        <f t="shared" si="75"/>
        <v>1.1382744793687751E-2</v>
      </c>
      <c r="BC60" s="18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8">
        <f t="shared" si="23"/>
        <v>104</v>
      </c>
      <c r="BE60" s="35">
        <f t="shared" si="76"/>
        <v>2.6476578411405383E-2</v>
      </c>
      <c r="BF60" s="22">
        <f t="shared" si="77"/>
        <v>1014.5948666331152</v>
      </c>
      <c r="BG60" s="22">
        <f t="shared" si="78"/>
        <v>0.52153667054714781</v>
      </c>
      <c r="BH60" s="30">
        <v>512</v>
      </c>
      <c r="BI60">
        <f t="shared" si="27"/>
        <v>10</v>
      </c>
      <c r="BJ60" s="6">
        <v>3500</v>
      </c>
      <c r="BK60">
        <f t="shared" si="28"/>
        <v>99</v>
      </c>
      <c r="BL60" s="6">
        <v>2671</v>
      </c>
      <c r="BM60">
        <f t="shared" si="29"/>
        <v>74</v>
      </c>
      <c r="BN60" s="6">
        <v>880</v>
      </c>
      <c r="BO60">
        <f t="shared" si="30"/>
        <v>22</v>
      </c>
      <c r="BP60" s="6">
        <v>168</v>
      </c>
      <c r="BQ60">
        <f t="shared" si="31"/>
        <v>3</v>
      </c>
      <c r="BR60" s="11"/>
      <c r="BS60" s="17">
        <f t="shared" si="32"/>
        <v>0</v>
      </c>
      <c r="BT60" s="11"/>
      <c r="BU60" s="17">
        <f t="shared" si="33"/>
        <v>0</v>
      </c>
      <c r="BV60" s="11"/>
      <c r="BW60" s="17">
        <f t="shared" si="34"/>
        <v>0</v>
      </c>
      <c r="BX60" s="11"/>
      <c r="BY60" s="17">
        <f t="shared" si="35"/>
        <v>0</v>
      </c>
      <c r="BZ60" s="14"/>
      <c r="CA60" s="18">
        <f t="shared" si="36"/>
        <v>0</v>
      </c>
    </row>
    <row r="61" spans="1:79">
      <c r="A61" s="1">
        <v>43958</v>
      </c>
      <c r="B61">
        <v>43958</v>
      </c>
      <c r="C61" s="6">
        <v>7868</v>
      </c>
      <c r="D61">
        <f t="shared" si="37"/>
        <v>137</v>
      </c>
      <c r="E61" s="6">
        <v>225</v>
      </c>
      <c r="F61">
        <f t="shared" si="79"/>
        <v>7</v>
      </c>
      <c r="G61" s="6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7">
        <v>39093</v>
      </c>
      <c r="W61">
        <f t="shared" si="47"/>
        <v>1079</v>
      </c>
      <c r="X61">
        <f t="shared" si="5"/>
        <v>-452</v>
      </c>
      <c r="Y61" s="22">
        <f t="shared" si="62"/>
        <v>9837.1917463512837</v>
      </c>
      <c r="Z61" s="6">
        <v>30035</v>
      </c>
      <c r="AA61">
        <f t="shared" si="52"/>
        <v>907</v>
      </c>
      <c r="AB61" s="19">
        <f t="shared" si="63"/>
        <v>0.76829611439388124</v>
      </c>
      <c r="AC61" s="18">
        <f t="shared" si="8"/>
        <v>-297</v>
      </c>
      <c r="AD61">
        <f t="shared" si="48"/>
        <v>9058</v>
      </c>
      <c r="AE61">
        <f t="shared" si="53"/>
        <v>172</v>
      </c>
      <c r="AF61" s="19">
        <f t="shared" si="9"/>
        <v>0.23170388560611874</v>
      </c>
      <c r="AG61" s="18">
        <f t="shared" si="10"/>
        <v>-155</v>
      </c>
      <c r="AH61" s="22">
        <f t="shared" si="64"/>
        <v>0.15940685820203893</v>
      </c>
      <c r="AI61" s="22">
        <f t="shared" si="65"/>
        <v>2279.3155510820329</v>
      </c>
      <c r="AJ61" s="6">
        <v>2804</v>
      </c>
      <c r="AK61">
        <f t="shared" si="54"/>
        <v>126</v>
      </c>
      <c r="AL61">
        <f t="shared" si="66"/>
        <v>4.7050037341299422E-2</v>
      </c>
      <c r="AM61" s="22">
        <f t="shared" si="67"/>
        <v>705.58631102164065</v>
      </c>
      <c r="AN61" s="22">
        <f t="shared" si="68"/>
        <v>0.35638027452974075</v>
      </c>
      <c r="AO61" s="6">
        <v>937</v>
      </c>
      <c r="AP61">
        <f t="shared" si="55"/>
        <v>-59</v>
      </c>
      <c r="AQ61">
        <f t="shared" si="49"/>
        <v>-5.9236947791164618E-2</v>
      </c>
      <c r="AR61" s="22">
        <f t="shared" si="69"/>
        <v>235.7825868142929</v>
      </c>
      <c r="AS61" s="6">
        <v>250</v>
      </c>
      <c r="AT61">
        <f t="shared" si="50"/>
        <v>-20</v>
      </c>
      <c r="AU61">
        <f t="shared" si="70"/>
        <v>-7.407407407407407E-2</v>
      </c>
      <c r="AV61" s="22">
        <f t="shared" si="71"/>
        <v>62.90890790135883</v>
      </c>
      <c r="AW61" s="35">
        <f t="shared" si="72"/>
        <v>3.1774275546517537E-2</v>
      </c>
      <c r="AX61" s="6">
        <v>85</v>
      </c>
      <c r="AY61">
        <f t="shared" si="51"/>
        <v>-3</v>
      </c>
      <c r="AZ61">
        <f t="shared" si="73"/>
        <v>-3.4090909090909061E-2</v>
      </c>
      <c r="BA61" s="22">
        <f t="shared" si="74"/>
        <v>21.389028686462002</v>
      </c>
      <c r="BB61" s="35">
        <f t="shared" si="75"/>
        <v>1.0803253685815964E-2</v>
      </c>
      <c r="BC61" s="18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8">
        <f t="shared" si="23"/>
        <v>44</v>
      </c>
      <c r="BE61" s="35">
        <f t="shared" si="76"/>
        <v>1.0912698412698374E-2</v>
      </c>
      <c r="BF61" s="22">
        <f t="shared" si="77"/>
        <v>1025.6668344237544</v>
      </c>
      <c r="BG61" s="22">
        <f t="shared" si="78"/>
        <v>0.51804778851042199</v>
      </c>
      <c r="BH61" s="30">
        <v>537</v>
      </c>
      <c r="BI61">
        <f t="shared" si="27"/>
        <v>25</v>
      </c>
      <c r="BJ61" s="6">
        <v>3559</v>
      </c>
      <c r="BK61">
        <f t="shared" si="28"/>
        <v>59</v>
      </c>
      <c r="BL61" s="6">
        <v>2708</v>
      </c>
      <c r="BM61">
        <f t="shared" si="29"/>
        <v>37</v>
      </c>
      <c r="BN61" s="6">
        <v>895</v>
      </c>
      <c r="BO61">
        <f t="shared" si="30"/>
        <v>15</v>
      </c>
      <c r="BP61" s="6">
        <v>169</v>
      </c>
      <c r="BQ61">
        <f t="shared" si="31"/>
        <v>1</v>
      </c>
      <c r="BR61" s="11"/>
      <c r="BS61" s="17">
        <f t="shared" si="32"/>
        <v>0</v>
      </c>
      <c r="BT61" s="11"/>
      <c r="BU61" s="17">
        <f t="shared" si="33"/>
        <v>0</v>
      </c>
      <c r="BV61" s="11"/>
      <c r="BW61" s="17">
        <f t="shared" si="34"/>
        <v>0</v>
      </c>
      <c r="BX61" s="11"/>
      <c r="BY61" s="17">
        <f t="shared" si="35"/>
        <v>0</v>
      </c>
      <c r="BZ61" s="14"/>
      <c r="CA61" s="18">
        <f t="shared" si="36"/>
        <v>0</v>
      </c>
    </row>
    <row r="62" spans="1:79">
      <c r="A62" s="1">
        <v>43959</v>
      </c>
      <c r="B62">
        <v>43959</v>
      </c>
      <c r="C62" s="6">
        <v>8070</v>
      </c>
      <c r="D62">
        <f t="shared" si="37"/>
        <v>202</v>
      </c>
      <c r="E62" s="6">
        <v>231</v>
      </c>
      <c r="F62">
        <f t="shared" si="79"/>
        <v>6</v>
      </c>
      <c r="G62" s="6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7">
        <v>40356</v>
      </c>
      <c r="W62">
        <f t="shared" si="47"/>
        <v>1263</v>
      </c>
      <c r="X62">
        <f t="shared" si="5"/>
        <v>184</v>
      </c>
      <c r="Y62" s="22">
        <f t="shared" si="62"/>
        <v>10155.007549068947</v>
      </c>
      <c r="Z62" s="6">
        <v>31030</v>
      </c>
      <c r="AA62">
        <f t="shared" si="52"/>
        <v>995</v>
      </c>
      <c r="AB62" s="19">
        <f t="shared" si="63"/>
        <v>0.76890673010209143</v>
      </c>
      <c r="AC62" s="18">
        <f t="shared" si="8"/>
        <v>88</v>
      </c>
      <c r="AD62">
        <f t="shared" si="48"/>
        <v>9326</v>
      </c>
      <c r="AE62">
        <f t="shared" si="53"/>
        <v>268</v>
      </c>
      <c r="AF62" s="19">
        <f t="shared" si="9"/>
        <v>0.23109326989790863</v>
      </c>
      <c r="AG62" s="18">
        <f t="shared" si="10"/>
        <v>96</v>
      </c>
      <c r="AH62" s="22">
        <f t="shared" si="64"/>
        <v>0.2121931908155186</v>
      </c>
      <c r="AI62" s="22">
        <f t="shared" si="65"/>
        <v>2346.7539003522897</v>
      </c>
      <c r="AJ62" s="6">
        <v>3006</v>
      </c>
      <c r="AK62">
        <f t="shared" si="54"/>
        <v>202</v>
      </c>
      <c r="AL62">
        <f t="shared" si="66"/>
        <v>7.2039942938659118E-2</v>
      </c>
      <c r="AM62" s="22">
        <f t="shared" si="67"/>
        <v>756.41670860593854</v>
      </c>
      <c r="AN62" s="22">
        <f t="shared" si="68"/>
        <v>0.3724907063197026</v>
      </c>
      <c r="AO62" s="6">
        <v>980</v>
      </c>
      <c r="AP62">
        <f t="shared" si="55"/>
        <v>43</v>
      </c>
      <c r="AQ62">
        <f t="shared" si="49"/>
        <v>4.5891141942369318E-2</v>
      </c>
      <c r="AR62" s="22">
        <f t="shared" si="69"/>
        <v>246.60291897332661</v>
      </c>
      <c r="AS62" s="6">
        <v>248</v>
      </c>
      <c r="AT62">
        <f t="shared" si="50"/>
        <v>-2</v>
      </c>
      <c r="AU62">
        <f t="shared" si="70"/>
        <v>-8.0000000000000071E-3</v>
      </c>
      <c r="AV62" s="22">
        <f t="shared" si="71"/>
        <v>62.405636638147961</v>
      </c>
      <c r="AW62" s="35">
        <f t="shared" si="72"/>
        <v>3.0731102850061958E-2</v>
      </c>
      <c r="AX62" s="6">
        <v>85</v>
      </c>
      <c r="AY62">
        <f t="shared" si="51"/>
        <v>0</v>
      </c>
      <c r="AZ62">
        <f t="shared" si="73"/>
        <v>0</v>
      </c>
      <c r="BA62" s="22">
        <f t="shared" si="74"/>
        <v>21.389028686462002</v>
      </c>
      <c r="BB62" s="35">
        <f t="shared" si="75"/>
        <v>1.0532837670384139E-2</v>
      </c>
      <c r="BC62" s="18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8">
        <f t="shared" si="23"/>
        <v>243</v>
      </c>
      <c r="BE62" s="35">
        <f t="shared" si="76"/>
        <v>5.9617271835132435E-2</v>
      </c>
      <c r="BF62" s="22">
        <f t="shared" si="77"/>
        <v>1086.8142929038752</v>
      </c>
      <c r="BG62" s="22">
        <f t="shared" si="78"/>
        <v>0.53519206939281294</v>
      </c>
      <c r="BH62" s="30">
        <v>561</v>
      </c>
      <c r="BI62">
        <f t="shared" si="27"/>
        <v>24</v>
      </c>
      <c r="BJ62" s="6">
        <v>3658</v>
      </c>
      <c r="BK62">
        <f t="shared" si="28"/>
        <v>99</v>
      </c>
      <c r="BL62" s="6">
        <v>2765</v>
      </c>
      <c r="BM62">
        <f t="shared" si="29"/>
        <v>57</v>
      </c>
      <c r="BN62" s="6">
        <v>912</v>
      </c>
      <c r="BO62">
        <f t="shared" si="30"/>
        <v>17</v>
      </c>
      <c r="BP62" s="6">
        <v>174</v>
      </c>
      <c r="BQ62">
        <f t="shared" si="31"/>
        <v>5</v>
      </c>
      <c r="BR62" s="11"/>
      <c r="BS62" s="17">
        <f t="shared" si="32"/>
        <v>0</v>
      </c>
      <c r="BT62" s="11"/>
      <c r="BU62" s="17">
        <f t="shared" si="33"/>
        <v>0</v>
      </c>
      <c r="BV62" s="11"/>
      <c r="BW62" s="17">
        <f t="shared" si="34"/>
        <v>0</v>
      </c>
      <c r="BX62" s="11"/>
      <c r="BY62" s="17">
        <f t="shared" si="35"/>
        <v>0</v>
      </c>
      <c r="BZ62" s="14"/>
      <c r="CA62" s="18">
        <f t="shared" si="36"/>
        <v>0</v>
      </c>
    </row>
    <row r="63" spans="1:79">
      <c r="A63" s="1">
        <v>43960</v>
      </c>
      <c r="B63">
        <v>43960</v>
      </c>
      <c r="C63" s="6">
        <v>8282</v>
      </c>
      <c r="D63">
        <f t="shared" si="37"/>
        <v>212</v>
      </c>
      <c r="E63" s="6">
        <v>237</v>
      </c>
      <c r="F63">
        <f t="shared" si="79"/>
        <v>6</v>
      </c>
      <c r="G63" s="6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7">
        <v>41649</v>
      </c>
      <c r="W63">
        <f t="shared" si="47"/>
        <v>1293</v>
      </c>
      <c r="X63">
        <f t="shared" si="5"/>
        <v>30</v>
      </c>
      <c r="Y63" s="22">
        <f t="shared" si="62"/>
        <v>10480.372420734775</v>
      </c>
      <c r="Z63" s="6">
        <v>32083</v>
      </c>
      <c r="AA63">
        <f t="shared" si="52"/>
        <v>1053</v>
      </c>
      <c r="AB63" s="19">
        <f t="shared" si="63"/>
        <v>0.77031861509279931</v>
      </c>
      <c r="AC63" s="18">
        <f t="shared" si="8"/>
        <v>58</v>
      </c>
      <c r="AD63">
        <f t="shared" si="48"/>
        <v>9566</v>
      </c>
      <c r="AE63">
        <f t="shared" si="53"/>
        <v>240</v>
      </c>
      <c r="AF63" s="19">
        <f t="shared" si="9"/>
        <v>0.22968138490720066</v>
      </c>
      <c r="AG63" s="18">
        <f t="shared" si="10"/>
        <v>-28</v>
      </c>
      <c r="AH63" s="22">
        <f t="shared" si="64"/>
        <v>0.18561484918793503</v>
      </c>
      <c r="AI63" s="22">
        <f t="shared" si="65"/>
        <v>2407.1464519375941</v>
      </c>
      <c r="AJ63" s="6">
        <v>3218</v>
      </c>
      <c r="AK63">
        <f t="shared" si="54"/>
        <v>212</v>
      </c>
      <c r="AL63">
        <f t="shared" si="66"/>
        <v>7.0525615435795164E-2</v>
      </c>
      <c r="AM63" s="22">
        <f t="shared" si="67"/>
        <v>809.76346250629081</v>
      </c>
      <c r="AN63" s="22">
        <f t="shared" si="68"/>
        <v>0.388553489495291</v>
      </c>
      <c r="AO63" s="6">
        <v>996</v>
      </c>
      <c r="AP63">
        <f t="shared" si="55"/>
        <v>16</v>
      </c>
      <c r="AQ63">
        <f t="shared" si="49"/>
        <v>1.6326530612244872E-2</v>
      </c>
      <c r="AR63" s="22">
        <f t="shared" si="69"/>
        <v>250.62908907901357</v>
      </c>
      <c r="AS63" s="6">
        <v>241</v>
      </c>
      <c r="AT63">
        <f t="shared" si="50"/>
        <v>-7</v>
      </c>
      <c r="AU63">
        <f t="shared" si="70"/>
        <v>-2.8225806451612878E-2</v>
      </c>
      <c r="AV63" s="22">
        <f t="shared" si="71"/>
        <v>60.644187216909913</v>
      </c>
      <c r="AW63" s="35">
        <f t="shared" si="72"/>
        <v>2.9099251388553491E-2</v>
      </c>
      <c r="AX63" s="6">
        <v>85</v>
      </c>
      <c r="AY63">
        <f t="shared" si="51"/>
        <v>0</v>
      </c>
      <c r="AZ63">
        <f t="shared" si="73"/>
        <v>0</v>
      </c>
      <c r="BA63" s="22">
        <f t="shared" si="74"/>
        <v>21.389028686462002</v>
      </c>
      <c r="BB63" s="35">
        <f t="shared" si="75"/>
        <v>1.026322144409563E-2</v>
      </c>
      <c r="BC63" s="18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8">
        <f t="shared" si="23"/>
        <v>221</v>
      </c>
      <c r="BE63" s="35">
        <f t="shared" si="76"/>
        <v>5.1169252141699539E-2</v>
      </c>
      <c r="BF63" s="22">
        <f t="shared" si="77"/>
        <v>1142.4257674886762</v>
      </c>
      <c r="BG63" s="22">
        <f t="shared" si="78"/>
        <v>0.54817676889640188</v>
      </c>
      <c r="BH63" s="30">
        <v>587</v>
      </c>
      <c r="BI63">
        <f t="shared" si="27"/>
        <v>26</v>
      </c>
      <c r="BJ63" s="6">
        <v>3760</v>
      </c>
      <c r="BK63">
        <f t="shared" si="28"/>
        <v>102</v>
      </c>
      <c r="BL63" s="6">
        <v>2830</v>
      </c>
      <c r="BM63">
        <f t="shared" si="29"/>
        <v>65</v>
      </c>
      <c r="BN63" s="6">
        <v>930</v>
      </c>
      <c r="BO63">
        <f t="shared" si="30"/>
        <v>18</v>
      </c>
      <c r="BP63" s="6">
        <v>175</v>
      </c>
      <c r="BQ63">
        <f t="shared" si="31"/>
        <v>1</v>
      </c>
      <c r="BR63" s="11"/>
      <c r="BS63" s="17">
        <f t="shared" si="32"/>
        <v>0</v>
      </c>
      <c r="BT63" s="11"/>
      <c r="BU63" s="17">
        <f t="shared" si="33"/>
        <v>0</v>
      </c>
      <c r="BV63" s="11"/>
      <c r="BW63" s="17">
        <f t="shared" si="34"/>
        <v>0</v>
      </c>
      <c r="BX63" s="11"/>
      <c r="BY63" s="17">
        <f t="shared" si="35"/>
        <v>0</v>
      </c>
      <c r="BZ63" s="14"/>
      <c r="CA63" s="18">
        <f t="shared" si="36"/>
        <v>0</v>
      </c>
    </row>
    <row r="64" spans="1:79">
      <c r="A64" s="1">
        <v>43961</v>
      </c>
      <c r="B64">
        <v>43961</v>
      </c>
      <c r="C64" s="6">
        <v>8448</v>
      </c>
      <c r="D64">
        <f t="shared" si="37"/>
        <v>166</v>
      </c>
      <c r="E64" s="6">
        <v>244</v>
      </c>
      <c r="F64">
        <f t="shared" si="79"/>
        <v>7</v>
      </c>
      <c r="G64" s="6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7">
        <v>42657</v>
      </c>
      <c r="W64">
        <f t="shared" si="47"/>
        <v>1008</v>
      </c>
      <c r="X64">
        <f t="shared" si="5"/>
        <v>-285</v>
      </c>
      <c r="Y64" s="22">
        <f t="shared" si="62"/>
        <v>10734.021137393054</v>
      </c>
      <c r="Z64" s="6">
        <v>32744</v>
      </c>
      <c r="AA64">
        <f t="shared" si="52"/>
        <v>661</v>
      </c>
      <c r="AB64" s="19">
        <f t="shared" si="63"/>
        <v>0.76761141196052229</v>
      </c>
      <c r="AC64" s="18">
        <f t="shared" si="8"/>
        <v>-392</v>
      </c>
      <c r="AD64">
        <f t="shared" si="48"/>
        <v>9913</v>
      </c>
      <c r="AE64">
        <f t="shared" si="53"/>
        <v>347</v>
      </c>
      <c r="AF64" s="19">
        <f t="shared" si="9"/>
        <v>0.23238858803947771</v>
      </c>
      <c r="AG64" s="18">
        <f t="shared" si="10"/>
        <v>107</v>
      </c>
      <c r="AH64" s="22">
        <f t="shared" si="64"/>
        <v>0.34424603174603174</v>
      </c>
      <c r="AI64" s="22">
        <f t="shared" si="65"/>
        <v>2494.4640161046805</v>
      </c>
      <c r="AJ64" s="6">
        <v>3188</v>
      </c>
      <c r="AK64">
        <f t="shared" si="54"/>
        <v>-30</v>
      </c>
      <c r="AL64">
        <f t="shared" si="66"/>
        <v>-9.3225605966438252E-3</v>
      </c>
      <c r="AM64" s="22">
        <f t="shared" si="67"/>
        <v>802.21439355812777</v>
      </c>
      <c r="AN64" s="22">
        <f t="shared" si="68"/>
        <v>0.37736742424242425</v>
      </c>
      <c r="AO64" s="6">
        <v>996</v>
      </c>
      <c r="AP64">
        <f t="shared" si="55"/>
        <v>0</v>
      </c>
      <c r="AQ64">
        <f t="shared" si="49"/>
        <v>0</v>
      </c>
      <c r="AR64" s="22">
        <f t="shared" si="69"/>
        <v>250.62908907901357</v>
      </c>
      <c r="AS64" s="6">
        <v>242</v>
      </c>
      <c r="AT64">
        <f t="shared" si="50"/>
        <v>1</v>
      </c>
      <c r="AU64">
        <f t="shared" si="70"/>
        <v>4.1493775933609811E-3</v>
      </c>
      <c r="AV64" s="22">
        <f t="shared" si="71"/>
        <v>60.895822848515344</v>
      </c>
      <c r="AW64" s="35">
        <f t="shared" si="72"/>
        <v>2.8645833333333332E-2</v>
      </c>
      <c r="AX64" s="6">
        <v>87</v>
      </c>
      <c r="AY64">
        <f t="shared" si="51"/>
        <v>2</v>
      </c>
      <c r="AZ64">
        <f t="shared" si="73"/>
        <v>2.3529411764705799E-2</v>
      </c>
      <c r="BA64" s="22">
        <f t="shared" si="74"/>
        <v>21.892299949672871</v>
      </c>
      <c r="BB64" s="35">
        <f t="shared" si="75"/>
        <v>1.0298295454545454E-2</v>
      </c>
      <c r="BC64" s="18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8">
        <f t="shared" si="23"/>
        <v>-27</v>
      </c>
      <c r="BE64" s="35">
        <f t="shared" si="76"/>
        <v>-5.9471365638766871E-3</v>
      </c>
      <c r="BF64" s="22">
        <f t="shared" si="77"/>
        <v>1135.6316054353297</v>
      </c>
      <c r="BG64" s="22">
        <f t="shared" si="78"/>
        <v>0.53420928030303028</v>
      </c>
      <c r="BH64" s="30">
        <v>615</v>
      </c>
      <c r="BI64">
        <f t="shared" si="27"/>
        <v>28</v>
      </c>
      <c r="BJ64" s="6">
        <v>3832</v>
      </c>
      <c r="BK64">
        <f t="shared" si="28"/>
        <v>72</v>
      </c>
      <c r="BL64" s="6">
        <v>2879</v>
      </c>
      <c r="BM64">
        <f t="shared" si="29"/>
        <v>49</v>
      </c>
      <c r="BN64" s="6">
        <v>942</v>
      </c>
      <c r="BO64">
        <f t="shared" si="30"/>
        <v>12</v>
      </c>
      <c r="BP64" s="6">
        <v>180</v>
      </c>
      <c r="BQ64">
        <f t="shared" si="31"/>
        <v>5</v>
      </c>
      <c r="BR64" s="11"/>
      <c r="BS64" s="17">
        <f t="shared" si="32"/>
        <v>0</v>
      </c>
      <c r="BT64" s="11"/>
      <c r="BU64" s="17">
        <f t="shared" si="33"/>
        <v>0</v>
      </c>
      <c r="BV64" s="11"/>
      <c r="BW64" s="17">
        <f t="shared" si="34"/>
        <v>0</v>
      </c>
      <c r="BX64" s="11"/>
      <c r="BY64" s="17">
        <f t="shared" si="35"/>
        <v>0</v>
      </c>
      <c r="BZ64" s="14"/>
      <c r="CA64" s="18">
        <f t="shared" si="36"/>
        <v>0</v>
      </c>
    </row>
    <row r="65" spans="1:79">
      <c r="A65" s="1">
        <v>43962</v>
      </c>
      <c r="B65">
        <v>43962</v>
      </c>
      <c r="C65" s="6">
        <v>8616</v>
      </c>
      <c r="D65">
        <f t="shared" si="37"/>
        <v>168</v>
      </c>
      <c r="E65" s="6">
        <v>249</v>
      </c>
      <c r="F65">
        <f t="shared" si="79"/>
        <v>5</v>
      </c>
      <c r="G65" s="6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7">
        <v>43663</v>
      </c>
      <c r="W65">
        <f t="shared" si="47"/>
        <v>1006</v>
      </c>
      <c r="X65">
        <f t="shared" si="5"/>
        <v>-2</v>
      </c>
      <c r="Y65" s="22">
        <f t="shared" si="62"/>
        <v>10987.166582788122</v>
      </c>
      <c r="Z65" s="6">
        <v>33556</v>
      </c>
      <c r="AA65">
        <f t="shared" si="52"/>
        <v>812</v>
      </c>
      <c r="AB65" s="19">
        <f t="shared" si="63"/>
        <v>0.76852254769484463</v>
      </c>
      <c r="AC65" s="18">
        <f t="shared" si="8"/>
        <v>151</v>
      </c>
      <c r="AD65">
        <f t="shared" si="48"/>
        <v>10107</v>
      </c>
      <c r="AE65">
        <f t="shared" si="53"/>
        <v>194</v>
      </c>
      <c r="AF65" s="19">
        <f t="shared" si="9"/>
        <v>0.2314774523051554</v>
      </c>
      <c r="AG65" s="18">
        <f t="shared" si="10"/>
        <v>-153</v>
      </c>
      <c r="AH65" s="22">
        <f t="shared" si="64"/>
        <v>0.19284294234592445</v>
      </c>
      <c r="AI65" s="22">
        <f t="shared" si="65"/>
        <v>2543.2813286361347</v>
      </c>
      <c r="AJ65" s="6">
        <v>3346</v>
      </c>
      <c r="AK65">
        <f t="shared" si="54"/>
        <v>158</v>
      </c>
      <c r="AL65">
        <f t="shared" si="66"/>
        <v>4.9560853199498212E-2</v>
      </c>
      <c r="AM65" s="22">
        <f t="shared" si="67"/>
        <v>841.97282335178659</v>
      </c>
      <c r="AN65" s="22">
        <f t="shared" si="68"/>
        <v>0.38834726090993499</v>
      </c>
      <c r="AO65" s="6">
        <v>838</v>
      </c>
      <c r="AP65">
        <f t="shared" si="55"/>
        <v>-158</v>
      </c>
      <c r="AQ65">
        <f t="shared" si="49"/>
        <v>-0.15863453815261042</v>
      </c>
      <c r="AR65" s="22">
        <f t="shared" si="69"/>
        <v>210.8706592853548</v>
      </c>
      <c r="AS65" s="6">
        <v>247</v>
      </c>
      <c r="AT65">
        <f t="shared" si="50"/>
        <v>5</v>
      </c>
      <c r="AU65">
        <f t="shared" si="70"/>
        <v>2.0661157024793431E-2</v>
      </c>
      <c r="AV65" s="22">
        <f t="shared" si="71"/>
        <v>62.154001006542522</v>
      </c>
      <c r="AW65" s="35">
        <f t="shared" si="72"/>
        <v>2.8667595171773443E-2</v>
      </c>
      <c r="AX65" s="6">
        <v>87</v>
      </c>
      <c r="AY65">
        <f t="shared" si="51"/>
        <v>0</v>
      </c>
      <c r="AZ65">
        <f t="shared" si="73"/>
        <v>0</v>
      </c>
      <c r="BA65" s="22">
        <f t="shared" si="74"/>
        <v>21.892299949672871</v>
      </c>
      <c r="BB65" s="35">
        <f t="shared" si="75"/>
        <v>1.0097493036211699E-2</v>
      </c>
      <c r="BC65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8">
        <f t="shared" si="23"/>
        <v>5</v>
      </c>
      <c r="BE65" s="35">
        <f t="shared" si="76"/>
        <v>1.1079104808331408E-3</v>
      </c>
      <c r="BF65" s="22">
        <f t="shared" si="77"/>
        <v>1136.8897835933567</v>
      </c>
      <c r="BG65" s="22">
        <f t="shared" si="78"/>
        <v>0.52437325905292476</v>
      </c>
      <c r="BH65" s="30">
        <v>642</v>
      </c>
      <c r="BI65">
        <f t="shared" si="27"/>
        <v>27</v>
      </c>
      <c r="BJ65" s="6">
        <v>3909</v>
      </c>
      <c r="BK65">
        <f t="shared" si="28"/>
        <v>77</v>
      </c>
      <c r="BL65" s="6">
        <v>2921</v>
      </c>
      <c r="BM65">
        <f t="shared" si="29"/>
        <v>42</v>
      </c>
      <c r="BN65" s="6">
        <v>959</v>
      </c>
      <c r="BO65">
        <f t="shared" si="30"/>
        <v>17</v>
      </c>
      <c r="BP65" s="6">
        <v>185</v>
      </c>
      <c r="BQ65">
        <f t="shared" si="31"/>
        <v>5</v>
      </c>
      <c r="BR65" s="11"/>
      <c r="BS65" s="17">
        <f t="shared" si="32"/>
        <v>0</v>
      </c>
      <c r="BT65" s="11"/>
      <c r="BU65" s="17">
        <f t="shared" si="33"/>
        <v>0</v>
      </c>
      <c r="BV65" s="11"/>
      <c r="BW65" s="17">
        <f t="shared" si="34"/>
        <v>0</v>
      </c>
      <c r="BX65" s="11"/>
      <c r="BY65" s="17">
        <f t="shared" si="35"/>
        <v>0</v>
      </c>
      <c r="BZ65" s="14"/>
      <c r="CA65" s="18">
        <f t="shared" si="36"/>
        <v>0</v>
      </c>
    </row>
    <row r="66" spans="1:79">
      <c r="A66" s="1">
        <v>43963</v>
      </c>
      <c r="B66">
        <v>43963</v>
      </c>
      <c r="C66" s="6">
        <v>8783</v>
      </c>
      <c r="D66">
        <f t="shared" si="37"/>
        <v>167</v>
      </c>
      <c r="E66" s="6">
        <v>252</v>
      </c>
      <c r="F66">
        <f t="shared" si="79"/>
        <v>3</v>
      </c>
      <c r="G66" s="6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7">
        <v>44561</v>
      </c>
      <c r="W66">
        <f t="shared" si="47"/>
        <v>898</v>
      </c>
      <c r="X66">
        <f t="shared" ref="X66:X129" si="86">IFERROR(W66-W65,0)</f>
        <v>-108</v>
      </c>
      <c r="Y66" s="22">
        <f t="shared" ref="Y66:Y97" si="87">IFERROR(V66/3.974,0)</f>
        <v>11213.135379969803</v>
      </c>
      <c r="Z66" s="6">
        <v>34250</v>
      </c>
      <c r="AA66">
        <f t="shared" si="52"/>
        <v>694</v>
      </c>
      <c r="AB66" s="19">
        <f t="shared" ref="AB66:AB129" si="88">IFERROR(Z66/V66,0)</f>
        <v>0.76860932205291621</v>
      </c>
      <c r="AC66" s="18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9">
        <f t="shared" ref="AF66:AF129" si="90">IFERROR(AD66/V66,0)</f>
        <v>0.23139067794708376</v>
      </c>
      <c r="AG66" s="18">
        <f t="shared" ref="AG66:AG129" si="91">IFERROR(AE66-AE65,0)</f>
        <v>10</v>
      </c>
      <c r="AH66" s="22">
        <f t="shared" ref="AH66:AH97" si="92">IFERROR(AE66/W66,0)</f>
        <v>0.22717149220489977</v>
      </c>
      <c r="AI66" s="22">
        <f t="shared" ref="AI66:AI97" si="93">IFERROR(AD66/3.974,0)</f>
        <v>2594.6149974836435</v>
      </c>
      <c r="AJ66" s="6">
        <v>2135</v>
      </c>
      <c r="AK66">
        <f t="shared" si="54"/>
        <v>-1211</v>
      </c>
      <c r="AL66">
        <f t="shared" ref="AL66:AL97" si="94">IFERROR(AJ66/AJ65,0)-1</f>
        <v>-0.36192468619246865</v>
      </c>
      <c r="AM66" s="22">
        <f t="shared" ref="AM66:AM97" si="95">IFERROR(AJ66/3.974,0)</f>
        <v>537.24207347760444</v>
      </c>
      <c r="AN66" s="22">
        <f t="shared" ref="AN66:AN97" si="96">IFERROR(AJ66/C66," ")</f>
        <v>0.24308322896504611</v>
      </c>
      <c r="AO66" s="6">
        <v>786</v>
      </c>
      <c r="AP66">
        <f t="shared" si="55"/>
        <v>-52</v>
      </c>
      <c r="AQ66">
        <f t="shared" si="49"/>
        <v>-6.2052505966587068E-2</v>
      </c>
      <c r="AR66" s="22">
        <f t="shared" ref="AR66:AR97" si="97">IFERROR(AO66/3.974,0)</f>
        <v>197.78560644187215</v>
      </c>
      <c r="AS66" s="6">
        <v>295</v>
      </c>
      <c r="AT66">
        <f t="shared" si="50"/>
        <v>48</v>
      </c>
      <c r="AU66">
        <f t="shared" ref="AU66:AU97" si="98">IFERROR(AS66/AS65,0)-1</f>
        <v>0.19433198380566807</v>
      </c>
      <c r="AV66" s="22">
        <f t="shared" ref="AV66:AV97" si="99">IFERROR(AS66/3.974,0)</f>
        <v>74.232511323603418</v>
      </c>
      <c r="AW66" s="35">
        <f t="shared" ref="AW66:AW97" si="100">IFERROR(AS66/C66," ")</f>
        <v>3.3587612433109419E-2</v>
      </c>
      <c r="AX66" s="6">
        <v>80</v>
      </c>
      <c r="AY66">
        <f t="shared" si="51"/>
        <v>-7</v>
      </c>
      <c r="AZ66">
        <f t="shared" ref="AZ66:AZ97" si="101">IFERROR(AX66/AX65,0)-1</f>
        <v>-8.0459770114942541E-2</v>
      </c>
      <c r="BA66" s="22">
        <f t="shared" ref="BA66:BA97" si="102">IFERROR(AX66/3.974,0)</f>
        <v>20.130850528434824</v>
      </c>
      <c r="BB66" s="35">
        <f t="shared" ref="BB66:BB97" si="103">IFERROR(AX66/C66," ")</f>
        <v>9.1085050666059441E-3</v>
      </c>
      <c r="BC66" s="18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8">
        <f t="shared" ref="BD66:BD129" si="104">IFERROR(BC66-BC65,0)</f>
        <v>-1222</v>
      </c>
      <c r="BE66" s="35">
        <f t="shared" ref="BE66:BE97" si="105">IFERROR(BC66/BC65,0)-1</f>
        <v>-0.27047366091190794</v>
      </c>
      <c r="BF66" s="22">
        <f t="shared" ref="BF66:BF97" si="106">IFERROR(BC66/3.974,0)</f>
        <v>829.39104177151478</v>
      </c>
      <c r="BG66" s="22">
        <f t="shared" ref="BG66:BG97" si="107">IFERROR(BC66/C66," ")</f>
        <v>0.37527040874416484</v>
      </c>
      <c r="BH66" s="30">
        <v>659</v>
      </c>
      <c r="BI66">
        <f t="shared" ref="BI66:BI129" si="108">IFERROR((BH66-BH65), 0)</f>
        <v>17</v>
      </c>
      <c r="BJ66" s="6">
        <v>3985</v>
      </c>
      <c r="BK66">
        <f t="shared" ref="BK66:BK129" si="109">IFERROR((BJ66-BJ65),0)</f>
        <v>76</v>
      </c>
      <c r="BL66" s="6">
        <v>2966</v>
      </c>
      <c r="BM66">
        <f t="shared" ref="BM66:BM129" si="110">IFERROR((BL66-BL65),0)</f>
        <v>45</v>
      </c>
      <c r="BN66" s="6">
        <v>982</v>
      </c>
      <c r="BO66">
        <f t="shared" ref="BO66:BO129" si="111">IFERROR((BN66-BN65),0)</f>
        <v>23</v>
      </c>
      <c r="BP66" s="6">
        <v>191</v>
      </c>
      <c r="BQ66">
        <f t="shared" ref="BQ66:BQ129" si="112">IFERROR((BP66-BP65),0)</f>
        <v>6</v>
      </c>
      <c r="BR66" s="11"/>
      <c r="BS66" s="17">
        <f t="shared" ref="BS66:BS129" si="113">IFERROR((BR66-BR65),0)</f>
        <v>0</v>
      </c>
      <c r="BT66" s="11"/>
      <c r="BU66" s="17">
        <f t="shared" ref="BU66:BU129" si="114">IFERROR((BT66-BT65),0)</f>
        <v>0</v>
      </c>
      <c r="BV66" s="11"/>
      <c r="BW66" s="17">
        <f t="shared" ref="BW66:BW129" si="115">IFERROR((BV66-BV65),0)</f>
        <v>0</v>
      </c>
      <c r="BX66" s="11"/>
      <c r="BY66" s="17">
        <f t="shared" ref="BY66:BY129" si="116">IFERROR((BX66-BX65),0)</f>
        <v>0</v>
      </c>
      <c r="BZ66" s="14"/>
      <c r="CA66" s="18">
        <f t="shared" ref="CA66:CA129" si="117">IFERROR((BZ66-BZ65),0)</f>
        <v>0</v>
      </c>
    </row>
    <row r="67" spans="1:79">
      <c r="A67" s="1">
        <v>43964</v>
      </c>
      <c r="B67">
        <v>43964</v>
      </c>
      <c r="C67" s="6">
        <v>8944</v>
      </c>
      <c r="D67">
        <f t="shared" ref="D67:D89" si="118">IFERROR(C67-C66,"")</f>
        <v>161</v>
      </c>
      <c r="E67" s="6">
        <v>256</v>
      </c>
      <c r="F67">
        <f t="shared" si="79"/>
        <v>4</v>
      </c>
      <c r="G67" s="6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7">
        <v>45873</v>
      </c>
      <c r="W67">
        <f t="shared" si="47"/>
        <v>1312</v>
      </c>
      <c r="X67">
        <f t="shared" si="86"/>
        <v>414</v>
      </c>
      <c r="Y67" s="22">
        <f t="shared" si="87"/>
        <v>11543.281328636134</v>
      </c>
      <c r="Z67" s="6">
        <v>35358</v>
      </c>
      <c r="AA67">
        <f t="shared" si="52"/>
        <v>1108</v>
      </c>
      <c r="AB67" s="19">
        <f t="shared" si="88"/>
        <v>0.77078019750179849</v>
      </c>
      <c r="AC67" s="18">
        <f t="shared" si="89"/>
        <v>414</v>
      </c>
      <c r="AD67">
        <f t="shared" si="48"/>
        <v>10515</v>
      </c>
      <c r="AE67">
        <f t="shared" si="53"/>
        <v>204</v>
      </c>
      <c r="AF67" s="19">
        <f t="shared" si="90"/>
        <v>0.22921980249820156</v>
      </c>
      <c r="AG67" s="18">
        <f t="shared" si="91"/>
        <v>0</v>
      </c>
      <c r="AH67" s="22">
        <f t="shared" si="92"/>
        <v>0.15548780487804878</v>
      </c>
      <c r="AI67" s="22">
        <f t="shared" si="93"/>
        <v>2645.9486663311523</v>
      </c>
      <c r="AJ67" s="6">
        <v>2248</v>
      </c>
      <c r="AK67">
        <f t="shared" si="54"/>
        <v>113</v>
      </c>
      <c r="AL67">
        <f t="shared" si="94"/>
        <v>5.2927400468384178E-2</v>
      </c>
      <c r="AM67" s="22">
        <f t="shared" si="95"/>
        <v>565.67689984901858</v>
      </c>
      <c r="AN67" s="22">
        <f t="shared" si="96"/>
        <v>0.25134168157423969</v>
      </c>
      <c r="AO67" s="6">
        <v>773</v>
      </c>
      <c r="AP67">
        <f t="shared" si="55"/>
        <v>-13</v>
      </c>
      <c r="AQ67">
        <f t="shared" si="49"/>
        <v>-1.653944020356235E-2</v>
      </c>
      <c r="AR67" s="22">
        <f t="shared" si="97"/>
        <v>194.5143432310015</v>
      </c>
      <c r="AS67" s="6">
        <v>296</v>
      </c>
      <c r="AT67">
        <f t="shared" si="50"/>
        <v>1</v>
      </c>
      <c r="AU67">
        <f t="shared" si="98"/>
        <v>3.3898305084745228E-3</v>
      </c>
      <c r="AV67" s="22">
        <f t="shared" si="99"/>
        <v>74.484146955208857</v>
      </c>
      <c r="AW67" s="35">
        <f t="shared" si="100"/>
        <v>3.3094812164579608E-2</v>
      </c>
      <c r="AX67" s="6">
        <v>77</v>
      </c>
      <c r="AY67">
        <f t="shared" si="51"/>
        <v>-3</v>
      </c>
      <c r="AZ67">
        <f t="shared" si="101"/>
        <v>-3.7499999999999978E-2</v>
      </c>
      <c r="BA67" s="22">
        <f t="shared" si="102"/>
        <v>19.375943633618519</v>
      </c>
      <c r="BB67" s="35">
        <f t="shared" si="103"/>
        <v>8.6091234347048292E-3</v>
      </c>
      <c r="BC67" s="18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8">
        <f t="shared" si="104"/>
        <v>98</v>
      </c>
      <c r="BE67" s="35">
        <f t="shared" si="105"/>
        <v>2.9733009708737823E-2</v>
      </c>
      <c r="BF67" s="22">
        <f t="shared" si="106"/>
        <v>854.05133366884752</v>
      </c>
      <c r="BG67" s="22">
        <f t="shared" si="107"/>
        <v>0.37947227191413235</v>
      </c>
      <c r="BH67" s="30">
        <v>686</v>
      </c>
      <c r="BI67">
        <f t="shared" si="108"/>
        <v>27</v>
      </c>
      <c r="BJ67" s="6">
        <v>4050</v>
      </c>
      <c r="BK67">
        <f t="shared" si="109"/>
        <v>65</v>
      </c>
      <c r="BL67" s="6">
        <v>3015</v>
      </c>
      <c r="BM67">
        <f t="shared" si="110"/>
        <v>49</v>
      </c>
      <c r="BN67" s="6">
        <v>997</v>
      </c>
      <c r="BO67">
        <f t="shared" si="111"/>
        <v>15</v>
      </c>
      <c r="BP67" s="6">
        <v>196</v>
      </c>
      <c r="BQ67">
        <f t="shared" si="112"/>
        <v>5</v>
      </c>
      <c r="BR67" s="11"/>
      <c r="BS67" s="17">
        <f t="shared" si="113"/>
        <v>0</v>
      </c>
      <c r="BT67" s="11"/>
      <c r="BU67" s="17">
        <f t="shared" si="114"/>
        <v>0</v>
      </c>
      <c r="BV67" s="11"/>
      <c r="BW67" s="17">
        <f t="shared" si="115"/>
        <v>0</v>
      </c>
      <c r="BX67" s="11"/>
      <c r="BY67" s="17">
        <f t="shared" si="116"/>
        <v>0</v>
      </c>
      <c r="BZ67" s="14"/>
      <c r="CA67" s="18">
        <f t="shared" si="117"/>
        <v>0</v>
      </c>
    </row>
    <row r="68" spans="1:79">
      <c r="A68" s="1">
        <v>43965</v>
      </c>
      <c r="B68">
        <v>43965</v>
      </c>
      <c r="C68" s="6">
        <v>9118</v>
      </c>
      <c r="D68">
        <f t="shared" si="118"/>
        <v>174</v>
      </c>
      <c r="E68" s="6">
        <v>260</v>
      </c>
      <c r="F68">
        <f t="shared" ref="F68:F99" si="126">E68-E67</f>
        <v>4</v>
      </c>
      <c r="G68" s="6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7">
        <v>46898</v>
      </c>
      <c r="W68">
        <f t="shared" ref="W68:W131" si="128">V68-V67</f>
        <v>1025</v>
      </c>
      <c r="X68">
        <f t="shared" si="86"/>
        <v>-287</v>
      </c>
      <c r="Y68" s="22">
        <f t="shared" si="87"/>
        <v>11801.207851031706</v>
      </c>
      <c r="Z68" s="6">
        <v>36103</v>
      </c>
      <c r="AA68">
        <f t="shared" si="52"/>
        <v>745</v>
      </c>
      <c r="AB68" s="19">
        <f t="shared" si="88"/>
        <v>0.76981960851209008</v>
      </c>
      <c r="AC68" s="18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9">
        <f t="shared" si="90"/>
        <v>0.23018039148790992</v>
      </c>
      <c r="AG68" s="18">
        <f t="shared" si="91"/>
        <v>76</v>
      </c>
      <c r="AH68" s="22">
        <f t="shared" si="92"/>
        <v>0.27317073170731709</v>
      </c>
      <c r="AI68" s="22">
        <f t="shared" si="93"/>
        <v>2716.4066431806741</v>
      </c>
      <c r="AJ68" s="6">
        <v>2422</v>
      </c>
      <c r="AK68">
        <f t="shared" si="54"/>
        <v>174</v>
      </c>
      <c r="AL68">
        <f t="shared" si="94"/>
        <v>7.7402135231316782E-2</v>
      </c>
      <c r="AM68" s="22">
        <f t="shared" si="95"/>
        <v>609.4614997483643</v>
      </c>
      <c r="AN68" s="22">
        <f t="shared" si="96"/>
        <v>0.26562842728668568</v>
      </c>
      <c r="AO68" s="6">
        <v>737</v>
      </c>
      <c r="AP68">
        <f t="shared" si="55"/>
        <v>-36</v>
      </c>
      <c r="AQ68">
        <f t="shared" ref="AQ68:AQ131" si="130">IFERROR(AO68/AO67,0)-1</f>
        <v>-4.6571798188874469E-2</v>
      </c>
      <c r="AR68" s="22">
        <f t="shared" si="97"/>
        <v>185.45546049320583</v>
      </c>
      <c r="AS68" s="6">
        <v>284</v>
      </c>
      <c r="AT68">
        <f t="shared" ref="AT68:AT131" si="131">AS68-AS67</f>
        <v>-12</v>
      </c>
      <c r="AU68">
        <f t="shared" si="98"/>
        <v>-4.0540540540540571E-2</v>
      </c>
      <c r="AV68" s="22">
        <f t="shared" si="99"/>
        <v>71.464519375943624</v>
      </c>
      <c r="AW68" s="35">
        <f t="shared" si="100"/>
        <v>3.1147181399429701E-2</v>
      </c>
      <c r="AX68" s="6">
        <v>72</v>
      </c>
      <c r="AY68">
        <f t="shared" ref="AY68:AY131" si="132">AX68-AX67</f>
        <v>-5</v>
      </c>
      <c r="AZ68">
        <f t="shared" si="101"/>
        <v>-6.4935064935064957E-2</v>
      </c>
      <c r="BA68" s="22">
        <f t="shared" si="102"/>
        <v>18.117765475591344</v>
      </c>
      <c r="BB68" s="35">
        <f t="shared" si="103"/>
        <v>7.896468523799079E-3</v>
      </c>
      <c r="BC68" s="18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8">
        <f t="shared" si="104"/>
        <v>121</v>
      </c>
      <c r="BE68" s="35">
        <f t="shared" si="105"/>
        <v>3.5651149086623368E-2</v>
      </c>
      <c r="BF68" s="22">
        <f t="shared" si="106"/>
        <v>884.49924509310517</v>
      </c>
      <c r="BG68" s="22">
        <f t="shared" si="107"/>
        <v>0.38550120640491337</v>
      </c>
      <c r="BH68" s="30">
        <v>705</v>
      </c>
      <c r="BI68">
        <f t="shared" si="108"/>
        <v>19</v>
      </c>
      <c r="BJ68" s="6">
        <v>4132</v>
      </c>
      <c r="BK68">
        <f t="shared" si="109"/>
        <v>82</v>
      </c>
      <c r="BL68" s="6">
        <v>3071</v>
      </c>
      <c r="BM68">
        <f t="shared" si="110"/>
        <v>56</v>
      </c>
      <c r="BN68" s="6">
        <v>1014</v>
      </c>
      <c r="BO68">
        <f t="shared" si="111"/>
        <v>17</v>
      </c>
      <c r="BP68" s="6">
        <v>196</v>
      </c>
      <c r="BQ68">
        <f t="shared" si="112"/>
        <v>0</v>
      </c>
      <c r="BR68" s="11"/>
      <c r="BS68" s="17">
        <f t="shared" si="113"/>
        <v>0</v>
      </c>
      <c r="BT68" s="11"/>
      <c r="BU68" s="17">
        <f t="shared" si="114"/>
        <v>0</v>
      </c>
      <c r="BV68" s="11"/>
      <c r="BW68" s="17">
        <f t="shared" si="115"/>
        <v>0</v>
      </c>
      <c r="BX68" s="11"/>
      <c r="BY68" s="17">
        <f t="shared" si="116"/>
        <v>0</v>
      </c>
      <c r="BZ68" s="14"/>
      <c r="CA68" s="18">
        <f t="shared" si="117"/>
        <v>0</v>
      </c>
    </row>
    <row r="69" spans="1:79">
      <c r="A69" s="1">
        <v>43966</v>
      </c>
      <c r="B69">
        <v>43966</v>
      </c>
      <c r="C69" s="6">
        <v>9268</v>
      </c>
      <c r="D69">
        <f t="shared" si="118"/>
        <v>150</v>
      </c>
      <c r="E69" s="6">
        <v>266</v>
      </c>
      <c r="F69">
        <f t="shared" si="126"/>
        <v>6</v>
      </c>
      <c r="G69" s="6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7">
        <v>47768</v>
      </c>
      <c r="W69">
        <f t="shared" si="128"/>
        <v>870</v>
      </c>
      <c r="X69">
        <f t="shared" si="86"/>
        <v>-155</v>
      </c>
      <c r="Y69" s="22">
        <f t="shared" si="87"/>
        <v>12020.130850528434</v>
      </c>
      <c r="Z69" s="6">
        <v>36821</v>
      </c>
      <c r="AA69">
        <f t="shared" ref="AA69:AA132" si="133">Z69-Z68</f>
        <v>718</v>
      </c>
      <c r="AB69" s="19">
        <f t="shared" si="88"/>
        <v>0.77082984424719481</v>
      </c>
      <c r="AC69" s="18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9">
        <f t="shared" si="90"/>
        <v>0.22917015575280522</v>
      </c>
      <c r="AG69" s="18">
        <f t="shared" si="91"/>
        <v>-128</v>
      </c>
      <c r="AH69" s="22">
        <f t="shared" si="92"/>
        <v>0.17471264367816092</v>
      </c>
      <c r="AI69" s="22">
        <f t="shared" si="93"/>
        <v>2754.6552591847003</v>
      </c>
      <c r="AJ69" s="6">
        <v>2568</v>
      </c>
      <c r="AK69">
        <f t="shared" ref="AK69:AK132" si="135">AJ69-AJ68</f>
        <v>146</v>
      </c>
      <c r="AL69">
        <f t="shared" si="94"/>
        <v>6.0280759702725062E-2</v>
      </c>
      <c r="AM69" s="22">
        <f t="shared" si="95"/>
        <v>646.20030196275786</v>
      </c>
      <c r="AN69" s="22">
        <f t="shared" si="96"/>
        <v>0.27708243418213208</v>
      </c>
      <c r="AO69" s="6">
        <v>744</v>
      </c>
      <c r="AP69">
        <f t="shared" si="55"/>
        <v>7</v>
      </c>
      <c r="AQ69">
        <f t="shared" si="130"/>
        <v>9.4979647218453866E-3</v>
      </c>
      <c r="AR69" s="22">
        <f t="shared" si="97"/>
        <v>187.21690991444387</v>
      </c>
      <c r="AS69" s="6">
        <v>281</v>
      </c>
      <c r="AT69">
        <f t="shared" si="131"/>
        <v>-3</v>
      </c>
      <c r="AU69">
        <f t="shared" si="98"/>
        <v>-1.0563380281690127E-2</v>
      </c>
      <c r="AV69" s="22">
        <f t="shared" si="99"/>
        <v>70.709612481127323</v>
      </c>
      <c r="AW69" s="35">
        <f t="shared" si="100"/>
        <v>3.0319378506689684E-2</v>
      </c>
      <c r="AX69" s="6">
        <v>73</v>
      </c>
      <c r="AY69">
        <f t="shared" si="132"/>
        <v>1</v>
      </c>
      <c r="AZ69">
        <f t="shared" si="101"/>
        <v>1.388888888888884E-2</v>
      </c>
      <c r="BA69" s="22">
        <f t="shared" si="102"/>
        <v>18.369401107196779</v>
      </c>
      <c r="BB69" s="35">
        <f t="shared" si="103"/>
        <v>7.8765645230902022E-3</v>
      </c>
      <c r="BC69" s="18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8">
        <f t="shared" si="104"/>
        <v>151</v>
      </c>
      <c r="BE69" s="35">
        <f t="shared" si="105"/>
        <v>4.295874822190604E-2</v>
      </c>
      <c r="BF69" s="22">
        <f t="shared" si="106"/>
        <v>922.49622546552587</v>
      </c>
      <c r="BG69" s="22">
        <f t="shared" si="107"/>
        <v>0.39555459646094088</v>
      </c>
      <c r="BH69" s="30">
        <v>740</v>
      </c>
      <c r="BI69">
        <f t="shared" si="108"/>
        <v>35</v>
      </c>
      <c r="BJ69" s="6">
        <v>4195</v>
      </c>
      <c r="BK69">
        <f t="shared" si="109"/>
        <v>63</v>
      </c>
      <c r="BL69" s="6">
        <v>3102</v>
      </c>
      <c r="BM69">
        <f t="shared" si="110"/>
        <v>31</v>
      </c>
      <c r="BN69" s="6">
        <v>1033</v>
      </c>
      <c r="BO69">
        <f t="shared" si="111"/>
        <v>19</v>
      </c>
      <c r="BP69" s="6">
        <v>198</v>
      </c>
      <c r="BQ69">
        <f t="shared" si="112"/>
        <v>2</v>
      </c>
      <c r="BR69" s="11"/>
      <c r="BS69" s="17">
        <f t="shared" si="113"/>
        <v>0</v>
      </c>
      <c r="BT69" s="11"/>
      <c r="BU69" s="17">
        <f t="shared" si="114"/>
        <v>0</v>
      </c>
      <c r="BV69" s="11"/>
      <c r="BW69" s="17">
        <f t="shared" si="115"/>
        <v>0</v>
      </c>
      <c r="BX69" s="11"/>
      <c r="BY69" s="17">
        <f t="shared" si="116"/>
        <v>0</v>
      </c>
      <c r="BZ69" s="14"/>
      <c r="CA69" s="18">
        <f t="shared" si="117"/>
        <v>0</v>
      </c>
    </row>
    <row r="70" spans="1:79">
      <c r="A70" s="1">
        <v>43967</v>
      </c>
      <c r="B70">
        <v>43967</v>
      </c>
      <c r="C70" s="6">
        <v>9449</v>
      </c>
      <c r="D70">
        <f t="shared" si="118"/>
        <v>181</v>
      </c>
      <c r="E70" s="6">
        <v>269</v>
      </c>
      <c r="F70">
        <f t="shared" si="126"/>
        <v>3</v>
      </c>
      <c r="G70" s="6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7">
        <v>49104</v>
      </c>
      <c r="W70">
        <f t="shared" si="128"/>
        <v>1336</v>
      </c>
      <c r="X70">
        <f t="shared" si="86"/>
        <v>466</v>
      </c>
      <c r="Y70" s="22">
        <f t="shared" si="87"/>
        <v>12356.316054353296</v>
      </c>
      <c r="Z70" s="6">
        <v>37935</v>
      </c>
      <c r="AA70">
        <f t="shared" si="133"/>
        <v>1114</v>
      </c>
      <c r="AB70" s="19">
        <f t="shared" si="88"/>
        <v>0.77254398826979476</v>
      </c>
      <c r="AC70" s="18">
        <f t="shared" si="89"/>
        <v>396</v>
      </c>
      <c r="AD70">
        <f t="shared" si="129"/>
        <v>11169</v>
      </c>
      <c r="AE70">
        <f t="shared" si="134"/>
        <v>222</v>
      </c>
      <c r="AF70" s="19">
        <f t="shared" si="90"/>
        <v>0.22745601173020527</v>
      </c>
      <c r="AG70" s="18">
        <f t="shared" si="91"/>
        <v>70</v>
      </c>
      <c r="AH70" s="22">
        <f t="shared" si="92"/>
        <v>0.16616766467065869</v>
      </c>
      <c r="AI70" s="22">
        <f t="shared" si="93"/>
        <v>2810.5183694011071</v>
      </c>
      <c r="AJ70" s="6">
        <v>2757</v>
      </c>
      <c r="AK70">
        <f t="shared" si="135"/>
        <v>189</v>
      </c>
      <c r="AL70">
        <f t="shared" si="94"/>
        <v>7.3598130841121545E-2</v>
      </c>
      <c r="AM70" s="22">
        <f t="shared" si="95"/>
        <v>693.75943633618522</v>
      </c>
      <c r="AN70" s="22">
        <f t="shared" si="96"/>
        <v>0.29177690760927083</v>
      </c>
      <c r="AO70" s="6">
        <v>728</v>
      </c>
      <c r="AP70">
        <f t="shared" ref="AP70:AP133" si="136">AO70-AO69</f>
        <v>-16</v>
      </c>
      <c r="AQ70">
        <f t="shared" si="130"/>
        <v>-2.1505376344086002E-2</v>
      </c>
      <c r="AR70" s="22">
        <f t="shared" si="97"/>
        <v>183.19073980875692</v>
      </c>
      <c r="AS70" s="6">
        <v>271</v>
      </c>
      <c r="AT70">
        <f t="shared" si="131"/>
        <v>-10</v>
      </c>
      <c r="AU70">
        <f t="shared" si="98"/>
        <v>-3.5587188612099641E-2</v>
      </c>
      <c r="AV70" s="22">
        <f t="shared" si="99"/>
        <v>68.193256165072967</v>
      </c>
      <c r="AW70" s="35">
        <f t="shared" si="100"/>
        <v>2.8680283627897131E-2</v>
      </c>
      <c r="AX70" s="6">
        <v>72</v>
      </c>
      <c r="AY70">
        <f t="shared" si="132"/>
        <v>-1</v>
      </c>
      <c r="AZ70">
        <f t="shared" si="101"/>
        <v>-1.3698630136986356E-2</v>
      </c>
      <c r="BA70" s="22">
        <f t="shared" si="102"/>
        <v>18.117765475591344</v>
      </c>
      <c r="BB70" s="35">
        <f t="shared" si="103"/>
        <v>7.6198539527992382E-3</v>
      </c>
      <c r="BC70" s="18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8">
        <f t="shared" si="104"/>
        <v>162</v>
      </c>
      <c r="BE70" s="35">
        <f t="shared" si="105"/>
        <v>4.4189852700490917E-2</v>
      </c>
      <c r="BF70" s="22">
        <f t="shared" si="106"/>
        <v>963.26119778560644</v>
      </c>
      <c r="BG70" s="22">
        <f t="shared" si="107"/>
        <v>0.4051222351571595</v>
      </c>
      <c r="BH70" s="30">
        <v>760</v>
      </c>
      <c r="BI70">
        <f t="shared" si="108"/>
        <v>20</v>
      </c>
      <c r="BJ70" s="6">
        <v>4283</v>
      </c>
      <c r="BK70">
        <f t="shared" si="109"/>
        <v>88</v>
      </c>
      <c r="BL70" s="6">
        <v>3154</v>
      </c>
      <c r="BM70">
        <f t="shared" si="110"/>
        <v>52</v>
      </c>
      <c r="BN70" s="6">
        <v>1053</v>
      </c>
      <c r="BO70">
        <f t="shared" si="111"/>
        <v>20</v>
      </c>
      <c r="BP70" s="6">
        <v>199</v>
      </c>
      <c r="BQ70">
        <f t="shared" si="112"/>
        <v>1</v>
      </c>
      <c r="BR70" s="11"/>
      <c r="BS70" s="17">
        <f t="shared" si="113"/>
        <v>0</v>
      </c>
      <c r="BT70" s="11"/>
      <c r="BU70" s="17">
        <f t="shared" si="114"/>
        <v>0</v>
      </c>
      <c r="BV70" s="11"/>
      <c r="BW70" s="17">
        <f t="shared" si="115"/>
        <v>0</v>
      </c>
      <c r="BX70" s="11"/>
      <c r="BY70" s="17">
        <f t="shared" si="116"/>
        <v>0</v>
      </c>
      <c r="BZ70" s="14"/>
      <c r="CA70" s="18">
        <f t="shared" si="117"/>
        <v>0</v>
      </c>
    </row>
    <row r="71" spans="1:79">
      <c r="A71" s="1">
        <v>43968</v>
      </c>
      <c r="B71">
        <v>43968</v>
      </c>
      <c r="C71" s="6">
        <v>9606</v>
      </c>
      <c r="D71">
        <f t="shared" si="118"/>
        <v>157</v>
      </c>
      <c r="E71" s="6">
        <v>275</v>
      </c>
      <c r="F71">
        <f t="shared" si="126"/>
        <v>6</v>
      </c>
      <c r="G71" s="6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7">
        <v>50348</v>
      </c>
      <c r="W71">
        <f t="shared" si="128"/>
        <v>1244</v>
      </c>
      <c r="X71">
        <f t="shared" si="86"/>
        <v>-92</v>
      </c>
      <c r="Y71" s="22">
        <f t="shared" si="87"/>
        <v>12669.350780070457</v>
      </c>
      <c r="Z71" s="6">
        <v>38993</v>
      </c>
      <c r="AA71">
        <f t="shared" si="133"/>
        <v>1058</v>
      </c>
      <c r="AB71" s="19">
        <f t="shared" si="88"/>
        <v>0.77446969095098117</v>
      </c>
      <c r="AC71" s="18">
        <f t="shared" si="89"/>
        <v>-56</v>
      </c>
      <c r="AD71">
        <f t="shared" si="129"/>
        <v>11355</v>
      </c>
      <c r="AE71">
        <f t="shared" si="134"/>
        <v>186</v>
      </c>
      <c r="AF71" s="19">
        <f t="shared" si="90"/>
        <v>0.22553030904901883</v>
      </c>
      <c r="AG71" s="18">
        <f t="shared" si="91"/>
        <v>-36</v>
      </c>
      <c r="AH71" s="22">
        <f t="shared" si="92"/>
        <v>0.14951768488745981</v>
      </c>
      <c r="AI71" s="22">
        <f t="shared" si="93"/>
        <v>2857.3225968797178</v>
      </c>
      <c r="AJ71" s="6">
        <v>2914</v>
      </c>
      <c r="AK71">
        <f t="shared" si="135"/>
        <v>157</v>
      </c>
      <c r="AL71">
        <f t="shared" si="94"/>
        <v>5.694595574900263E-2</v>
      </c>
      <c r="AM71" s="22">
        <f t="shared" si="95"/>
        <v>733.26623049823854</v>
      </c>
      <c r="AN71" s="22">
        <f t="shared" si="96"/>
        <v>0.30335207162190297</v>
      </c>
      <c r="AO71" s="6">
        <v>752</v>
      </c>
      <c r="AP71">
        <f t="shared" si="136"/>
        <v>24</v>
      </c>
      <c r="AQ71">
        <f t="shared" si="130"/>
        <v>3.2967032967033072E-2</v>
      </c>
      <c r="AR71" s="22">
        <f t="shared" si="97"/>
        <v>189.22999496728735</v>
      </c>
      <c r="AS71" s="6">
        <v>267</v>
      </c>
      <c r="AT71">
        <f t="shared" si="131"/>
        <v>-4</v>
      </c>
      <c r="AU71">
        <f t="shared" si="98"/>
        <v>-1.4760147601476037E-2</v>
      </c>
      <c r="AV71" s="22">
        <f t="shared" si="99"/>
        <v>67.186713638651227</v>
      </c>
      <c r="AW71" s="35">
        <f t="shared" si="100"/>
        <v>2.7795128044971893E-2</v>
      </c>
      <c r="AX71" s="6">
        <v>69</v>
      </c>
      <c r="AY71">
        <f t="shared" si="132"/>
        <v>-3</v>
      </c>
      <c r="AZ71">
        <f t="shared" si="101"/>
        <v>-4.166666666666663E-2</v>
      </c>
      <c r="BA71" s="22">
        <f t="shared" si="102"/>
        <v>17.362858580775036</v>
      </c>
      <c r="BB71" s="35">
        <f t="shared" si="103"/>
        <v>7.1830106183635228E-3</v>
      </c>
      <c r="BC71" s="18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8">
        <f t="shared" si="104"/>
        <v>174</v>
      </c>
      <c r="BE71" s="35">
        <f t="shared" si="105"/>
        <v>4.5454545454545414E-2</v>
      </c>
      <c r="BF71" s="22">
        <f t="shared" si="106"/>
        <v>1007.0457976849522</v>
      </c>
      <c r="BG71" s="22">
        <f t="shared" si="107"/>
        <v>0.4166146158650843</v>
      </c>
      <c r="BH71" s="30">
        <v>780</v>
      </c>
      <c r="BI71">
        <f t="shared" si="108"/>
        <v>20</v>
      </c>
      <c r="BJ71" s="6">
        <v>4361</v>
      </c>
      <c r="BK71">
        <f t="shared" si="109"/>
        <v>78</v>
      </c>
      <c r="BL71" s="6">
        <v>3189</v>
      </c>
      <c r="BM71">
        <f t="shared" si="110"/>
        <v>35</v>
      </c>
      <c r="BN71" s="6">
        <v>1072</v>
      </c>
      <c r="BO71">
        <f t="shared" si="111"/>
        <v>19</v>
      </c>
      <c r="BP71" s="6">
        <v>204</v>
      </c>
      <c r="BQ71">
        <f t="shared" si="112"/>
        <v>5</v>
      </c>
      <c r="BR71" s="11"/>
      <c r="BS71" s="17">
        <f t="shared" si="113"/>
        <v>0</v>
      </c>
      <c r="BT71" s="11"/>
      <c r="BU71" s="17">
        <f t="shared" si="114"/>
        <v>0</v>
      </c>
      <c r="BV71" s="11"/>
      <c r="BW71" s="17">
        <f t="shared" si="115"/>
        <v>0</v>
      </c>
      <c r="BX71" s="11"/>
      <c r="BY71" s="17">
        <f t="shared" si="116"/>
        <v>0</v>
      </c>
      <c r="BZ71" s="14"/>
      <c r="CA71" s="18">
        <f t="shared" si="117"/>
        <v>0</v>
      </c>
    </row>
    <row r="72" spans="1:79">
      <c r="A72" s="1">
        <v>43969</v>
      </c>
      <c r="B72">
        <v>43969</v>
      </c>
      <c r="C72" s="6">
        <v>9726</v>
      </c>
      <c r="D72">
        <f t="shared" si="118"/>
        <v>120</v>
      </c>
      <c r="E72" s="6">
        <v>279</v>
      </c>
      <c r="F72">
        <f t="shared" si="126"/>
        <v>4</v>
      </c>
      <c r="G72" s="6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7">
        <v>51105</v>
      </c>
      <c r="W72">
        <f t="shared" si="128"/>
        <v>757</v>
      </c>
      <c r="X72">
        <f t="shared" si="86"/>
        <v>-487</v>
      </c>
      <c r="Y72" s="22">
        <f t="shared" si="87"/>
        <v>12859.838953195773</v>
      </c>
      <c r="Z72" s="6">
        <v>39589</v>
      </c>
      <c r="AA72">
        <f t="shared" si="133"/>
        <v>596</v>
      </c>
      <c r="AB72" s="19">
        <f t="shared" si="88"/>
        <v>0.77466001369728987</v>
      </c>
      <c r="AC72" s="18">
        <f t="shared" si="89"/>
        <v>-462</v>
      </c>
      <c r="AD72">
        <f t="shared" si="129"/>
        <v>11516</v>
      </c>
      <c r="AE72">
        <f t="shared" si="134"/>
        <v>161</v>
      </c>
      <c r="AF72" s="19">
        <f t="shared" si="90"/>
        <v>0.2253399863027101</v>
      </c>
      <c r="AG72" s="18">
        <f t="shared" si="91"/>
        <v>-25</v>
      </c>
      <c r="AH72" s="22">
        <f t="shared" si="92"/>
        <v>0.21268163804491413</v>
      </c>
      <c r="AI72" s="22">
        <f t="shared" si="93"/>
        <v>2897.835933568193</v>
      </c>
      <c r="AJ72" s="6">
        <v>3019</v>
      </c>
      <c r="AK72">
        <f t="shared" si="135"/>
        <v>105</v>
      </c>
      <c r="AL72">
        <f t="shared" si="94"/>
        <v>3.6032944406314327E-2</v>
      </c>
      <c r="AM72" s="22">
        <f t="shared" si="95"/>
        <v>759.68797181680918</v>
      </c>
      <c r="AN72" s="22">
        <f t="shared" si="96"/>
        <v>0.31040509973267533</v>
      </c>
      <c r="AO72" s="6">
        <v>747</v>
      </c>
      <c r="AP72">
        <f t="shared" si="136"/>
        <v>-5</v>
      </c>
      <c r="AQ72">
        <f t="shared" si="130"/>
        <v>-6.6489361702127825E-3</v>
      </c>
      <c r="AR72" s="22">
        <f t="shared" si="97"/>
        <v>187.97181680926019</v>
      </c>
      <c r="AS72" s="6">
        <v>272</v>
      </c>
      <c r="AT72">
        <f t="shared" si="131"/>
        <v>5</v>
      </c>
      <c r="AU72">
        <f t="shared" si="98"/>
        <v>1.8726591760299671E-2</v>
      </c>
      <c r="AV72" s="22">
        <f t="shared" si="99"/>
        <v>68.444891796678405</v>
      </c>
      <c r="AW72" s="35">
        <f t="shared" si="100"/>
        <v>2.7966275961340735E-2</v>
      </c>
      <c r="AX72" s="6">
        <v>71</v>
      </c>
      <c r="AY72">
        <f t="shared" si="132"/>
        <v>2</v>
      </c>
      <c r="AZ72">
        <f t="shared" si="101"/>
        <v>2.8985507246376718E-2</v>
      </c>
      <c r="BA72" s="22">
        <f t="shared" si="102"/>
        <v>17.866129843985906</v>
      </c>
      <c r="BB72" s="35">
        <f t="shared" si="103"/>
        <v>7.3000205634382066E-3</v>
      </c>
      <c r="BC72" s="18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8">
        <f t="shared" si="104"/>
        <v>107</v>
      </c>
      <c r="BE72" s="35">
        <f t="shared" si="105"/>
        <v>2.6736631684157963E-2</v>
      </c>
      <c r="BF72" s="22">
        <f t="shared" si="106"/>
        <v>1033.9708102667337</v>
      </c>
      <c r="BG72" s="22">
        <f t="shared" si="107"/>
        <v>0.4224758379601069</v>
      </c>
      <c r="BH72" s="30">
        <v>806</v>
      </c>
      <c r="BI72">
        <f t="shared" si="108"/>
        <v>26</v>
      </c>
      <c r="BJ72" s="6">
        <v>4407</v>
      </c>
      <c r="BK72">
        <f t="shared" si="109"/>
        <v>46</v>
      </c>
      <c r="BL72" s="6">
        <v>3216</v>
      </c>
      <c r="BM72">
        <f t="shared" si="110"/>
        <v>27</v>
      </c>
      <c r="BN72" s="6">
        <v>1092</v>
      </c>
      <c r="BO72">
        <f t="shared" si="111"/>
        <v>20</v>
      </c>
      <c r="BP72" s="6">
        <v>205</v>
      </c>
      <c r="BQ72">
        <f t="shared" si="112"/>
        <v>1</v>
      </c>
      <c r="BR72" s="11"/>
      <c r="BS72" s="17">
        <f t="shared" si="113"/>
        <v>0</v>
      </c>
      <c r="BT72" s="11"/>
      <c r="BU72" s="17">
        <f t="shared" si="114"/>
        <v>0</v>
      </c>
      <c r="BV72" s="11"/>
      <c r="BW72" s="17">
        <f t="shared" si="115"/>
        <v>0</v>
      </c>
      <c r="BX72" s="11"/>
      <c r="BY72" s="17">
        <f t="shared" si="116"/>
        <v>0</v>
      </c>
      <c r="BZ72" s="14"/>
      <c r="CA72" s="18">
        <f t="shared" si="117"/>
        <v>0</v>
      </c>
    </row>
    <row r="73" spans="1:79">
      <c r="A73" s="1">
        <v>43970</v>
      </c>
      <c r="B73">
        <v>43970</v>
      </c>
      <c r="C73" s="6">
        <v>9867</v>
      </c>
      <c r="D73">
        <f t="shared" si="118"/>
        <v>141</v>
      </c>
      <c r="E73" s="6">
        <v>281</v>
      </c>
      <c r="F73">
        <f t="shared" si="126"/>
        <v>2</v>
      </c>
      <c r="G73" s="6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7">
        <v>52815</v>
      </c>
      <c r="W73">
        <f t="shared" si="128"/>
        <v>1710</v>
      </c>
      <c r="X73">
        <f t="shared" si="86"/>
        <v>953</v>
      </c>
      <c r="Y73" s="22">
        <f t="shared" si="87"/>
        <v>13290.135883241066</v>
      </c>
      <c r="Z73" s="6">
        <v>40142</v>
      </c>
      <c r="AA73">
        <f t="shared" si="133"/>
        <v>553</v>
      </c>
      <c r="AB73" s="19">
        <f t="shared" si="88"/>
        <v>0.76004922843889045</v>
      </c>
      <c r="AC73" s="18">
        <f t="shared" si="89"/>
        <v>-43</v>
      </c>
      <c r="AD73">
        <f t="shared" si="129"/>
        <v>12673</v>
      </c>
      <c r="AE73">
        <f t="shared" si="134"/>
        <v>1157</v>
      </c>
      <c r="AF73" s="19">
        <f t="shared" si="90"/>
        <v>0.23995077156110953</v>
      </c>
      <c r="AG73" s="18">
        <f t="shared" si="91"/>
        <v>996</v>
      </c>
      <c r="AH73" s="22">
        <f t="shared" si="92"/>
        <v>0.67660818713450288</v>
      </c>
      <c r="AI73" s="22">
        <f t="shared" si="93"/>
        <v>3188.9783593356819</v>
      </c>
      <c r="AJ73" s="6">
        <v>3055</v>
      </c>
      <c r="AK73">
        <f t="shared" si="135"/>
        <v>36</v>
      </c>
      <c r="AL73">
        <f t="shared" si="94"/>
        <v>1.1924478304074171E-2</v>
      </c>
      <c r="AM73" s="22">
        <f t="shared" si="95"/>
        <v>768.74685455460485</v>
      </c>
      <c r="AN73" s="22">
        <f t="shared" si="96"/>
        <v>0.30961791831357049</v>
      </c>
      <c r="AO73" s="6">
        <v>682</v>
      </c>
      <c r="AP73">
        <f t="shared" si="136"/>
        <v>-65</v>
      </c>
      <c r="AQ73">
        <f t="shared" si="130"/>
        <v>-8.7014725568942408E-2</v>
      </c>
      <c r="AR73" s="22">
        <f t="shared" si="97"/>
        <v>171.61550075490689</v>
      </c>
      <c r="AS73" s="6">
        <v>267</v>
      </c>
      <c r="AT73">
        <f t="shared" si="131"/>
        <v>-5</v>
      </c>
      <c r="AU73">
        <f t="shared" si="98"/>
        <v>-1.8382352941176516E-2</v>
      </c>
      <c r="AV73" s="22">
        <f t="shared" si="99"/>
        <v>67.186713638651227</v>
      </c>
      <c r="AW73" s="35">
        <f t="shared" si="100"/>
        <v>2.7059896625114016E-2</v>
      </c>
      <c r="AX73" s="6">
        <v>70</v>
      </c>
      <c r="AY73">
        <f t="shared" si="132"/>
        <v>-1</v>
      </c>
      <c r="AZ73">
        <f t="shared" si="101"/>
        <v>-1.4084507042253502E-2</v>
      </c>
      <c r="BA73" s="22">
        <f t="shared" si="102"/>
        <v>17.614494212380471</v>
      </c>
      <c r="BB73" s="35">
        <f t="shared" si="103"/>
        <v>7.094354920441877E-3</v>
      </c>
      <c r="BC73" s="18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8">
        <f t="shared" si="104"/>
        <v>-35</v>
      </c>
      <c r="BE73" s="35">
        <f t="shared" si="105"/>
        <v>-8.5178875638841633E-3</v>
      </c>
      <c r="BF73" s="22">
        <f t="shared" si="106"/>
        <v>1025.1635631605434</v>
      </c>
      <c r="BG73" s="22">
        <f t="shared" si="107"/>
        <v>0.41289145636971725</v>
      </c>
      <c r="BH73" s="30">
        <v>835</v>
      </c>
      <c r="BI73">
        <f t="shared" si="108"/>
        <v>29</v>
      </c>
      <c r="BJ73" s="6">
        <v>4471</v>
      </c>
      <c r="BK73">
        <f t="shared" si="109"/>
        <v>64</v>
      </c>
      <c r="BL73" s="6">
        <v>3252</v>
      </c>
      <c r="BM73">
        <f t="shared" si="110"/>
        <v>36</v>
      </c>
      <c r="BN73" s="6">
        <v>1104</v>
      </c>
      <c r="BO73">
        <f t="shared" si="111"/>
        <v>12</v>
      </c>
      <c r="BP73" s="6">
        <v>205</v>
      </c>
      <c r="BQ73">
        <f t="shared" si="112"/>
        <v>0</v>
      </c>
      <c r="BR73" s="11"/>
      <c r="BS73" s="17">
        <f t="shared" si="113"/>
        <v>0</v>
      </c>
      <c r="BT73" s="11"/>
      <c r="BU73" s="17">
        <f t="shared" si="114"/>
        <v>0</v>
      </c>
      <c r="BV73" s="11"/>
      <c r="BW73" s="17">
        <f t="shared" si="115"/>
        <v>0</v>
      </c>
      <c r="BX73" s="11"/>
      <c r="BY73" s="17">
        <f t="shared" si="116"/>
        <v>0</v>
      </c>
      <c r="BZ73" s="14"/>
      <c r="CA73" s="18">
        <f t="shared" si="117"/>
        <v>0</v>
      </c>
    </row>
    <row r="74" spans="1:79">
      <c r="A74" s="1">
        <v>43971</v>
      </c>
      <c r="B74">
        <v>43971</v>
      </c>
      <c r="C74" s="6">
        <v>9977</v>
      </c>
      <c r="D74">
        <f t="shared" si="118"/>
        <v>110</v>
      </c>
      <c r="E74" s="6">
        <v>287</v>
      </c>
      <c r="F74">
        <f t="shared" si="126"/>
        <v>6</v>
      </c>
      <c r="G74" s="6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7">
        <v>52815</v>
      </c>
      <c r="W74">
        <f t="shared" si="128"/>
        <v>0</v>
      </c>
      <c r="X74">
        <f t="shared" si="86"/>
        <v>-1710</v>
      </c>
      <c r="Y74" s="22">
        <f t="shared" si="87"/>
        <v>13290.135883241066</v>
      </c>
      <c r="Z74" s="6">
        <v>40142</v>
      </c>
      <c r="AA74">
        <f t="shared" si="133"/>
        <v>0</v>
      </c>
      <c r="AB74" s="19">
        <f t="shared" si="88"/>
        <v>0.76004922843889045</v>
      </c>
      <c r="AC74" s="18">
        <f t="shared" si="89"/>
        <v>-553</v>
      </c>
      <c r="AD74">
        <f>V74-Z74</f>
        <v>12673</v>
      </c>
      <c r="AE74">
        <f t="shared" si="134"/>
        <v>0</v>
      </c>
      <c r="AF74" s="19">
        <f t="shared" si="90"/>
        <v>0.23995077156110953</v>
      </c>
      <c r="AG74" s="18">
        <f t="shared" si="91"/>
        <v>-1157</v>
      </c>
      <c r="AH74" s="22">
        <f t="shared" si="92"/>
        <v>0</v>
      </c>
      <c r="AI74" s="22">
        <f t="shared" si="93"/>
        <v>3188.9783593356819</v>
      </c>
      <c r="AJ74" s="6">
        <v>3164</v>
      </c>
      <c r="AK74">
        <f t="shared" si="135"/>
        <v>109</v>
      </c>
      <c r="AL74">
        <f t="shared" si="94"/>
        <v>3.5679214402618564E-2</v>
      </c>
      <c r="AM74" s="22">
        <f t="shared" si="95"/>
        <v>796.17513839959736</v>
      </c>
      <c r="AN74" s="22">
        <f t="shared" si="96"/>
        <v>0.31712939761451336</v>
      </c>
      <c r="AO74" s="6">
        <v>680</v>
      </c>
      <c r="AP74">
        <f t="shared" si="136"/>
        <v>-2</v>
      </c>
      <c r="AQ74">
        <f t="shared" si="130"/>
        <v>-2.9325513196480912E-3</v>
      </c>
      <c r="AR74" s="22">
        <f t="shared" si="97"/>
        <v>171.11222949169601</v>
      </c>
      <c r="AS74" s="6">
        <v>264</v>
      </c>
      <c r="AT74">
        <f t="shared" si="131"/>
        <v>-3</v>
      </c>
      <c r="AU74">
        <f t="shared" si="98"/>
        <v>-1.1235955056179803E-2</v>
      </c>
      <c r="AV74" s="22">
        <f t="shared" si="99"/>
        <v>66.431806743834926</v>
      </c>
      <c r="AW74" s="35">
        <f t="shared" si="100"/>
        <v>2.6460859977949284E-2</v>
      </c>
      <c r="AX74" s="6">
        <v>68</v>
      </c>
      <c r="AY74">
        <f t="shared" si="132"/>
        <v>-2</v>
      </c>
      <c r="AZ74">
        <f t="shared" si="101"/>
        <v>-2.8571428571428581E-2</v>
      </c>
      <c r="BA74" s="22">
        <f t="shared" si="102"/>
        <v>17.111222949169601</v>
      </c>
      <c r="BB74" s="35">
        <f t="shared" si="103"/>
        <v>6.8156760549263305E-3</v>
      </c>
      <c r="BC74" s="18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8">
        <f t="shared" si="104"/>
        <v>102</v>
      </c>
      <c r="BE74" s="35">
        <f t="shared" si="105"/>
        <v>2.5036818851251752E-2</v>
      </c>
      <c r="BF74" s="22">
        <f t="shared" si="106"/>
        <v>1050.8303975842978</v>
      </c>
      <c r="BG74" s="22">
        <f t="shared" si="107"/>
        <v>0.41856269419665232</v>
      </c>
      <c r="BH74" s="30">
        <v>848</v>
      </c>
      <c r="BI74">
        <f t="shared" si="108"/>
        <v>13</v>
      </c>
      <c r="BJ74" s="6">
        <v>4526</v>
      </c>
      <c r="BK74">
        <f t="shared" si="109"/>
        <v>55</v>
      </c>
      <c r="BL74" s="6">
        <v>3282</v>
      </c>
      <c r="BM74">
        <f t="shared" si="110"/>
        <v>30</v>
      </c>
      <c r="BN74" s="6">
        <v>1113</v>
      </c>
      <c r="BO74">
        <f t="shared" si="111"/>
        <v>9</v>
      </c>
      <c r="BP74" s="6">
        <v>208</v>
      </c>
      <c r="BQ74">
        <f t="shared" si="112"/>
        <v>3</v>
      </c>
      <c r="BR74" s="11"/>
      <c r="BS74" s="17">
        <f t="shared" si="113"/>
        <v>0</v>
      </c>
      <c r="BT74" s="11"/>
      <c r="BU74" s="17">
        <f t="shared" si="114"/>
        <v>0</v>
      </c>
      <c r="BV74" s="11"/>
      <c r="BW74" s="17">
        <f t="shared" si="115"/>
        <v>0</v>
      </c>
      <c r="BX74" s="11"/>
      <c r="BY74" s="17">
        <f t="shared" si="116"/>
        <v>0</v>
      </c>
      <c r="BZ74" s="14"/>
      <c r="CA74" s="18">
        <f t="shared" si="117"/>
        <v>0</v>
      </c>
    </row>
    <row r="75" spans="1:79">
      <c r="A75" s="1">
        <v>43972</v>
      </c>
      <c r="B75">
        <v>43972</v>
      </c>
      <c r="C75" s="6">
        <v>10116</v>
      </c>
      <c r="D75">
        <f t="shared" si="118"/>
        <v>139</v>
      </c>
      <c r="E75" s="6">
        <v>291</v>
      </c>
      <c r="F75">
        <f t="shared" si="126"/>
        <v>4</v>
      </c>
      <c r="G75" s="6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7">
        <v>53928</v>
      </c>
      <c r="W75">
        <f t="shared" si="128"/>
        <v>1113</v>
      </c>
      <c r="X75">
        <f t="shared" si="86"/>
        <v>1113</v>
      </c>
      <c r="Y75" s="22">
        <f t="shared" si="87"/>
        <v>13570.206341217916</v>
      </c>
      <c r="Z75" s="6">
        <v>41932</v>
      </c>
      <c r="AA75">
        <f t="shared" si="133"/>
        <v>1790</v>
      </c>
      <c r="AB75" s="19">
        <f t="shared" si="88"/>
        <v>0.77755525886367005</v>
      </c>
      <c r="AC75" s="18">
        <f t="shared" si="89"/>
        <v>1790</v>
      </c>
      <c r="AD75">
        <f t="shared" si="129"/>
        <v>11996</v>
      </c>
      <c r="AE75">
        <f t="shared" si="134"/>
        <v>-677</v>
      </c>
      <c r="AF75" s="19">
        <f t="shared" si="90"/>
        <v>0.22244474113632992</v>
      </c>
      <c r="AG75" s="18">
        <f t="shared" si="91"/>
        <v>-677</v>
      </c>
      <c r="AH75" s="22">
        <f t="shared" si="92"/>
        <v>-0.60826594788858945</v>
      </c>
      <c r="AI75" s="22">
        <f t="shared" si="93"/>
        <v>3018.6210367388021</v>
      </c>
      <c r="AJ75" s="6">
        <v>3236</v>
      </c>
      <c r="AK75">
        <f t="shared" si="135"/>
        <v>72</v>
      </c>
      <c r="AL75">
        <f t="shared" si="94"/>
        <v>2.2756005056890016E-2</v>
      </c>
      <c r="AM75" s="22">
        <f t="shared" si="95"/>
        <v>814.2929038751887</v>
      </c>
      <c r="AN75" s="22">
        <f t="shared" si="96"/>
        <v>0.31988928430209568</v>
      </c>
      <c r="AO75" s="6">
        <v>649</v>
      </c>
      <c r="AP75">
        <f t="shared" si="136"/>
        <v>-31</v>
      </c>
      <c r="AQ75">
        <f t="shared" si="130"/>
        <v>-4.5588235294117596E-2</v>
      </c>
      <c r="AR75" s="22">
        <f t="shared" si="97"/>
        <v>163.31152491192753</v>
      </c>
      <c r="AS75" s="6">
        <v>278</v>
      </c>
      <c r="AT75">
        <f t="shared" si="131"/>
        <v>14</v>
      </c>
      <c r="AU75">
        <f t="shared" si="98"/>
        <v>5.3030303030302983E-2</v>
      </c>
      <c r="AV75" s="22">
        <f t="shared" si="99"/>
        <v>69.954705586311022</v>
      </c>
      <c r="AW75" s="35">
        <f t="shared" si="100"/>
        <v>2.7481217872676947E-2</v>
      </c>
      <c r="AX75" s="6">
        <v>66</v>
      </c>
      <c r="AY75">
        <f t="shared" si="132"/>
        <v>-2</v>
      </c>
      <c r="AZ75">
        <f t="shared" si="101"/>
        <v>-2.9411764705882359E-2</v>
      </c>
      <c r="BA75" s="22">
        <f t="shared" si="102"/>
        <v>16.607951685958732</v>
      </c>
      <c r="BB75" s="35">
        <f t="shared" si="103"/>
        <v>6.5243179122182679E-3</v>
      </c>
      <c r="BC75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8">
        <f t="shared" si="104"/>
        <v>53</v>
      </c>
      <c r="BE75" s="35">
        <f t="shared" si="105"/>
        <v>1.2691570881226077E-2</v>
      </c>
      <c r="BF75" s="22">
        <f t="shared" si="106"/>
        <v>1064.1670860593861</v>
      </c>
      <c r="BG75" s="22">
        <f t="shared" si="107"/>
        <v>0.41805061289047052</v>
      </c>
      <c r="BH75" s="30">
        <v>868</v>
      </c>
      <c r="BI75">
        <f t="shared" si="108"/>
        <v>20</v>
      </c>
      <c r="BJ75" s="6">
        <v>4587</v>
      </c>
      <c r="BK75">
        <f t="shared" si="109"/>
        <v>61</v>
      </c>
      <c r="BL75" s="6">
        <v>3320</v>
      </c>
      <c r="BM75">
        <f t="shared" si="110"/>
        <v>38</v>
      </c>
      <c r="BN75" s="6">
        <v>1131</v>
      </c>
      <c r="BO75">
        <f t="shared" si="111"/>
        <v>18</v>
      </c>
      <c r="BP75" s="6">
        <v>210</v>
      </c>
      <c r="BQ75">
        <f t="shared" si="112"/>
        <v>2</v>
      </c>
      <c r="BR75" s="11"/>
      <c r="BS75" s="17">
        <f t="shared" si="113"/>
        <v>0</v>
      </c>
      <c r="BT75" s="11"/>
      <c r="BU75" s="17">
        <f t="shared" si="114"/>
        <v>0</v>
      </c>
      <c r="BV75" s="11"/>
      <c r="BW75" s="17">
        <f t="shared" si="115"/>
        <v>0</v>
      </c>
      <c r="BX75" s="11"/>
      <c r="BY75" s="17">
        <f t="shared" si="116"/>
        <v>0</v>
      </c>
      <c r="BZ75" s="14"/>
      <c r="CA75" s="18">
        <f t="shared" si="117"/>
        <v>0</v>
      </c>
    </row>
    <row r="76" spans="1:79">
      <c r="A76" s="1">
        <v>43973</v>
      </c>
      <c r="B76">
        <v>43973</v>
      </c>
      <c r="C76" s="6">
        <v>10267</v>
      </c>
      <c r="D76">
        <f t="shared" si="118"/>
        <v>151</v>
      </c>
      <c r="E76" s="6">
        <v>295</v>
      </c>
      <c r="F76">
        <f t="shared" si="126"/>
        <v>4</v>
      </c>
      <c r="G76" s="6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7">
        <v>55018</v>
      </c>
      <c r="W76">
        <f t="shared" si="128"/>
        <v>1090</v>
      </c>
      <c r="X76">
        <f t="shared" si="86"/>
        <v>-23</v>
      </c>
      <c r="Y76" s="22">
        <f t="shared" si="87"/>
        <v>13844.48917966784</v>
      </c>
      <c r="Z76" s="6">
        <v>42806</v>
      </c>
      <c r="AA76">
        <f t="shared" si="133"/>
        <v>874</v>
      </c>
      <c r="AB76" s="19">
        <f t="shared" si="88"/>
        <v>0.77803627903595185</v>
      </c>
      <c r="AC76" s="18">
        <f t="shared" si="89"/>
        <v>-916</v>
      </c>
      <c r="AD76">
        <f t="shared" si="129"/>
        <v>12212</v>
      </c>
      <c r="AE76">
        <f t="shared" si="134"/>
        <v>216</v>
      </c>
      <c r="AF76" s="19">
        <f t="shared" si="90"/>
        <v>0.22196372096404812</v>
      </c>
      <c r="AG76" s="18">
        <f t="shared" si="91"/>
        <v>893</v>
      </c>
      <c r="AH76" s="22">
        <f t="shared" si="92"/>
        <v>0.19816513761467891</v>
      </c>
      <c r="AI76" s="22">
        <f t="shared" si="93"/>
        <v>3072.9743331655759</v>
      </c>
      <c r="AJ76" s="6">
        <v>3358</v>
      </c>
      <c r="AK76">
        <f t="shared" si="135"/>
        <v>122</v>
      </c>
      <c r="AL76">
        <f t="shared" si="94"/>
        <v>3.7700865265760219E-2</v>
      </c>
      <c r="AM76" s="22">
        <f t="shared" si="95"/>
        <v>844.99245093105185</v>
      </c>
      <c r="AN76" s="22">
        <f t="shared" si="96"/>
        <v>0.32706730300964254</v>
      </c>
      <c r="AO76" s="6">
        <v>621</v>
      </c>
      <c r="AP76">
        <f t="shared" si="136"/>
        <v>-28</v>
      </c>
      <c r="AQ76">
        <f t="shared" si="130"/>
        <v>-4.3143297380585532E-2</v>
      </c>
      <c r="AR76" s="22">
        <f t="shared" si="97"/>
        <v>156.26572722697534</v>
      </c>
      <c r="AS76" s="6">
        <v>271</v>
      </c>
      <c r="AT76">
        <f t="shared" si="131"/>
        <v>-7</v>
      </c>
      <c r="AU76">
        <f t="shared" si="98"/>
        <v>-2.5179856115107868E-2</v>
      </c>
      <c r="AV76" s="22">
        <f t="shared" si="99"/>
        <v>68.193256165072967</v>
      </c>
      <c r="AW76" s="35">
        <f t="shared" si="100"/>
        <v>2.6395246907567935E-2</v>
      </c>
      <c r="AX76" s="6">
        <v>68</v>
      </c>
      <c r="AY76">
        <f t="shared" si="132"/>
        <v>2</v>
      </c>
      <c r="AZ76">
        <f t="shared" si="101"/>
        <v>3.0303030303030276E-2</v>
      </c>
      <c r="BA76" s="22">
        <f t="shared" si="102"/>
        <v>17.111222949169601</v>
      </c>
      <c r="BB76" s="35">
        <f t="shared" si="103"/>
        <v>6.6231615856628028E-3</v>
      </c>
      <c r="BC76" s="18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8">
        <f t="shared" si="104"/>
        <v>89</v>
      </c>
      <c r="BE76" s="35">
        <f t="shared" si="105"/>
        <v>2.1045164341451983E-2</v>
      </c>
      <c r="BF76" s="22">
        <f t="shared" si="106"/>
        <v>1086.5626572722697</v>
      </c>
      <c r="BG76" s="22">
        <f t="shared" si="107"/>
        <v>0.42057076068958799</v>
      </c>
      <c r="BH76" s="30">
        <v>886</v>
      </c>
      <c r="BI76">
        <f t="shared" si="108"/>
        <v>18</v>
      </c>
      <c r="BJ76" s="6">
        <v>4644</v>
      </c>
      <c r="BK76">
        <f t="shared" si="109"/>
        <v>57</v>
      </c>
      <c r="BL76" s="6">
        <v>3378</v>
      </c>
      <c r="BM76">
        <f t="shared" si="110"/>
        <v>58</v>
      </c>
      <c r="BN76" s="6">
        <v>1146</v>
      </c>
      <c r="BO76">
        <f t="shared" si="111"/>
        <v>15</v>
      </c>
      <c r="BP76" s="6">
        <v>213</v>
      </c>
      <c r="BQ76">
        <f t="shared" si="112"/>
        <v>3</v>
      </c>
      <c r="BR76" s="11"/>
      <c r="BS76" s="17">
        <f t="shared" si="113"/>
        <v>0</v>
      </c>
      <c r="BT76" s="11"/>
      <c r="BU76" s="17">
        <f t="shared" si="114"/>
        <v>0</v>
      </c>
      <c r="BV76" s="11"/>
      <c r="BW76" s="17">
        <f t="shared" si="115"/>
        <v>0</v>
      </c>
      <c r="BX76" s="11"/>
      <c r="BY76" s="17">
        <f t="shared" si="116"/>
        <v>0</v>
      </c>
      <c r="BZ76" s="14"/>
      <c r="CA76" s="18">
        <f t="shared" si="117"/>
        <v>0</v>
      </c>
    </row>
    <row r="77" spans="1:79">
      <c r="A77" s="1">
        <v>43974</v>
      </c>
      <c r="B77">
        <v>43974</v>
      </c>
      <c r="C77" s="6">
        <v>10577</v>
      </c>
      <c r="D77">
        <f t="shared" si="118"/>
        <v>310</v>
      </c>
      <c r="E77" s="6">
        <v>299</v>
      </c>
      <c r="F77">
        <f t="shared" si="126"/>
        <v>4</v>
      </c>
      <c r="G77" s="6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7">
        <v>56755</v>
      </c>
      <c r="W77">
        <f t="shared" si="128"/>
        <v>1737</v>
      </c>
      <c r="X77">
        <f t="shared" si="86"/>
        <v>647</v>
      </c>
      <c r="Y77" s="22">
        <f t="shared" si="87"/>
        <v>14281.580271766481</v>
      </c>
      <c r="Z77" s="6">
        <v>44165</v>
      </c>
      <c r="AA77">
        <f t="shared" si="133"/>
        <v>1359</v>
      </c>
      <c r="AB77" s="19">
        <f t="shared" si="88"/>
        <v>0.77816932428860897</v>
      </c>
      <c r="AC77" s="18">
        <f t="shared" si="89"/>
        <v>485</v>
      </c>
      <c r="AD77">
        <f t="shared" si="129"/>
        <v>12590</v>
      </c>
      <c r="AE77">
        <f t="shared" si="134"/>
        <v>378</v>
      </c>
      <c r="AF77" s="19">
        <f t="shared" si="90"/>
        <v>0.22183067571139106</v>
      </c>
      <c r="AG77" s="18">
        <f t="shared" si="91"/>
        <v>162</v>
      </c>
      <c r="AH77" s="22">
        <f t="shared" si="92"/>
        <v>0.21761658031088082</v>
      </c>
      <c r="AI77" s="22">
        <f t="shared" si="93"/>
        <v>3168.0926019124308</v>
      </c>
      <c r="AJ77" s="6">
        <v>3668</v>
      </c>
      <c r="AK77">
        <f t="shared" si="135"/>
        <v>310</v>
      </c>
      <c r="AL77">
        <f t="shared" si="94"/>
        <v>9.2316855270994536E-2</v>
      </c>
      <c r="AM77" s="22">
        <f t="shared" si="95"/>
        <v>922.99949672873674</v>
      </c>
      <c r="AN77" s="22">
        <f t="shared" si="96"/>
        <v>0.34679020516214426</v>
      </c>
      <c r="AO77" s="6">
        <v>590</v>
      </c>
      <c r="AP77">
        <f t="shared" si="136"/>
        <v>-31</v>
      </c>
      <c r="AQ77">
        <f t="shared" si="130"/>
        <v>-4.9919484702093397E-2</v>
      </c>
      <c r="AR77" s="22">
        <f t="shared" si="97"/>
        <v>148.46502264720684</v>
      </c>
      <c r="AS77" s="6">
        <v>2655</v>
      </c>
      <c r="AT77">
        <f t="shared" si="131"/>
        <v>2384</v>
      </c>
      <c r="AU77">
        <f t="shared" si="98"/>
        <v>8.7970479704797047</v>
      </c>
      <c r="AV77" s="22">
        <f t="shared" si="99"/>
        <v>668.09260191243072</v>
      </c>
      <c r="AW77" s="35">
        <f t="shared" si="100"/>
        <v>0.25101635624468188</v>
      </c>
      <c r="AX77" s="6">
        <v>66</v>
      </c>
      <c r="AY77">
        <f t="shared" si="132"/>
        <v>-2</v>
      </c>
      <c r="AZ77">
        <f t="shared" si="101"/>
        <v>-2.9411764705882359E-2</v>
      </c>
      <c r="BA77" s="22">
        <f t="shared" si="102"/>
        <v>16.607951685958732</v>
      </c>
      <c r="BB77" s="35">
        <f t="shared" si="103"/>
        <v>6.2399546185118657E-3</v>
      </c>
      <c r="BC77" s="18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8">
        <f t="shared" si="104"/>
        <v>2661</v>
      </c>
      <c r="BE77" s="35">
        <f t="shared" si="105"/>
        <v>0.61625752663270039</v>
      </c>
      <c r="BF77" s="22">
        <f t="shared" si="106"/>
        <v>1756.165072974333</v>
      </c>
      <c r="BG77" s="22">
        <f t="shared" si="107"/>
        <v>0.65982792852415617</v>
      </c>
      <c r="BH77" s="30">
        <v>924</v>
      </c>
      <c r="BI77">
        <f t="shared" si="108"/>
        <v>38</v>
      </c>
      <c r="BJ77" s="6">
        <v>4786</v>
      </c>
      <c r="BK77">
        <f t="shared" si="109"/>
        <v>142</v>
      </c>
      <c r="BL77" s="6">
        <v>3460</v>
      </c>
      <c r="BM77">
        <f t="shared" si="110"/>
        <v>82</v>
      </c>
      <c r="BN77" s="6">
        <v>1185</v>
      </c>
      <c r="BO77">
        <f t="shared" si="111"/>
        <v>39</v>
      </c>
      <c r="BP77" s="6">
        <v>222</v>
      </c>
      <c r="BQ77">
        <f t="shared" si="112"/>
        <v>9</v>
      </c>
      <c r="BR77" s="11"/>
      <c r="BS77" s="17">
        <f t="shared" si="113"/>
        <v>0</v>
      </c>
      <c r="BT77" s="11"/>
      <c r="BU77" s="17">
        <f t="shared" si="114"/>
        <v>0</v>
      </c>
      <c r="BV77" s="11"/>
      <c r="BW77" s="17">
        <f t="shared" si="115"/>
        <v>0</v>
      </c>
      <c r="BX77" s="11"/>
      <c r="BY77" s="17">
        <f t="shared" si="116"/>
        <v>0</v>
      </c>
      <c r="BZ77" s="14"/>
      <c r="CA77" s="18">
        <f t="shared" si="117"/>
        <v>0</v>
      </c>
    </row>
    <row r="78" spans="1:79">
      <c r="A78" s="1">
        <v>43975</v>
      </c>
      <c r="B78">
        <v>43975</v>
      </c>
      <c r="C78" s="6">
        <v>10926</v>
      </c>
      <c r="D78">
        <f t="shared" si="118"/>
        <v>349</v>
      </c>
      <c r="E78" s="6">
        <v>306</v>
      </c>
      <c r="F78">
        <f t="shared" si="126"/>
        <v>7</v>
      </c>
      <c r="G78" s="6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7">
        <v>58240</v>
      </c>
      <c r="W78">
        <f t="shared" si="128"/>
        <v>1485</v>
      </c>
      <c r="X78">
        <f t="shared" si="86"/>
        <v>-252</v>
      </c>
      <c r="Y78" s="22">
        <f t="shared" si="87"/>
        <v>14655.259184700553</v>
      </c>
      <c r="Z78" s="6">
        <v>45272</v>
      </c>
      <c r="AA78">
        <f t="shared" si="133"/>
        <v>1107</v>
      </c>
      <c r="AB78" s="19">
        <f t="shared" si="88"/>
        <v>0.77733516483516485</v>
      </c>
      <c r="AC78" s="18">
        <f t="shared" si="89"/>
        <v>-252</v>
      </c>
      <c r="AD78">
        <f t="shared" si="129"/>
        <v>12968</v>
      </c>
      <c r="AE78">
        <f t="shared" si="134"/>
        <v>378</v>
      </c>
      <c r="AF78" s="19">
        <f t="shared" si="90"/>
        <v>0.22266483516483518</v>
      </c>
      <c r="AG78" s="18">
        <f t="shared" si="91"/>
        <v>0</v>
      </c>
      <c r="AH78" s="22">
        <f t="shared" si="92"/>
        <v>0.25454545454545452</v>
      </c>
      <c r="AI78" s="22">
        <f t="shared" si="93"/>
        <v>3263.2108706592853</v>
      </c>
      <c r="AJ78" s="6">
        <v>4011</v>
      </c>
      <c r="AK78">
        <f t="shared" si="135"/>
        <v>343</v>
      </c>
      <c r="AL78">
        <f t="shared" si="94"/>
        <v>9.3511450381679406E-2</v>
      </c>
      <c r="AM78" s="22">
        <f t="shared" si="95"/>
        <v>1009.3105183694011</v>
      </c>
      <c r="AN78" s="22">
        <f t="shared" si="96"/>
        <v>0.36710598572213071</v>
      </c>
      <c r="AO78" s="6">
        <v>590</v>
      </c>
      <c r="AP78">
        <f t="shared" si="136"/>
        <v>0</v>
      </c>
      <c r="AQ78">
        <f t="shared" si="130"/>
        <v>0</v>
      </c>
      <c r="AR78" s="22">
        <f t="shared" si="97"/>
        <v>148.46502264720684</v>
      </c>
      <c r="AS78" s="6">
        <v>266</v>
      </c>
      <c r="AT78">
        <f t="shared" si="131"/>
        <v>-2389</v>
      </c>
      <c r="AU78">
        <f t="shared" si="98"/>
        <v>-0.8998116760828625</v>
      </c>
      <c r="AV78" s="22">
        <f t="shared" si="99"/>
        <v>66.935078007045789</v>
      </c>
      <c r="AW78" s="35">
        <f t="shared" si="100"/>
        <v>2.4345597656965038E-2</v>
      </c>
      <c r="AX78" s="6">
        <v>64</v>
      </c>
      <c r="AY78">
        <f t="shared" si="132"/>
        <v>-2</v>
      </c>
      <c r="AZ78">
        <f t="shared" si="101"/>
        <v>-3.0303030303030276E-2</v>
      </c>
      <c r="BA78" s="22">
        <f t="shared" si="102"/>
        <v>16.104680422747862</v>
      </c>
      <c r="BB78" s="35">
        <f t="shared" si="103"/>
        <v>5.8575874061870771E-3</v>
      </c>
      <c r="BC78" s="18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8">
        <f t="shared" si="104"/>
        <v>-2048</v>
      </c>
      <c r="BE78" s="35">
        <f t="shared" si="105"/>
        <v>-0.29345178392319815</v>
      </c>
      <c r="BF78" s="22">
        <f t="shared" si="106"/>
        <v>1240.8152994464015</v>
      </c>
      <c r="BG78" s="22">
        <f t="shared" si="107"/>
        <v>0.45130880468606993</v>
      </c>
      <c r="BH78" s="30">
        <v>952</v>
      </c>
      <c r="BI78">
        <f t="shared" si="108"/>
        <v>28</v>
      </c>
      <c r="BJ78" s="6">
        <v>4977</v>
      </c>
      <c r="BK78">
        <f t="shared" si="109"/>
        <v>191</v>
      </c>
      <c r="BL78" s="6">
        <v>3563</v>
      </c>
      <c r="BM78">
        <f t="shared" si="110"/>
        <v>103</v>
      </c>
      <c r="BN78" s="6">
        <v>1208</v>
      </c>
      <c r="BO78">
        <f t="shared" si="111"/>
        <v>23</v>
      </c>
      <c r="BP78" s="6">
        <v>226</v>
      </c>
      <c r="BQ78">
        <f t="shared" si="112"/>
        <v>4</v>
      </c>
      <c r="BR78" s="11"/>
      <c r="BS78" s="17">
        <f t="shared" si="113"/>
        <v>0</v>
      </c>
      <c r="BT78" s="11"/>
      <c r="BU78" s="17">
        <f t="shared" si="114"/>
        <v>0</v>
      </c>
      <c r="BV78" s="11"/>
      <c r="BW78" s="17">
        <f t="shared" si="115"/>
        <v>0</v>
      </c>
      <c r="BX78" s="11"/>
      <c r="BY78" s="17">
        <f t="shared" si="116"/>
        <v>0</v>
      </c>
      <c r="BZ78" s="14"/>
      <c r="CA78" s="18">
        <f t="shared" si="117"/>
        <v>0</v>
      </c>
    </row>
    <row r="79" spans="1:79" s="5" customFormat="1">
      <c r="A79" s="4">
        <v>43976</v>
      </c>
      <c r="B79" s="5">
        <v>43976</v>
      </c>
      <c r="C79" s="6">
        <v>11183</v>
      </c>
      <c r="D79" s="5">
        <f t="shared" si="118"/>
        <v>257</v>
      </c>
      <c r="E79" s="6">
        <v>310</v>
      </c>
      <c r="F79" s="5">
        <f t="shared" si="126"/>
        <v>4</v>
      </c>
      <c r="G79" s="6">
        <v>6279</v>
      </c>
      <c r="H79" s="5">
        <f t="shared" si="80"/>
        <v>0</v>
      </c>
      <c r="I79" s="5">
        <f t="shared" si="119"/>
        <v>4594</v>
      </c>
      <c r="J79" s="5">
        <f t="shared" si="127"/>
        <v>253</v>
      </c>
      <c r="K79" s="5">
        <f t="shared" si="120"/>
        <v>2.7720647411249216E-2</v>
      </c>
      <c r="L79" s="5">
        <f t="shared" si="121"/>
        <v>0.5614772422426898</v>
      </c>
      <c r="M79" s="5">
        <f t="shared" si="122"/>
        <v>0.41080211034606101</v>
      </c>
      <c r="N79" s="5">
        <f t="shared" si="81"/>
        <v>2.2981310918358221E-2</v>
      </c>
      <c r="O79" s="5">
        <f t="shared" si="123"/>
        <v>1.2903225806451613E-2</v>
      </c>
      <c r="P79" s="5">
        <f t="shared" si="124"/>
        <v>0</v>
      </c>
      <c r="Q79" s="5">
        <f t="shared" si="125"/>
        <v>5.5071832825424466E-2</v>
      </c>
      <c r="R79" s="5">
        <f t="shared" si="82"/>
        <v>2814.0412682435831</v>
      </c>
      <c r="S79" s="5">
        <f t="shared" si="83"/>
        <v>78.007045797684953</v>
      </c>
      <c r="T79" s="5">
        <f t="shared" si="84"/>
        <v>1580.0201308505284</v>
      </c>
      <c r="U79" s="5">
        <f t="shared" si="85"/>
        <v>1156.0140915953698</v>
      </c>
      <c r="V79" s="7">
        <v>59339</v>
      </c>
      <c r="W79" s="5">
        <f t="shared" si="128"/>
        <v>1099</v>
      </c>
      <c r="X79" s="5">
        <f t="shared" si="86"/>
        <v>-386</v>
      </c>
      <c r="Y79" s="23">
        <f t="shared" si="87"/>
        <v>14931.806743834926</v>
      </c>
      <c r="Z79" s="6">
        <v>46071</v>
      </c>
      <c r="AA79" s="5">
        <f t="shared" si="133"/>
        <v>799</v>
      </c>
      <c r="AB79" s="20">
        <f t="shared" si="88"/>
        <v>0.77640337720554775</v>
      </c>
      <c r="AC79" s="21">
        <f t="shared" si="89"/>
        <v>-308</v>
      </c>
      <c r="AD79" s="5">
        <f t="shared" si="129"/>
        <v>13268</v>
      </c>
      <c r="AE79" s="5">
        <f t="shared" si="134"/>
        <v>300</v>
      </c>
      <c r="AF79" s="20">
        <f t="shared" si="90"/>
        <v>0.22359662279445222</v>
      </c>
      <c r="AG79" s="21">
        <f t="shared" si="91"/>
        <v>-78</v>
      </c>
      <c r="AH79" s="23">
        <f t="shared" si="92"/>
        <v>0.27297543221110099</v>
      </c>
      <c r="AI79" s="23">
        <f t="shared" si="93"/>
        <v>3338.7015601409157</v>
      </c>
      <c r="AJ79" s="6">
        <v>3664</v>
      </c>
      <c r="AK79" s="5">
        <f t="shared" si="135"/>
        <v>-347</v>
      </c>
      <c r="AL79" s="5">
        <f t="shared" si="94"/>
        <v>-8.6512091747693809E-2</v>
      </c>
      <c r="AM79" s="23">
        <f t="shared" si="95"/>
        <v>921.99295420231499</v>
      </c>
      <c r="AN79" s="23">
        <f t="shared" si="96"/>
        <v>0.32764016811231333</v>
      </c>
      <c r="AO79" s="6">
        <v>582</v>
      </c>
      <c r="AP79" s="5">
        <f t="shared" si="136"/>
        <v>-8</v>
      </c>
      <c r="AQ79">
        <f t="shared" si="130"/>
        <v>-1.3559322033898313E-2</v>
      </c>
      <c r="AR79" s="22">
        <f t="shared" si="97"/>
        <v>146.45193759436336</v>
      </c>
      <c r="AS79" s="6">
        <v>281</v>
      </c>
      <c r="AT79" s="5">
        <f t="shared" si="131"/>
        <v>15</v>
      </c>
      <c r="AU79" s="5">
        <f t="shared" si="98"/>
        <v>5.6390977443609103E-2</v>
      </c>
      <c r="AV79" s="23">
        <f t="shared" si="99"/>
        <v>70.709612481127323</v>
      </c>
      <c r="AW79" s="36">
        <f t="shared" si="100"/>
        <v>2.5127425556648483E-2</v>
      </c>
      <c r="AX79" s="6">
        <v>67</v>
      </c>
      <c r="AY79" s="5">
        <f t="shared" si="132"/>
        <v>3</v>
      </c>
      <c r="AZ79" s="5">
        <f t="shared" si="101"/>
        <v>4.6875E-2</v>
      </c>
      <c r="BA79" s="23">
        <f t="shared" si="102"/>
        <v>16.859587317564166</v>
      </c>
      <c r="BB79" s="36">
        <f t="shared" si="103"/>
        <v>5.9912366985603151E-3</v>
      </c>
      <c r="BC79" s="21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1">
        <f t="shared" si="104"/>
        <v>-337</v>
      </c>
      <c r="BE79" s="36">
        <f t="shared" si="105"/>
        <v>-6.8343135266680233E-2</v>
      </c>
      <c r="BF79" s="23">
        <f t="shared" si="106"/>
        <v>1156.0140915953698</v>
      </c>
      <c r="BG79" s="23">
        <f t="shared" si="107"/>
        <v>0.41080211034606101</v>
      </c>
      <c r="BH79" s="30">
        <v>1100</v>
      </c>
      <c r="BI79">
        <f t="shared" si="108"/>
        <v>148</v>
      </c>
      <c r="BJ79" s="6">
        <v>4763</v>
      </c>
      <c r="BK79">
        <f t="shared" si="109"/>
        <v>-214</v>
      </c>
      <c r="BL79" s="6">
        <v>3742</v>
      </c>
      <c r="BM79">
        <f t="shared" si="110"/>
        <v>179</v>
      </c>
      <c r="BN79" s="6">
        <v>1327</v>
      </c>
      <c r="BO79">
        <f t="shared" si="111"/>
        <v>119</v>
      </c>
      <c r="BP79" s="6">
        <v>251</v>
      </c>
      <c r="BQ79">
        <f t="shared" si="112"/>
        <v>25</v>
      </c>
      <c r="BR79" s="11">
        <v>4</v>
      </c>
      <c r="BS79" s="17">
        <f t="shared" si="113"/>
        <v>4</v>
      </c>
      <c r="BT79" s="11">
        <v>21</v>
      </c>
      <c r="BU79" s="17">
        <f t="shared" si="114"/>
        <v>21</v>
      </c>
      <c r="BV79" s="11">
        <v>62</v>
      </c>
      <c r="BW79" s="17">
        <f t="shared" si="115"/>
        <v>62</v>
      </c>
      <c r="BX79" s="11">
        <v>149</v>
      </c>
      <c r="BY79" s="17">
        <f t="shared" si="116"/>
        <v>149</v>
      </c>
      <c r="BZ79" s="14">
        <v>74</v>
      </c>
      <c r="CA79" s="18">
        <f t="shared" si="117"/>
        <v>74</v>
      </c>
    </row>
    <row r="80" spans="1:79">
      <c r="A80" s="1">
        <v>43977</v>
      </c>
      <c r="B80">
        <v>43977</v>
      </c>
      <c r="C80" s="6">
        <v>11447</v>
      </c>
      <c r="D80">
        <f t="shared" si="118"/>
        <v>264</v>
      </c>
      <c r="E80" s="6">
        <v>313</v>
      </c>
      <c r="F80">
        <f t="shared" si="126"/>
        <v>3</v>
      </c>
      <c r="G80" s="6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7">
        <v>60598</v>
      </c>
      <c r="W80">
        <f t="shared" si="128"/>
        <v>1259</v>
      </c>
      <c r="X80">
        <f t="shared" si="86"/>
        <v>160</v>
      </c>
      <c r="Y80" s="22">
        <f t="shared" si="87"/>
        <v>15248.616004026169</v>
      </c>
      <c r="Z80" s="6">
        <v>47020</v>
      </c>
      <c r="AA80">
        <f t="shared" si="133"/>
        <v>949</v>
      </c>
      <c r="AB80" s="19">
        <f t="shared" si="88"/>
        <v>0.77593319911548231</v>
      </c>
      <c r="AC80" s="18">
        <f t="shared" si="89"/>
        <v>150</v>
      </c>
      <c r="AD80">
        <f t="shared" si="129"/>
        <v>13578</v>
      </c>
      <c r="AE80">
        <f t="shared" si="134"/>
        <v>310</v>
      </c>
      <c r="AF80" s="19">
        <f t="shared" si="90"/>
        <v>0.22406680088451764</v>
      </c>
      <c r="AG80" s="18">
        <f t="shared" si="91"/>
        <v>10</v>
      </c>
      <c r="AH80" s="22">
        <f t="shared" si="92"/>
        <v>0.24622716441620335</v>
      </c>
      <c r="AI80" s="22">
        <f t="shared" si="93"/>
        <v>3416.7086059386006</v>
      </c>
      <c r="AJ80" s="6">
        <v>3843</v>
      </c>
      <c r="AK80">
        <f t="shared" si="135"/>
        <v>179</v>
      </c>
      <c r="AL80">
        <f t="shared" si="94"/>
        <v>4.8853711790393106E-2</v>
      </c>
      <c r="AM80" s="22">
        <f t="shared" si="95"/>
        <v>967.03573225968796</v>
      </c>
      <c r="AN80" s="22">
        <f t="shared" si="96"/>
        <v>0.33572114964619548</v>
      </c>
      <c r="AO80" s="6">
        <v>555</v>
      </c>
      <c r="AP80">
        <f t="shared" si="136"/>
        <v>-27</v>
      </c>
      <c r="AQ80">
        <f t="shared" si="130"/>
        <v>-4.6391752577319534E-2</v>
      </c>
      <c r="AR80" s="22">
        <f t="shared" si="97"/>
        <v>139.6577755410166</v>
      </c>
      <c r="AS80" s="6">
        <v>285</v>
      </c>
      <c r="AT80">
        <f t="shared" si="131"/>
        <v>4</v>
      </c>
      <c r="AU80">
        <f t="shared" si="98"/>
        <v>1.4234875444839812E-2</v>
      </c>
      <c r="AV80" s="22">
        <f t="shared" si="99"/>
        <v>71.716155007549062</v>
      </c>
      <c r="AW80" s="35">
        <f t="shared" si="100"/>
        <v>2.4897353018258059E-2</v>
      </c>
      <c r="AX80" s="6">
        <v>72</v>
      </c>
      <c r="AY80">
        <f t="shared" si="132"/>
        <v>5</v>
      </c>
      <c r="AZ80">
        <f t="shared" si="101"/>
        <v>7.4626865671641784E-2</v>
      </c>
      <c r="BA80" s="22">
        <f t="shared" si="102"/>
        <v>18.117765475591344</v>
      </c>
      <c r="BB80" s="35">
        <f t="shared" si="103"/>
        <v>6.2898576046125625E-3</v>
      </c>
      <c r="BC80" s="18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8">
        <f t="shared" si="104"/>
        <v>161</v>
      </c>
      <c r="BE80" s="35">
        <f t="shared" si="105"/>
        <v>3.5045711797997425E-2</v>
      </c>
      <c r="BF80" s="22">
        <f t="shared" si="106"/>
        <v>1196.527428283845</v>
      </c>
      <c r="BG80" s="22">
        <f t="shared" si="107"/>
        <v>0.41539267930462132</v>
      </c>
      <c r="BH80" s="30">
        <v>1123</v>
      </c>
      <c r="BI80">
        <f t="shared" si="108"/>
        <v>23</v>
      </c>
      <c r="BJ80" s="6">
        <v>4895</v>
      </c>
      <c r="BK80">
        <f t="shared" si="109"/>
        <v>132</v>
      </c>
      <c r="BL80" s="6">
        <v>3819</v>
      </c>
      <c r="BM80">
        <f t="shared" si="110"/>
        <v>77</v>
      </c>
      <c r="BN80" s="6">
        <v>1352</v>
      </c>
      <c r="BO80">
        <f t="shared" si="111"/>
        <v>25</v>
      </c>
      <c r="BP80" s="6">
        <v>258</v>
      </c>
      <c r="BQ80">
        <f t="shared" si="112"/>
        <v>7</v>
      </c>
      <c r="BR80" s="11">
        <v>4</v>
      </c>
      <c r="BS80" s="17">
        <f t="shared" si="113"/>
        <v>0</v>
      </c>
      <c r="BT80" s="11">
        <v>22</v>
      </c>
      <c r="BU80" s="17">
        <f t="shared" si="114"/>
        <v>1</v>
      </c>
      <c r="BV80" s="11">
        <v>63</v>
      </c>
      <c r="BW80" s="17">
        <f t="shared" si="115"/>
        <v>1</v>
      </c>
      <c r="BX80" s="11">
        <v>149</v>
      </c>
      <c r="BY80" s="17">
        <f t="shared" si="116"/>
        <v>0</v>
      </c>
      <c r="BZ80" s="14">
        <v>75</v>
      </c>
      <c r="CA80" s="18">
        <f t="shared" si="117"/>
        <v>1</v>
      </c>
    </row>
    <row r="81" spans="1:79">
      <c r="A81" s="1">
        <v>43978</v>
      </c>
      <c r="B81">
        <v>43978</v>
      </c>
      <c r="C81" s="6">
        <v>11728</v>
      </c>
      <c r="D81">
        <f t="shared" si="118"/>
        <v>281</v>
      </c>
      <c r="E81" s="6">
        <v>315</v>
      </c>
      <c r="F81">
        <f t="shared" si="126"/>
        <v>2</v>
      </c>
      <c r="G81" s="6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7">
        <v>61895</v>
      </c>
      <c r="W81">
        <f t="shared" si="128"/>
        <v>1297</v>
      </c>
      <c r="X81">
        <f t="shared" si="86"/>
        <v>38</v>
      </c>
      <c r="Y81" s="22">
        <f t="shared" si="87"/>
        <v>15574.987418218419</v>
      </c>
      <c r="Z81" s="6">
        <v>47992</v>
      </c>
      <c r="AA81">
        <f t="shared" si="133"/>
        <v>972</v>
      </c>
      <c r="AB81" s="19">
        <f t="shared" si="88"/>
        <v>0.77537765570724615</v>
      </c>
      <c r="AC81" s="18">
        <f t="shared" si="89"/>
        <v>23</v>
      </c>
      <c r="AD81">
        <f t="shared" si="129"/>
        <v>13903</v>
      </c>
      <c r="AE81">
        <f t="shared" si="134"/>
        <v>325</v>
      </c>
      <c r="AF81" s="19">
        <f t="shared" si="90"/>
        <v>0.22462234429275385</v>
      </c>
      <c r="AG81" s="18">
        <f t="shared" si="91"/>
        <v>15</v>
      </c>
      <c r="AH81" s="22">
        <f t="shared" si="92"/>
        <v>0.25057825751734775</v>
      </c>
      <c r="AI81" s="22">
        <f t="shared" si="93"/>
        <v>3498.490186210367</v>
      </c>
      <c r="AJ81" s="6">
        <v>3130</v>
      </c>
      <c r="AK81">
        <f t="shared" si="135"/>
        <v>-713</v>
      </c>
      <c r="AL81">
        <f t="shared" si="94"/>
        <v>-0.18553213635180843</v>
      </c>
      <c r="AM81" s="22">
        <f t="shared" si="95"/>
        <v>787.61952692501256</v>
      </c>
      <c r="AN81" s="22">
        <f t="shared" si="96"/>
        <v>0.26688267394270121</v>
      </c>
      <c r="AO81" s="6">
        <v>552</v>
      </c>
      <c r="AP81">
        <f t="shared" si="136"/>
        <v>-3</v>
      </c>
      <c r="AQ81">
        <f t="shared" si="130"/>
        <v>-5.4054054054053502E-3</v>
      </c>
      <c r="AR81" s="22">
        <f t="shared" si="97"/>
        <v>138.90286864620029</v>
      </c>
      <c r="AS81" s="6">
        <v>278</v>
      </c>
      <c r="AT81">
        <f t="shared" si="131"/>
        <v>-7</v>
      </c>
      <c r="AU81">
        <f t="shared" si="98"/>
        <v>-2.4561403508771895E-2</v>
      </c>
      <c r="AV81" s="22">
        <f t="shared" si="99"/>
        <v>69.954705586311022</v>
      </c>
      <c r="AW81" s="35">
        <f t="shared" si="100"/>
        <v>2.3703956343792632E-2</v>
      </c>
      <c r="AX81" s="6">
        <v>74</v>
      </c>
      <c r="AY81">
        <f t="shared" si="132"/>
        <v>2</v>
      </c>
      <c r="AZ81">
        <f t="shared" si="101"/>
        <v>2.7777777777777679E-2</v>
      </c>
      <c r="BA81" s="22">
        <f t="shared" si="102"/>
        <v>18.621036738802214</v>
      </c>
      <c r="BB81" s="35">
        <f t="shared" si="103"/>
        <v>6.3096862210095502E-3</v>
      </c>
      <c r="BC81" s="18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8">
        <f t="shared" si="104"/>
        <v>-721</v>
      </c>
      <c r="BE81" s="35">
        <f t="shared" si="105"/>
        <v>-0.15162986330178763</v>
      </c>
      <c r="BF81" s="22">
        <f t="shared" si="106"/>
        <v>1015.0981378963261</v>
      </c>
      <c r="BG81" s="22">
        <f t="shared" si="107"/>
        <v>0.34396316507503411</v>
      </c>
      <c r="BH81" s="30">
        <v>1150</v>
      </c>
      <c r="BI81">
        <f t="shared" si="108"/>
        <v>27</v>
      </c>
      <c r="BJ81" s="6">
        <v>5126</v>
      </c>
      <c r="BK81">
        <f t="shared" si="109"/>
        <v>231</v>
      </c>
      <c r="BL81" s="6">
        <v>3817</v>
      </c>
      <c r="BM81">
        <f t="shared" si="110"/>
        <v>-2</v>
      </c>
      <c r="BN81" s="6">
        <v>1373</v>
      </c>
      <c r="BO81">
        <f t="shared" si="111"/>
        <v>21</v>
      </c>
      <c r="BP81" s="6">
        <v>262</v>
      </c>
      <c r="BQ81">
        <f t="shared" si="112"/>
        <v>4</v>
      </c>
      <c r="BR81" s="11">
        <v>4</v>
      </c>
      <c r="BS81" s="17">
        <f t="shared" si="113"/>
        <v>0</v>
      </c>
      <c r="BT81" s="11">
        <v>23</v>
      </c>
      <c r="BU81" s="17">
        <f t="shared" si="114"/>
        <v>1</v>
      </c>
      <c r="BV81" s="11">
        <v>63</v>
      </c>
      <c r="BW81" s="17">
        <f t="shared" si="115"/>
        <v>0</v>
      </c>
      <c r="BX81" s="11">
        <v>150</v>
      </c>
      <c r="BY81" s="17">
        <f t="shared" si="116"/>
        <v>1</v>
      </c>
      <c r="BZ81" s="14">
        <v>75</v>
      </c>
      <c r="CA81" s="18">
        <f t="shared" si="117"/>
        <v>0</v>
      </c>
    </row>
    <row r="82" spans="1:79">
      <c r="A82" s="1">
        <v>43979</v>
      </c>
      <c r="B82">
        <v>43979</v>
      </c>
      <c r="C82" s="6">
        <v>12131</v>
      </c>
      <c r="D82">
        <f t="shared" si="118"/>
        <v>403</v>
      </c>
      <c r="E82" s="6">
        <v>320</v>
      </c>
      <c r="F82">
        <f t="shared" si="126"/>
        <v>5</v>
      </c>
      <c r="G82" s="6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7">
        <v>63202</v>
      </c>
      <c r="W82">
        <f t="shared" si="128"/>
        <v>1307</v>
      </c>
      <c r="X82">
        <f t="shared" si="86"/>
        <v>10</v>
      </c>
      <c r="Y82" s="22">
        <f t="shared" si="87"/>
        <v>15903.875188726723</v>
      </c>
      <c r="Z82" s="6">
        <v>48842</v>
      </c>
      <c r="AA82">
        <f t="shared" si="133"/>
        <v>850</v>
      </c>
      <c r="AB82" s="19">
        <f t="shared" si="88"/>
        <v>0.77279200025315653</v>
      </c>
      <c r="AC82" s="18">
        <f t="shared" si="89"/>
        <v>-122</v>
      </c>
      <c r="AD82">
        <f t="shared" si="129"/>
        <v>14360</v>
      </c>
      <c r="AE82">
        <f t="shared" si="134"/>
        <v>457</v>
      </c>
      <c r="AF82" s="19">
        <f t="shared" si="90"/>
        <v>0.22720799974684344</v>
      </c>
      <c r="AG82" s="18">
        <f t="shared" si="91"/>
        <v>132</v>
      </c>
      <c r="AH82" s="22">
        <f t="shared" si="92"/>
        <v>0.34965570007651109</v>
      </c>
      <c r="AI82" s="22">
        <f t="shared" si="93"/>
        <v>3613.4876698540511</v>
      </c>
      <c r="AJ82" s="6">
        <v>3523</v>
      </c>
      <c r="AK82">
        <f t="shared" si="135"/>
        <v>393</v>
      </c>
      <c r="AL82">
        <f t="shared" si="94"/>
        <v>0.12555910543130988</v>
      </c>
      <c r="AM82" s="22">
        <f t="shared" si="95"/>
        <v>886.51233014594857</v>
      </c>
      <c r="AN82" s="22">
        <f t="shared" si="96"/>
        <v>0.29041299150935618</v>
      </c>
      <c r="AO82" s="6">
        <v>549</v>
      </c>
      <c r="AP82">
        <f t="shared" si="136"/>
        <v>-3</v>
      </c>
      <c r="AQ82">
        <f t="shared" si="130"/>
        <v>-5.4347826086956763E-3</v>
      </c>
      <c r="AR82" s="22">
        <f t="shared" si="97"/>
        <v>138.147961751384</v>
      </c>
      <c r="AS82" s="6">
        <v>281</v>
      </c>
      <c r="AT82">
        <f t="shared" si="131"/>
        <v>3</v>
      </c>
      <c r="AU82">
        <f t="shared" si="98"/>
        <v>1.0791366906474753E-2</v>
      </c>
      <c r="AV82" s="22">
        <f t="shared" si="99"/>
        <v>70.709612481127323</v>
      </c>
      <c r="AW82" s="35">
        <f t="shared" si="100"/>
        <v>2.3163795235347458E-2</v>
      </c>
      <c r="AX82" s="6">
        <v>79</v>
      </c>
      <c r="AY82">
        <f t="shared" si="132"/>
        <v>5</v>
      </c>
      <c r="AZ82">
        <f t="shared" si="101"/>
        <v>6.7567567567567544E-2</v>
      </c>
      <c r="BA82" s="22">
        <f t="shared" si="102"/>
        <v>19.879214896829389</v>
      </c>
      <c r="BB82" s="35">
        <f t="shared" si="103"/>
        <v>6.5122413650976832E-3</v>
      </c>
      <c r="BC82" s="18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8">
        <f t="shared" si="104"/>
        <v>398</v>
      </c>
      <c r="BE82" s="35">
        <f t="shared" si="105"/>
        <v>9.8661378284581103E-2</v>
      </c>
      <c r="BF82" s="22">
        <f t="shared" si="106"/>
        <v>1115.2491192752893</v>
      </c>
      <c r="BG82" s="22">
        <f t="shared" si="107"/>
        <v>0.36534498392548015</v>
      </c>
      <c r="BH82" s="30">
        <v>1189</v>
      </c>
      <c r="BI82">
        <f t="shared" si="108"/>
        <v>39</v>
      </c>
      <c r="BJ82" s="6">
        <v>5324</v>
      </c>
      <c r="BK82">
        <f t="shared" si="109"/>
        <v>198</v>
      </c>
      <c r="BL82" s="6">
        <v>3947</v>
      </c>
      <c r="BM82">
        <f t="shared" si="110"/>
        <v>130</v>
      </c>
      <c r="BN82" s="6">
        <v>1406</v>
      </c>
      <c r="BO82">
        <f t="shared" si="111"/>
        <v>33</v>
      </c>
      <c r="BP82" s="6">
        <v>265</v>
      </c>
      <c r="BQ82">
        <f t="shared" si="112"/>
        <v>3</v>
      </c>
      <c r="BR82" s="11">
        <v>4</v>
      </c>
      <c r="BS82" s="17">
        <f t="shared" si="113"/>
        <v>0</v>
      </c>
      <c r="BT82" s="11">
        <v>23</v>
      </c>
      <c r="BU82" s="17">
        <f t="shared" si="114"/>
        <v>0</v>
      </c>
      <c r="BV82" s="11">
        <v>65</v>
      </c>
      <c r="BW82" s="17">
        <f t="shared" si="115"/>
        <v>2</v>
      </c>
      <c r="BX82" s="11">
        <v>151</v>
      </c>
      <c r="BY82" s="17">
        <f t="shared" si="116"/>
        <v>1</v>
      </c>
      <c r="BZ82" s="14">
        <v>77</v>
      </c>
      <c r="CA82" s="18">
        <f t="shared" si="117"/>
        <v>2</v>
      </c>
    </row>
    <row r="83" spans="1:79">
      <c r="A83" s="1">
        <v>43980</v>
      </c>
      <c r="B83">
        <v>43980</v>
      </c>
      <c r="C83" s="6">
        <v>12531</v>
      </c>
      <c r="D83">
        <f t="shared" si="118"/>
        <v>400</v>
      </c>
      <c r="E83" s="6">
        <v>326</v>
      </c>
      <c r="F83">
        <f t="shared" si="126"/>
        <v>6</v>
      </c>
      <c r="G83" s="6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7">
        <v>64641</v>
      </c>
      <c r="W83">
        <f t="shared" si="128"/>
        <v>1439</v>
      </c>
      <c r="X83">
        <f t="shared" si="86"/>
        <v>132</v>
      </c>
      <c r="Y83" s="22">
        <f t="shared" si="87"/>
        <v>16265.978862606944</v>
      </c>
      <c r="Z83" s="6">
        <v>49849</v>
      </c>
      <c r="AA83">
        <f t="shared" si="133"/>
        <v>1007</v>
      </c>
      <c r="AB83" s="19">
        <f t="shared" si="88"/>
        <v>0.77116690645256103</v>
      </c>
      <c r="AC83" s="18">
        <f t="shared" si="89"/>
        <v>157</v>
      </c>
      <c r="AD83">
        <f t="shared" si="129"/>
        <v>14792</v>
      </c>
      <c r="AE83">
        <f t="shared" si="134"/>
        <v>432</v>
      </c>
      <c r="AF83" s="19">
        <f t="shared" si="90"/>
        <v>0.22883309354743894</v>
      </c>
      <c r="AG83" s="18">
        <f t="shared" si="91"/>
        <v>-25</v>
      </c>
      <c r="AH83" s="22">
        <f t="shared" si="92"/>
        <v>0.30020847810979845</v>
      </c>
      <c r="AI83" s="22">
        <f t="shared" si="93"/>
        <v>3722.1942627075991</v>
      </c>
      <c r="AJ83" s="6">
        <v>3787</v>
      </c>
      <c r="AK83">
        <f t="shared" si="135"/>
        <v>264</v>
      </c>
      <c r="AL83">
        <f t="shared" si="94"/>
        <v>7.4936133976724273E-2</v>
      </c>
      <c r="AM83" s="22">
        <f t="shared" si="95"/>
        <v>952.94413688978352</v>
      </c>
      <c r="AN83" s="22">
        <f t="shared" si="96"/>
        <v>0.30221051791556941</v>
      </c>
      <c r="AO83" s="6">
        <v>526</v>
      </c>
      <c r="AP83">
        <f t="shared" si="136"/>
        <v>-23</v>
      </c>
      <c r="AQ83">
        <f t="shared" si="130"/>
        <v>-4.1894353369763215E-2</v>
      </c>
      <c r="AR83" s="22">
        <f t="shared" si="97"/>
        <v>132.36034222445898</v>
      </c>
      <c r="AS83" s="6">
        <v>273</v>
      </c>
      <c r="AT83">
        <f t="shared" si="131"/>
        <v>-8</v>
      </c>
      <c r="AU83">
        <f t="shared" si="98"/>
        <v>-2.8469750889679735E-2</v>
      </c>
      <c r="AV83" s="22">
        <f t="shared" si="99"/>
        <v>68.696527428283844</v>
      </c>
      <c r="AW83" s="35">
        <f t="shared" si="100"/>
        <v>2.1785970792434762E-2</v>
      </c>
      <c r="AX83" s="6">
        <v>79</v>
      </c>
      <c r="AY83">
        <f t="shared" si="132"/>
        <v>0</v>
      </c>
      <c r="AZ83">
        <f t="shared" si="101"/>
        <v>0</v>
      </c>
      <c r="BA83" s="22">
        <f t="shared" si="102"/>
        <v>19.879214896829389</v>
      </c>
      <c r="BB83" s="35">
        <f t="shared" si="103"/>
        <v>6.3043651743675683E-3</v>
      </c>
      <c r="BC83" s="18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8">
        <f t="shared" si="104"/>
        <v>233</v>
      </c>
      <c r="BE83" s="35">
        <f t="shared" si="105"/>
        <v>5.2572202166065063E-2</v>
      </c>
      <c r="BF83" s="22">
        <f t="shared" si="106"/>
        <v>1173.8802214393559</v>
      </c>
      <c r="BG83" s="22">
        <f t="shared" si="107"/>
        <v>0.37227675365094565</v>
      </c>
      <c r="BH83" s="30">
        <v>1238</v>
      </c>
      <c r="BI83">
        <f t="shared" si="108"/>
        <v>49</v>
      </c>
      <c r="BJ83" s="6">
        <v>5501</v>
      </c>
      <c r="BK83">
        <f t="shared" si="109"/>
        <v>177</v>
      </c>
      <c r="BL83" s="6">
        <v>4080</v>
      </c>
      <c r="BM83">
        <f t="shared" si="110"/>
        <v>133</v>
      </c>
      <c r="BN83" s="6">
        <v>1438</v>
      </c>
      <c r="BO83">
        <f t="shared" si="111"/>
        <v>32</v>
      </c>
      <c r="BP83" s="6">
        <v>274</v>
      </c>
      <c r="BQ83">
        <f t="shared" si="112"/>
        <v>9</v>
      </c>
      <c r="BR83" s="11">
        <v>4</v>
      </c>
      <c r="BS83" s="17">
        <f t="shared" si="113"/>
        <v>0</v>
      </c>
      <c r="BT83" s="11">
        <v>23</v>
      </c>
      <c r="BU83" s="17">
        <f t="shared" si="114"/>
        <v>0</v>
      </c>
      <c r="BV83" s="11">
        <v>65</v>
      </c>
      <c r="BW83" s="17">
        <f t="shared" si="115"/>
        <v>0</v>
      </c>
      <c r="BX83" s="11">
        <v>156</v>
      </c>
      <c r="BY83" s="17">
        <f t="shared" si="116"/>
        <v>5</v>
      </c>
      <c r="BZ83" s="14">
        <v>78</v>
      </c>
      <c r="CA83" s="18">
        <f t="shared" si="117"/>
        <v>1</v>
      </c>
    </row>
    <row r="84" spans="1:79">
      <c r="A84" s="1">
        <v>43981</v>
      </c>
      <c r="B84">
        <v>43981</v>
      </c>
      <c r="C84" s="6">
        <v>13015</v>
      </c>
      <c r="D84">
        <f t="shared" si="118"/>
        <v>484</v>
      </c>
      <c r="E84" s="6">
        <v>330</v>
      </c>
      <c r="F84">
        <f t="shared" si="126"/>
        <v>4</v>
      </c>
      <c r="G84" s="6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7">
        <v>66192</v>
      </c>
      <c r="W84">
        <f t="shared" si="128"/>
        <v>1551</v>
      </c>
      <c r="X84">
        <f t="shared" si="86"/>
        <v>112</v>
      </c>
      <c r="Y84" s="22">
        <f t="shared" si="87"/>
        <v>16656.265727226975</v>
      </c>
      <c r="Z84" s="6">
        <v>50849</v>
      </c>
      <c r="AA84">
        <f t="shared" si="133"/>
        <v>1000</v>
      </c>
      <c r="AB84" s="19">
        <f t="shared" si="88"/>
        <v>0.7682046168721296</v>
      </c>
      <c r="AC84" s="18">
        <f t="shared" si="89"/>
        <v>-7</v>
      </c>
      <c r="AD84">
        <f t="shared" si="129"/>
        <v>15343</v>
      </c>
      <c r="AE84">
        <f t="shared" si="134"/>
        <v>551</v>
      </c>
      <c r="AF84" s="19">
        <f t="shared" si="90"/>
        <v>0.23179538312787043</v>
      </c>
      <c r="AG84" s="18">
        <f t="shared" si="91"/>
        <v>119</v>
      </c>
      <c r="AH84" s="22">
        <f t="shared" si="92"/>
        <v>0.35525467440361058</v>
      </c>
      <c r="AI84" s="22">
        <f t="shared" si="93"/>
        <v>3860.8454957221938</v>
      </c>
      <c r="AJ84" s="6">
        <v>2385</v>
      </c>
      <c r="AK84">
        <f t="shared" si="135"/>
        <v>-1402</v>
      </c>
      <c r="AL84">
        <f t="shared" si="94"/>
        <v>-0.37021388962239243</v>
      </c>
      <c r="AM84" s="22">
        <f t="shared" si="95"/>
        <v>600.15098137896325</v>
      </c>
      <c r="AN84" s="22">
        <f t="shared" si="96"/>
        <v>0.18325009604302728</v>
      </c>
      <c r="AO84" s="6">
        <v>539</v>
      </c>
      <c r="AP84">
        <f t="shared" si="136"/>
        <v>13</v>
      </c>
      <c r="AQ84">
        <f t="shared" si="130"/>
        <v>2.4714828897338448E-2</v>
      </c>
      <c r="AR84" s="22">
        <f t="shared" si="97"/>
        <v>135.63160543532965</v>
      </c>
      <c r="AS84" s="6">
        <v>272</v>
      </c>
      <c r="AT84">
        <f t="shared" si="131"/>
        <v>-1</v>
      </c>
      <c r="AU84">
        <f t="shared" si="98"/>
        <v>-3.66300366300365E-3</v>
      </c>
      <c r="AV84" s="22">
        <f t="shared" si="99"/>
        <v>68.444891796678405</v>
      </c>
      <c r="AW84" s="35">
        <f t="shared" si="100"/>
        <v>2.0898962735305417E-2</v>
      </c>
      <c r="AX84" s="6">
        <v>78</v>
      </c>
      <c r="AY84">
        <f t="shared" si="132"/>
        <v>-1</v>
      </c>
      <c r="AZ84">
        <f t="shared" si="101"/>
        <v>-1.2658227848101222E-2</v>
      </c>
      <c r="BA84" s="22">
        <f t="shared" si="102"/>
        <v>19.627579265223954</v>
      </c>
      <c r="BB84" s="35">
        <f t="shared" si="103"/>
        <v>5.9930849020361126E-3</v>
      </c>
      <c r="BC84" s="18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8">
        <f t="shared" si="104"/>
        <v>-1391</v>
      </c>
      <c r="BE84" s="35">
        <f t="shared" si="105"/>
        <v>-0.29817792068595927</v>
      </c>
      <c r="BF84" s="22">
        <f t="shared" si="106"/>
        <v>823.85505787619525</v>
      </c>
      <c r="BG84" s="22">
        <f t="shared" si="107"/>
        <v>0.25155589704187475</v>
      </c>
      <c r="BH84" s="30">
        <v>1304</v>
      </c>
      <c r="BI84">
        <f t="shared" si="108"/>
        <v>66</v>
      </c>
      <c r="BJ84" s="6">
        <v>5727</v>
      </c>
      <c r="BK84">
        <f t="shared" si="109"/>
        <v>226</v>
      </c>
      <c r="BL84" s="6">
        <v>4228</v>
      </c>
      <c r="BM84">
        <f t="shared" si="110"/>
        <v>148</v>
      </c>
      <c r="BN84" s="6">
        <v>1479</v>
      </c>
      <c r="BO84">
        <f t="shared" si="111"/>
        <v>41</v>
      </c>
      <c r="BP84" s="6">
        <v>280</v>
      </c>
      <c r="BQ84">
        <f t="shared" si="112"/>
        <v>6</v>
      </c>
      <c r="BR84" s="11">
        <v>5</v>
      </c>
      <c r="BS84" s="17">
        <f t="shared" si="113"/>
        <v>1</v>
      </c>
      <c r="BT84" s="11">
        <v>24</v>
      </c>
      <c r="BU84" s="17">
        <f t="shared" si="114"/>
        <v>1</v>
      </c>
      <c r="BV84" s="11">
        <v>65</v>
      </c>
      <c r="BW84" s="17">
        <f t="shared" si="115"/>
        <v>0</v>
      </c>
      <c r="BX84" s="11">
        <v>156</v>
      </c>
      <c r="BY84" s="17">
        <f t="shared" si="116"/>
        <v>0</v>
      </c>
      <c r="BZ84" s="14">
        <v>80</v>
      </c>
      <c r="CA84" s="18">
        <f t="shared" si="117"/>
        <v>2</v>
      </c>
    </row>
    <row r="85" spans="1:79">
      <c r="A85" s="1">
        <v>43982</v>
      </c>
      <c r="B85">
        <v>43982</v>
      </c>
      <c r="C85" s="6">
        <v>13463</v>
      </c>
      <c r="D85">
        <f t="shared" si="118"/>
        <v>448</v>
      </c>
      <c r="E85" s="6">
        <v>336</v>
      </c>
      <c r="F85">
        <f t="shared" si="126"/>
        <v>6</v>
      </c>
      <c r="G85" s="6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7">
        <v>67730</v>
      </c>
      <c r="W85">
        <f t="shared" si="128"/>
        <v>1538</v>
      </c>
      <c r="X85">
        <f t="shared" si="86"/>
        <v>-13</v>
      </c>
      <c r="Y85" s="22">
        <f t="shared" si="87"/>
        <v>17043.281328636134</v>
      </c>
      <c r="Z85" s="6">
        <v>51874</v>
      </c>
      <c r="AA85">
        <f t="shared" si="133"/>
        <v>1025</v>
      </c>
      <c r="AB85" s="19">
        <f t="shared" si="88"/>
        <v>0.76589399084600618</v>
      </c>
      <c r="AC85" s="18">
        <f t="shared" si="89"/>
        <v>25</v>
      </c>
      <c r="AD85">
        <f t="shared" si="129"/>
        <v>15856</v>
      </c>
      <c r="AE85">
        <f t="shared" si="134"/>
        <v>513</v>
      </c>
      <c r="AF85" s="19">
        <f t="shared" si="90"/>
        <v>0.23410600915399379</v>
      </c>
      <c r="AG85" s="18">
        <f t="shared" si="91"/>
        <v>-38</v>
      </c>
      <c r="AH85" s="22">
        <f t="shared" si="92"/>
        <v>0.33355006501950585</v>
      </c>
      <c r="AI85" s="22">
        <f t="shared" si="93"/>
        <v>3989.9345747357825</v>
      </c>
      <c r="AJ85" s="6">
        <v>2717</v>
      </c>
      <c r="AK85">
        <f t="shared" si="135"/>
        <v>332</v>
      </c>
      <c r="AL85">
        <f t="shared" si="94"/>
        <v>0.13920335429769382</v>
      </c>
      <c r="AM85" s="22">
        <f t="shared" si="95"/>
        <v>683.69401107196779</v>
      </c>
      <c r="AN85" s="22">
        <f t="shared" si="96"/>
        <v>0.20181237465646587</v>
      </c>
      <c r="AO85" s="6">
        <v>526</v>
      </c>
      <c r="AP85">
        <f t="shared" si="136"/>
        <v>-13</v>
      </c>
      <c r="AQ85">
        <f t="shared" si="130"/>
        <v>-2.4118738404452666E-2</v>
      </c>
      <c r="AR85" s="22">
        <f t="shared" si="97"/>
        <v>132.36034222445898</v>
      </c>
      <c r="AS85" s="6">
        <v>291</v>
      </c>
      <c r="AT85">
        <f t="shared" si="131"/>
        <v>19</v>
      </c>
      <c r="AU85">
        <f t="shared" si="98"/>
        <v>6.9852941176470562E-2</v>
      </c>
      <c r="AV85" s="22">
        <f t="shared" si="99"/>
        <v>73.225968797181679</v>
      </c>
      <c r="AW85" s="35">
        <f t="shared" si="100"/>
        <v>2.1614796107851147E-2</v>
      </c>
      <c r="AX85" s="6">
        <v>79</v>
      </c>
      <c r="AY85">
        <f t="shared" si="132"/>
        <v>1</v>
      </c>
      <c r="AZ85">
        <f t="shared" si="101"/>
        <v>1.2820512820512775E-2</v>
      </c>
      <c r="BA85" s="22">
        <f t="shared" si="102"/>
        <v>19.879214896829389</v>
      </c>
      <c r="BB85" s="35">
        <f t="shared" si="103"/>
        <v>5.8679343385575284E-3</v>
      </c>
      <c r="BC85" s="18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8">
        <f t="shared" si="104"/>
        <v>339</v>
      </c>
      <c r="BE85" s="35">
        <f t="shared" si="105"/>
        <v>0.10354306658521684</v>
      </c>
      <c r="BF85" s="22">
        <f t="shared" si="106"/>
        <v>909.1595369904378</v>
      </c>
      <c r="BG85" s="22">
        <f t="shared" si="107"/>
        <v>0.26836514892668795</v>
      </c>
      <c r="BH85" s="30">
        <v>1365</v>
      </c>
      <c r="BI85">
        <f t="shared" si="108"/>
        <v>61</v>
      </c>
      <c r="BJ85" s="6">
        <v>5914</v>
      </c>
      <c r="BK85">
        <f t="shared" si="109"/>
        <v>187</v>
      </c>
      <c r="BL85" s="6">
        <v>4381</v>
      </c>
      <c r="BM85">
        <f t="shared" si="110"/>
        <v>153</v>
      </c>
      <c r="BN85" s="6">
        <v>1520</v>
      </c>
      <c r="BO85">
        <f t="shared" si="111"/>
        <v>41</v>
      </c>
      <c r="BP85" s="6">
        <v>283</v>
      </c>
      <c r="BQ85">
        <f t="shared" si="112"/>
        <v>3</v>
      </c>
      <c r="BR85" s="11">
        <v>5</v>
      </c>
      <c r="BS85" s="17">
        <f t="shared" si="113"/>
        <v>0</v>
      </c>
      <c r="BT85" s="11">
        <v>25</v>
      </c>
      <c r="BU85" s="17">
        <f t="shared" si="114"/>
        <v>1</v>
      </c>
      <c r="BV85" s="11">
        <v>67</v>
      </c>
      <c r="BW85" s="17">
        <f t="shared" si="115"/>
        <v>2</v>
      </c>
      <c r="BX85" s="11">
        <v>159</v>
      </c>
      <c r="BY85" s="17">
        <f t="shared" si="116"/>
        <v>3</v>
      </c>
      <c r="BZ85" s="14">
        <v>80</v>
      </c>
      <c r="CA85" s="18">
        <f t="shared" si="117"/>
        <v>0</v>
      </c>
    </row>
    <row r="86" spans="1:79">
      <c r="A86" s="1">
        <v>43983</v>
      </c>
      <c r="B86">
        <v>43983</v>
      </c>
      <c r="C86" s="6">
        <v>13837</v>
      </c>
      <c r="D86">
        <f t="shared" si="118"/>
        <v>374</v>
      </c>
      <c r="E86" s="6">
        <v>344</v>
      </c>
      <c r="F86">
        <f t="shared" si="126"/>
        <v>8</v>
      </c>
      <c r="G86" s="6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7">
        <v>68635</v>
      </c>
      <c r="W86">
        <f t="shared" si="128"/>
        <v>905</v>
      </c>
      <c r="X86">
        <f t="shared" si="86"/>
        <v>-633</v>
      </c>
      <c r="Y86" s="22">
        <f t="shared" si="87"/>
        <v>17271.011575239052</v>
      </c>
      <c r="Z86" s="6">
        <v>52428</v>
      </c>
      <c r="AA86">
        <f t="shared" si="133"/>
        <v>554</v>
      </c>
      <c r="AB86" s="19">
        <f t="shared" si="88"/>
        <v>0.76386683179136006</v>
      </c>
      <c r="AC86" s="18">
        <f t="shared" si="89"/>
        <v>-471</v>
      </c>
      <c r="AD86">
        <f t="shared" si="129"/>
        <v>16207</v>
      </c>
      <c r="AE86">
        <f t="shared" si="134"/>
        <v>351</v>
      </c>
      <c r="AF86" s="19">
        <f t="shared" si="90"/>
        <v>0.23613316820863992</v>
      </c>
      <c r="AG86" s="18">
        <f t="shared" si="91"/>
        <v>-162</v>
      </c>
      <c r="AH86" s="22">
        <f t="shared" si="92"/>
        <v>0.38784530386740329</v>
      </c>
      <c r="AI86" s="22">
        <f t="shared" si="93"/>
        <v>4078.2586814292904</v>
      </c>
      <c r="AJ86" s="6">
        <v>3017</v>
      </c>
      <c r="AK86">
        <f t="shared" si="135"/>
        <v>300</v>
      </c>
      <c r="AL86">
        <f t="shared" si="94"/>
        <v>0.11041589988958411</v>
      </c>
      <c r="AM86" s="22">
        <f t="shared" si="95"/>
        <v>759.1847005535983</v>
      </c>
      <c r="AN86" s="22">
        <f t="shared" si="96"/>
        <v>0.21803859218038593</v>
      </c>
      <c r="AO86" s="6">
        <v>579</v>
      </c>
      <c r="AP86">
        <f t="shared" si="136"/>
        <v>53</v>
      </c>
      <c r="AQ86">
        <f t="shared" si="130"/>
        <v>0.10076045627376429</v>
      </c>
      <c r="AR86" s="22">
        <f t="shared" si="97"/>
        <v>145.69703069954704</v>
      </c>
      <c r="AS86" s="6">
        <v>305</v>
      </c>
      <c r="AT86">
        <f t="shared" si="131"/>
        <v>14</v>
      </c>
      <c r="AU86">
        <f t="shared" si="98"/>
        <v>4.8109965635738883E-2</v>
      </c>
      <c r="AV86" s="22">
        <f t="shared" si="99"/>
        <v>76.748867639657774</v>
      </c>
      <c r="AW86" s="35">
        <f t="shared" si="100"/>
        <v>2.2042350220423501E-2</v>
      </c>
      <c r="AX86" s="6">
        <v>78</v>
      </c>
      <c r="AY86">
        <f t="shared" si="132"/>
        <v>-1</v>
      </c>
      <c r="AZ86">
        <f t="shared" si="101"/>
        <v>-1.2658227848101222E-2</v>
      </c>
      <c r="BA86" s="22">
        <f t="shared" si="102"/>
        <v>19.627579265223954</v>
      </c>
      <c r="BB86" s="35">
        <f t="shared" si="103"/>
        <v>5.6370600563706002E-3</v>
      </c>
      <c r="BC86" s="18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8">
        <f t="shared" si="104"/>
        <v>366</v>
      </c>
      <c r="BE86" s="35">
        <f t="shared" si="105"/>
        <v>0.1013008580127317</v>
      </c>
      <c r="BF86" s="22">
        <f t="shared" si="106"/>
        <v>1001.2581781580271</v>
      </c>
      <c r="BG86" s="22">
        <f t="shared" si="107"/>
        <v>0.28756233287562333</v>
      </c>
      <c r="BH86" s="30">
        <v>1414</v>
      </c>
      <c r="BI86">
        <f t="shared" si="108"/>
        <v>49</v>
      </c>
      <c r="BJ86" s="6">
        <v>6104</v>
      </c>
      <c r="BK86">
        <f t="shared" si="109"/>
        <v>190</v>
      </c>
      <c r="BL86" s="6">
        <v>4487</v>
      </c>
      <c r="BM86">
        <f t="shared" si="110"/>
        <v>106</v>
      </c>
      <c r="BN86" s="6">
        <v>1546</v>
      </c>
      <c r="BO86">
        <f t="shared" si="111"/>
        <v>26</v>
      </c>
      <c r="BP86" s="6">
        <v>286</v>
      </c>
      <c r="BQ86">
        <f t="shared" si="112"/>
        <v>3</v>
      </c>
      <c r="BR86" s="11">
        <v>6</v>
      </c>
      <c r="BS86" s="17">
        <f t="shared" si="113"/>
        <v>1</v>
      </c>
      <c r="BT86" s="11">
        <v>25</v>
      </c>
      <c r="BU86" s="17">
        <f t="shared" si="114"/>
        <v>0</v>
      </c>
      <c r="BV86" s="11">
        <v>68</v>
      </c>
      <c r="BW86" s="17">
        <f t="shared" si="115"/>
        <v>1</v>
      </c>
      <c r="BX86" s="11">
        <v>162</v>
      </c>
      <c r="BY86" s="17">
        <f t="shared" si="116"/>
        <v>3</v>
      </c>
      <c r="BZ86" s="14">
        <v>83</v>
      </c>
      <c r="CA86" s="18">
        <f t="shared" si="117"/>
        <v>3</v>
      </c>
    </row>
    <row r="87" spans="1:79">
      <c r="A87" s="1">
        <v>43984</v>
      </c>
      <c r="B87">
        <v>43984</v>
      </c>
      <c r="C87" s="6">
        <v>14095</v>
      </c>
      <c r="D87">
        <f t="shared" si="118"/>
        <v>258</v>
      </c>
      <c r="E87" s="6">
        <v>352</v>
      </c>
      <c r="F87">
        <f t="shared" si="126"/>
        <v>8</v>
      </c>
      <c r="G87" s="6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7">
        <v>69483</v>
      </c>
      <c r="W87">
        <f t="shared" si="128"/>
        <v>848</v>
      </c>
      <c r="X87">
        <f t="shared" si="86"/>
        <v>-57</v>
      </c>
      <c r="Y87" s="22">
        <f t="shared" si="87"/>
        <v>17484.398590840461</v>
      </c>
      <c r="Z87" s="6">
        <v>53000</v>
      </c>
      <c r="AA87">
        <f t="shared" si="133"/>
        <v>572</v>
      </c>
      <c r="AB87" s="19">
        <f t="shared" si="88"/>
        <v>0.76277650648360029</v>
      </c>
      <c r="AC87" s="18">
        <f t="shared" si="89"/>
        <v>18</v>
      </c>
      <c r="AD87">
        <f t="shared" si="129"/>
        <v>16483</v>
      </c>
      <c r="AE87">
        <f t="shared" si="134"/>
        <v>276</v>
      </c>
      <c r="AF87" s="19">
        <f t="shared" si="90"/>
        <v>0.23722349351639971</v>
      </c>
      <c r="AG87" s="18">
        <f t="shared" si="91"/>
        <v>-75</v>
      </c>
      <c r="AH87" s="22">
        <f t="shared" si="92"/>
        <v>0.32547169811320753</v>
      </c>
      <c r="AI87" s="22">
        <f t="shared" si="93"/>
        <v>4147.7101157523903</v>
      </c>
      <c r="AJ87" s="6">
        <v>3240</v>
      </c>
      <c r="AK87">
        <f t="shared" si="135"/>
        <v>223</v>
      </c>
      <c r="AL87">
        <f t="shared" si="94"/>
        <v>7.3914484587338514E-2</v>
      </c>
      <c r="AM87" s="22">
        <f t="shared" si="95"/>
        <v>815.29944640161045</v>
      </c>
      <c r="AN87" s="22">
        <f t="shared" si="96"/>
        <v>0.22986874778290173</v>
      </c>
      <c r="AO87" s="6">
        <v>598</v>
      </c>
      <c r="AP87">
        <f t="shared" si="136"/>
        <v>19</v>
      </c>
      <c r="AQ87">
        <f t="shared" si="130"/>
        <v>3.2815198618307395E-2</v>
      </c>
      <c r="AR87" s="22">
        <f t="shared" si="97"/>
        <v>150.47810770005032</v>
      </c>
      <c r="AS87" s="6">
        <v>314</v>
      </c>
      <c r="AT87">
        <f t="shared" si="131"/>
        <v>9</v>
      </c>
      <c r="AU87">
        <f t="shared" si="98"/>
        <v>2.9508196721311553E-2</v>
      </c>
      <c r="AV87" s="22">
        <f t="shared" si="99"/>
        <v>79.013588324106692</v>
      </c>
      <c r="AW87" s="35">
        <f t="shared" si="100"/>
        <v>2.2277403334515784E-2</v>
      </c>
      <c r="AX87" s="6">
        <v>77</v>
      </c>
      <c r="AY87">
        <f t="shared" si="132"/>
        <v>-1</v>
      </c>
      <c r="AZ87">
        <f t="shared" si="101"/>
        <v>-1.2820512820512775E-2</v>
      </c>
      <c r="BA87" s="22">
        <f t="shared" si="102"/>
        <v>19.375943633618519</v>
      </c>
      <c r="BB87" s="35">
        <f t="shared" si="103"/>
        <v>5.4629301170627878E-3</v>
      </c>
      <c r="BC87" s="18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8">
        <f t="shared" si="104"/>
        <v>250</v>
      </c>
      <c r="BE87" s="35">
        <f t="shared" si="105"/>
        <v>6.2829856747926627E-2</v>
      </c>
      <c r="BF87" s="22">
        <f t="shared" si="106"/>
        <v>1064.1670860593861</v>
      </c>
      <c r="BG87" s="22">
        <f t="shared" si="107"/>
        <v>0.30003547357218874</v>
      </c>
      <c r="BH87" s="30">
        <v>1443</v>
      </c>
      <c r="BI87">
        <f t="shared" si="108"/>
        <v>29</v>
      </c>
      <c r="BJ87" s="6">
        <v>6219</v>
      </c>
      <c r="BK87">
        <f t="shared" si="109"/>
        <v>115</v>
      </c>
      <c r="BL87" s="6">
        <v>4560</v>
      </c>
      <c r="BM87">
        <f t="shared" si="110"/>
        <v>73</v>
      </c>
      <c r="BN87" s="6">
        <v>1574</v>
      </c>
      <c r="BO87">
        <f t="shared" si="111"/>
        <v>28</v>
      </c>
      <c r="BP87" s="6">
        <v>299</v>
      </c>
      <c r="BQ87">
        <f t="shared" si="112"/>
        <v>13</v>
      </c>
      <c r="BR87" s="11">
        <v>6</v>
      </c>
      <c r="BS87" s="17">
        <f t="shared" si="113"/>
        <v>0</v>
      </c>
      <c r="BT87" s="11">
        <v>26</v>
      </c>
      <c r="BU87" s="17">
        <f t="shared" si="114"/>
        <v>1</v>
      </c>
      <c r="BV87" s="11">
        <v>69</v>
      </c>
      <c r="BW87" s="17">
        <f t="shared" si="115"/>
        <v>1</v>
      </c>
      <c r="BX87" s="11">
        <v>164</v>
      </c>
      <c r="BY87" s="17">
        <f t="shared" si="116"/>
        <v>2</v>
      </c>
      <c r="BZ87" s="14">
        <v>87</v>
      </c>
      <c r="CA87" s="18">
        <f t="shared" si="117"/>
        <v>4</v>
      </c>
    </row>
    <row r="88" spans="1:79">
      <c r="A88" s="1">
        <v>43985</v>
      </c>
      <c r="B88">
        <v>43985</v>
      </c>
      <c r="C88" s="6">
        <v>14609</v>
      </c>
      <c r="D88">
        <f t="shared" si="118"/>
        <v>514</v>
      </c>
      <c r="E88" s="6">
        <v>357</v>
      </c>
      <c r="F88">
        <f t="shared" si="126"/>
        <v>5</v>
      </c>
      <c r="G88" s="6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7">
        <v>71139</v>
      </c>
      <c r="W88">
        <f t="shared" si="128"/>
        <v>1656</v>
      </c>
      <c r="X88">
        <f t="shared" si="86"/>
        <v>808</v>
      </c>
      <c r="Y88" s="22">
        <f t="shared" si="87"/>
        <v>17901.107196779063</v>
      </c>
      <c r="Z88" s="6">
        <v>54105</v>
      </c>
      <c r="AA88">
        <f t="shared" si="133"/>
        <v>1105</v>
      </c>
      <c r="AB88" s="19">
        <f t="shared" si="88"/>
        <v>0.76055328300931979</v>
      </c>
      <c r="AC88" s="18">
        <f t="shared" si="89"/>
        <v>533</v>
      </c>
      <c r="AD88">
        <f t="shared" si="129"/>
        <v>17034</v>
      </c>
      <c r="AE88">
        <f t="shared" si="134"/>
        <v>551</v>
      </c>
      <c r="AF88" s="19">
        <f t="shared" si="90"/>
        <v>0.23944671699068021</v>
      </c>
      <c r="AG88" s="18">
        <f t="shared" si="91"/>
        <v>275</v>
      </c>
      <c r="AH88" s="22">
        <f t="shared" si="92"/>
        <v>0.3327294685990338</v>
      </c>
      <c r="AI88" s="22">
        <f t="shared" si="93"/>
        <v>4286.3613487669854</v>
      </c>
      <c r="AJ88" s="6">
        <v>3741</v>
      </c>
      <c r="AK88">
        <f t="shared" si="135"/>
        <v>501</v>
      </c>
      <c r="AL88">
        <f t="shared" si="94"/>
        <v>0.15462962962962967</v>
      </c>
      <c r="AM88" s="22">
        <f t="shared" si="95"/>
        <v>941.36889783593347</v>
      </c>
      <c r="AN88" s="22">
        <f t="shared" si="96"/>
        <v>0.25607502224656031</v>
      </c>
      <c r="AO88" s="6">
        <v>590</v>
      </c>
      <c r="AP88">
        <f t="shared" si="136"/>
        <v>-8</v>
      </c>
      <c r="AQ88">
        <f t="shared" si="130"/>
        <v>-1.3377926421404673E-2</v>
      </c>
      <c r="AR88" s="22">
        <f t="shared" si="97"/>
        <v>148.46502264720684</v>
      </c>
      <c r="AS88" s="6">
        <v>327</v>
      </c>
      <c r="AT88">
        <f t="shared" si="131"/>
        <v>13</v>
      </c>
      <c r="AU88">
        <f t="shared" si="98"/>
        <v>4.140127388535042E-2</v>
      </c>
      <c r="AV88" s="22">
        <f t="shared" si="99"/>
        <v>82.284851534977349</v>
      </c>
      <c r="AW88" s="35">
        <f t="shared" si="100"/>
        <v>2.2383462249298377E-2</v>
      </c>
      <c r="AX88" s="6">
        <v>75</v>
      </c>
      <c r="AY88">
        <f t="shared" si="132"/>
        <v>-2</v>
      </c>
      <c r="AZ88">
        <f t="shared" si="101"/>
        <v>-2.5974025974025983E-2</v>
      </c>
      <c r="BA88" s="22">
        <f t="shared" si="102"/>
        <v>18.872672370407649</v>
      </c>
      <c r="BB88" s="35">
        <f t="shared" si="103"/>
        <v>5.1338216168115543E-3</v>
      </c>
      <c r="BC88" s="18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8">
        <f t="shared" si="104"/>
        <v>504</v>
      </c>
      <c r="BE88" s="35">
        <f t="shared" si="105"/>
        <v>0.11917711042799706</v>
      </c>
      <c r="BF88" s="22">
        <f t="shared" si="106"/>
        <v>1190.9914443885255</v>
      </c>
      <c r="BG88" s="22">
        <f t="shared" si="107"/>
        <v>0.32397836949825448</v>
      </c>
      <c r="BH88" s="30">
        <v>1505</v>
      </c>
      <c r="BI88">
        <f t="shared" si="108"/>
        <v>62</v>
      </c>
      <c r="BJ88" s="6">
        <v>6436</v>
      </c>
      <c r="BK88">
        <f t="shared" si="109"/>
        <v>217</v>
      </c>
      <c r="BL88" s="6">
        <v>4726</v>
      </c>
      <c r="BM88">
        <f t="shared" si="110"/>
        <v>166</v>
      </c>
      <c r="BN88" s="6">
        <v>1633</v>
      </c>
      <c r="BO88">
        <f t="shared" si="111"/>
        <v>59</v>
      </c>
      <c r="BP88" s="6">
        <v>309</v>
      </c>
      <c r="BQ88">
        <f t="shared" si="112"/>
        <v>10</v>
      </c>
      <c r="BR88" s="11">
        <v>6</v>
      </c>
      <c r="BS88" s="17">
        <f t="shared" si="113"/>
        <v>0</v>
      </c>
      <c r="BT88" s="11">
        <v>26</v>
      </c>
      <c r="BU88" s="17">
        <f t="shared" si="114"/>
        <v>0</v>
      </c>
      <c r="BV88" s="11">
        <v>70</v>
      </c>
      <c r="BW88" s="17">
        <f t="shared" si="115"/>
        <v>1</v>
      </c>
      <c r="BX88" s="11">
        <v>167</v>
      </c>
      <c r="BY88" s="17">
        <f t="shared" si="116"/>
        <v>3</v>
      </c>
      <c r="BZ88" s="14">
        <v>88</v>
      </c>
      <c r="CA88" s="18">
        <f t="shared" si="117"/>
        <v>1</v>
      </c>
    </row>
    <row r="89" spans="1:79">
      <c r="A89" s="1">
        <v>43986</v>
      </c>
      <c r="B89">
        <v>43986</v>
      </c>
      <c r="C89" s="6">
        <v>15044</v>
      </c>
      <c r="D89">
        <f t="shared" si="118"/>
        <v>435</v>
      </c>
      <c r="E89" s="6">
        <v>363</v>
      </c>
      <c r="F89">
        <f t="shared" si="126"/>
        <v>6</v>
      </c>
      <c r="G89" s="6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7">
        <v>72697</v>
      </c>
      <c r="W89">
        <f t="shared" si="128"/>
        <v>1558</v>
      </c>
      <c r="X89">
        <f t="shared" si="86"/>
        <v>-98</v>
      </c>
      <c r="Y89" s="22">
        <f t="shared" si="87"/>
        <v>18293.155510820332</v>
      </c>
      <c r="Z89" s="6">
        <v>55201</v>
      </c>
      <c r="AA89">
        <f t="shared" si="133"/>
        <v>1096</v>
      </c>
      <c r="AB89" s="19">
        <f t="shared" si="88"/>
        <v>0.75932982103800706</v>
      </c>
      <c r="AC89" s="18">
        <f t="shared" si="89"/>
        <v>-9</v>
      </c>
      <c r="AD89">
        <f t="shared" si="129"/>
        <v>17496</v>
      </c>
      <c r="AE89">
        <f t="shared" si="134"/>
        <v>462</v>
      </c>
      <c r="AF89" s="19">
        <f t="shared" si="90"/>
        <v>0.24067017896199294</v>
      </c>
      <c r="AG89" s="18">
        <f t="shared" si="91"/>
        <v>-89</v>
      </c>
      <c r="AH89" s="22">
        <f t="shared" si="92"/>
        <v>0.29653401797175866</v>
      </c>
      <c r="AI89" s="22">
        <f t="shared" si="93"/>
        <v>4402.6170105686961</v>
      </c>
      <c r="AJ89" s="6">
        <v>4092</v>
      </c>
      <c r="AK89">
        <f t="shared" si="135"/>
        <v>351</v>
      </c>
      <c r="AL89">
        <f t="shared" si="94"/>
        <v>9.3825180433039224E-2</v>
      </c>
      <c r="AM89" s="22">
        <f t="shared" si="95"/>
        <v>1029.6930045294414</v>
      </c>
      <c r="AN89" s="22">
        <f t="shared" si="96"/>
        <v>0.27200212709385801</v>
      </c>
      <c r="AO89" s="6">
        <v>572</v>
      </c>
      <c r="AP89">
        <f t="shared" si="136"/>
        <v>-18</v>
      </c>
      <c r="AQ89">
        <f t="shared" si="130"/>
        <v>-3.050847457627115E-2</v>
      </c>
      <c r="AR89" s="22">
        <f t="shared" si="97"/>
        <v>143.935581278309</v>
      </c>
      <c r="AS89" s="6">
        <v>321</v>
      </c>
      <c r="AT89">
        <f t="shared" si="131"/>
        <v>-6</v>
      </c>
      <c r="AU89">
        <f t="shared" si="98"/>
        <v>-1.834862385321101E-2</v>
      </c>
      <c r="AV89" s="22">
        <f t="shared" si="99"/>
        <v>80.775037745344733</v>
      </c>
      <c r="AW89" s="35">
        <f t="shared" si="100"/>
        <v>2.1337410263227864E-2</v>
      </c>
      <c r="AX89" s="6">
        <v>77</v>
      </c>
      <c r="AY89">
        <f t="shared" si="132"/>
        <v>2</v>
      </c>
      <c r="AZ89">
        <f t="shared" si="101"/>
        <v>2.6666666666666616E-2</v>
      </c>
      <c r="BA89" s="22">
        <f t="shared" si="102"/>
        <v>19.375943633618519</v>
      </c>
      <c r="BB89" s="35">
        <f t="shared" si="103"/>
        <v>5.1183195958521667E-3</v>
      </c>
      <c r="BC89" s="18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8">
        <f t="shared" si="104"/>
        <v>329</v>
      </c>
      <c r="BE89" s="35">
        <f t="shared" si="105"/>
        <v>6.9511937460384532E-2</v>
      </c>
      <c r="BF89" s="22">
        <f t="shared" si="106"/>
        <v>1273.7795671867136</v>
      </c>
      <c r="BG89" s="22">
        <f t="shared" si="107"/>
        <v>0.33647965966498272</v>
      </c>
      <c r="BH89" s="30">
        <v>1565</v>
      </c>
      <c r="BI89">
        <f t="shared" si="108"/>
        <v>60</v>
      </c>
      <c r="BJ89" s="6">
        <v>6632</v>
      </c>
      <c r="BK89">
        <f t="shared" si="109"/>
        <v>196</v>
      </c>
      <c r="BL89" s="6">
        <v>4853</v>
      </c>
      <c r="BM89">
        <f t="shared" si="110"/>
        <v>127</v>
      </c>
      <c r="BN89" s="6">
        <v>1674</v>
      </c>
      <c r="BO89">
        <f t="shared" si="111"/>
        <v>41</v>
      </c>
      <c r="BP89" s="6">
        <v>320</v>
      </c>
      <c r="BQ89">
        <f t="shared" si="112"/>
        <v>11</v>
      </c>
      <c r="BR89" s="11">
        <v>6</v>
      </c>
      <c r="BS89" s="17">
        <f t="shared" si="113"/>
        <v>0</v>
      </c>
      <c r="BT89" s="11">
        <v>26</v>
      </c>
      <c r="BU89" s="17">
        <f t="shared" si="114"/>
        <v>0</v>
      </c>
      <c r="BV89" s="11">
        <v>71</v>
      </c>
      <c r="BW89" s="17">
        <f t="shared" si="115"/>
        <v>1</v>
      </c>
      <c r="BX89" s="11">
        <v>172</v>
      </c>
      <c r="BY89" s="17">
        <f t="shared" si="116"/>
        <v>5</v>
      </c>
      <c r="BZ89" s="14">
        <v>88</v>
      </c>
      <c r="CA89" s="18">
        <f t="shared" si="117"/>
        <v>0</v>
      </c>
    </row>
    <row r="90" spans="1:79">
      <c r="A90" s="1">
        <v>43987</v>
      </c>
      <c r="B90">
        <v>43987</v>
      </c>
      <c r="C90" s="6">
        <v>15463</v>
      </c>
      <c r="D90">
        <f t="shared" ref="D90:D98" si="139">IFERROR(C90-C89,"")</f>
        <v>419</v>
      </c>
      <c r="E90" s="6">
        <v>370</v>
      </c>
      <c r="F90">
        <f t="shared" si="126"/>
        <v>7</v>
      </c>
      <c r="G90" s="6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7">
        <v>74231</v>
      </c>
      <c r="W90">
        <f t="shared" si="128"/>
        <v>1534</v>
      </c>
      <c r="X90">
        <f t="shared" si="86"/>
        <v>-24</v>
      </c>
      <c r="Y90" s="22">
        <f t="shared" si="87"/>
        <v>18679.164569703069</v>
      </c>
      <c r="Z90" s="6">
        <v>56277</v>
      </c>
      <c r="AA90">
        <f t="shared" si="133"/>
        <v>1076</v>
      </c>
      <c r="AB90" s="19">
        <f t="shared" si="88"/>
        <v>0.75813339440395522</v>
      </c>
      <c r="AC90" s="18">
        <f t="shared" si="89"/>
        <v>-20</v>
      </c>
      <c r="AD90">
        <f t="shared" si="129"/>
        <v>17954</v>
      </c>
      <c r="AE90">
        <f t="shared" si="134"/>
        <v>458</v>
      </c>
      <c r="AF90" s="19">
        <f t="shared" si="90"/>
        <v>0.24186660559604478</v>
      </c>
      <c r="AG90" s="18">
        <f t="shared" si="91"/>
        <v>-4</v>
      </c>
      <c r="AH90" s="22">
        <f t="shared" si="92"/>
        <v>0.29856584093872229</v>
      </c>
      <c r="AI90" s="22">
        <f t="shared" si="93"/>
        <v>4517.8661298439856</v>
      </c>
      <c r="AJ90" s="6">
        <v>4357</v>
      </c>
      <c r="AK90">
        <f t="shared" si="135"/>
        <v>265</v>
      </c>
      <c r="AL90">
        <f t="shared" si="94"/>
        <v>6.4760508308895348E-2</v>
      </c>
      <c r="AM90" s="22">
        <f t="shared" si="95"/>
        <v>1096.3764469048817</v>
      </c>
      <c r="AN90" s="22">
        <f t="shared" si="96"/>
        <v>0.28176938498350901</v>
      </c>
      <c r="AO90" s="6">
        <v>607</v>
      </c>
      <c r="AP90">
        <f t="shared" si="136"/>
        <v>35</v>
      </c>
      <c r="AQ90">
        <f t="shared" si="130"/>
        <v>6.1188811188811254E-2</v>
      </c>
      <c r="AR90" s="22">
        <f t="shared" si="97"/>
        <v>152.74282838449923</v>
      </c>
      <c r="AS90" s="6">
        <v>333</v>
      </c>
      <c r="AT90">
        <f t="shared" si="131"/>
        <v>12</v>
      </c>
      <c r="AU90">
        <f t="shared" si="98"/>
        <v>3.7383177570093462E-2</v>
      </c>
      <c r="AV90" s="22">
        <f t="shared" si="99"/>
        <v>83.794665324609966</v>
      </c>
      <c r="AW90" s="35">
        <f t="shared" si="100"/>
        <v>2.1535277759813749E-2</v>
      </c>
      <c r="AX90" s="6">
        <v>77</v>
      </c>
      <c r="AY90">
        <f t="shared" si="132"/>
        <v>0</v>
      </c>
      <c r="AZ90">
        <f t="shared" si="101"/>
        <v>0</v>
      </c>
      <c r="BA90" s="22">
        <f t="shared" si="102"/>
        <v>19.375943633618519</v>
      </c>
      <c r="BB90" s="35">
        <f t="shared" si="103"/>
        <v>4.9796287913082844E-3</v>
      </c>
      <c r="BC90" s="18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8">
        <f t="shared" si="104"/>
        <v>312</v>
      </c>
      <c r="BE90" s="35">
        <f t="shared" si="105"/>
        <v>6.1635717107862531E-2</v>
      </c>
      <c r="BF90" s="22">
        <f t="shared" si="106"/>
        <v>1352.2898842476095</v>
      </c>
      <c r="BG90" s="22">
        <f t="shared" si="107"/>
        <v>0.34753928733104833</v>
      </c>
      <c r="BH90" s="30">
        <v>1625</v>
      </c>
      <c r="BI90">
        <f t="shared" si="108"/>
        <v>60</v>
      </c>
      <c r="BJ90" s="6">
        <v>6796</v>
      </c>
      <c r="BK90">
        <f t="shared" si="109"/>
        <v>164</v>
      </c>
      <c r="BL90" s="6">
        <v>4991</v>
      </c>
      <c r="BM90">
        <f t="shared" si="110"/>
        <v>138</v>
      </c>
      <c r="BN90" s="6">
        <v>1725</v>
      </c>
      <c r="BO90">
        <f t="shared" si="111"/>
        <v>51</v>
      </c>
      <c r="BP90" s="6">
        <v>326</v>
      </c>
      <c r="BQ90">
        <f t="shared" si="112"/>
        <v>6</v>
      </c>
      <c r="BR90" s="11">
        <v>6</v>
      </c>
      <c r="BS90" s="17">
        <f t="shared" si="113"/>
        <v>0</v>
      </c>
      <c r="BT90" s="11">
        <v>27</v>
      </c>
      <c r="BU90" s="17">
        <f t="shared" si="114"/>
        <v>1</v>
      </c>
      <c r="BV90" s="11">
        <v>72</v>
      </c>
      <c r="BW90" s="17">
        <f t="shared" si="115"/>
        <v>1</v>
      </c>
      <c r="BX90" s="11">
        <v>174</v>
      </c>
      <c r="BY90" s="17">
        <f t="shared" si="116"/>
        <v>2</v>
      </c>
      <c r="BZ90" s="14">
        <v>91</v>
      </c>
      <c r="CA90" s="18">
        <f t="shared" si="117"/>
        <v>3</v>
      </c>
    </row>
    <row r="91" spans="1:79">
      <c r="A91" s="1">
        <v>43988</v>
      </c>
      <c r="B91">
        <v>43988</v>
      </c>
      <c r="C91" s="6">
        <v>16004</v>
      </c>
      <c r="D91">
        <f t="shared" si="139"/>
        <v>541</v>
      </c>
      <c r="E91" s="6">
        <v>386</v>
      </c>
      <c r="F91">
        <f t="shared" si="126"/>
        <v>16</v>
      </c>
      <c r="G91" s="6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7">
        <v>76003</v>
      </c>
      <c r="W91">
        <f t="shared" si="128"/>
        <v>1772</v>
      </c>
      <c r="X91">
        <f t="shared" si="86"/>
        <v>238</v>
      </c>
      <c r="Y91" s="22">
        <f t="shared" si="87"/>
        <v>19125.062908907901</v>
      </c>
      <c r="Z91" s="6">
        <v>57480</v>
      </c>
      <c r="AA91">
        <f t="shared" si="133"/>
        <v>1203</v>
      </c>
      <c r="AB91" s="19">
        <f t="shared" si="88"/>
        <v>0.75628593608147043</v>
      </c>
      <c r="AC91" s="18">
        <f t="shared" si="89"/>
        <v>127</v>
      </c>
      <c r="AD91">
        <f t="shared" si="129"/>
        <v>18523</v>
      </c>
      <c r="AE91">
        <f t="shared" si="134"/>
        <v>569</v>
      </c>
      <c r="AF91" s="19">
        <f t="shared" si="90"/>
        <v>0.24371406391852954</v>
      </c>
      <c r="AG91" s="18">
        <f t="shared" si="91"/>
        <v>111</v>
      </c>
      <c r="AH91" s="22">
        <f t="shared" si="92"/>
        <v>0.32110609480812641</v>
      </c>
      <c r="AI91" s="22">
        <f t="shared" si="93"/>
        <v>4661.0468042274788</v>
      </c>
      <c r="AJ91" s="6">
        <v>4472</v>
      </c>
      <c r="AK91">
        <f t="shared" si="135"/>
        <v>115</v>
      </c>
      <c r="AL91">
        <f t="shared" si="94"/>
        <v>2.6394308010098788E-2</v>
      </c>
      <c r="AM91" s="22">
        <f t="shared" si="95"/>
        <v>1125.3145445395066</v>
      </c>
      <c r="AN91" s="22">
        <f t="shared" si="96"/>
        <v>0.27943014246438391</v>
      </c>
      <c r="AO91" s="6">
        <v>623</v>
      </c>
      <c r="AP91">
        <f t="shared" si="136"/>
        <v>16</v>
      </c>
      <c r="AQ91">
        <f t="shared" si="130"/>
        <v>2.6359143327841839E-2</v>
      </c>
      <c r="AR91" s="22">
        <f t="shared" si="97"/>
        <v>156.76899849018619</v>
      </c>
      <c r="AS91" s="6">
        <v>323</v>
      </c>
      <c r="AT91">
        <f t="shared" si="131"/>
        <v>-10</v>
      </c>
      <c r="AU91">
        <f t="shared" si="98"/>
        <v>-3.0030030030030019E-2</v>
      </c>
      <c r="AV91" s="22">
        <f t="shared" si="99"/>
        <v>81.27830900855561</v>
      </c>
      <c r="AW91" s="35">
        <f t="shared" si="100"/>
        <v>2.0182454386403398E-2</v>
      </c>
      <c r="AX91" s="6">
        <v>82</v>
      </c>
      <c r="AY91">
        <f t="shared" si="132"/>
        <v>5</v>
      </c>
      <c r="AZ91">
        <f t="shared" si="101"/>
        <v>6.4935064935064846E-2</v>
      </c>
      <c r="BA91" s="22">
        <f t="shared" si="102"/>
        <v>20.634121791645697</v>
      </c>
      <c r="BB91" s="35">
        <f t="shared" si="103"/>
        <v>5.1237190702324419E-3</v>
      </c>
      <c r="BC91" s="18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8">
        <f t="shared" si="104"/>
        <v>126</v>
      </c>
      <c r="BE91" s="35">
        <f t="shared" si="105"/>
        <v>2.3446222553033191E-2</v>
      </c>
      <c r="BF91" s="22">
        <f t="shared" si="106"/>
        <v>1383.9959738298942</v>
      </c>
      <c r="BG91" s="22">
        <f t="shared" si="107"/>
        <v>0.34366408397900527</v>
      </c>
      <c r="BH91" s="30">
        <v>1724</v>
      </c>
      <c r="BI91">
        <f t="shared" si="108"/>
        <v>99</v>
      </c>
      <c r="BJ91" s="6">
        <v>7043</v>
      </c>
      <c r="BK91">
        <f t="shared" si="109"/>
        <v>247</v>
      </c>
      <c r="BL91" s="6">
        <v>5131</v>
      </c>
      <c r="BM91">
        <f t="shared" si="110"/>
        <v>140</v>
      </c>
      <c r="BN91" s="6">
        <v>1769</v>
      </c>
      <c r="BO91">
        <f t="shared" si="111"/>
        <v>44</v>
      </c>
      <c r="BP91" s="6">
        <v>337</v>
      </c>
      <c r="BQ91">
        <f t="shared" si="112"/>
        <v>11</v>
      </c>
      <c r="BR91" s="11">
        <v>7</v>
      </c>
      <c r="BS91" s="17">
        <f t="shared" si="113"/>
        <v>1</v>
      </c>
      <c r="BT91" s="11">
        <v>27</v>
      </c>
      <c r="BU91" s="17">
        <f t="shared" si="114"/>
        <v>0</v>
      </c>
      <c r="BV91" s="11">
        <v>74</v>
      </c>
      <c r="BW91" s="17">
        <f t="shared" si="115"/>
        <v>2</v>
      </c>
      <c r="BX91" s="11">
        <v>182</v>
      </c>
      <c r="BY91" s="17">
        <f t="shared" si="116"/>
        <v>8</v>
      </c>
      <c r="BZ91" s="14">
        <v>96</v>
      </c>
      <c r="CA91" s="18">
        <f t="shared" si="117"/>
        <v>5</v>
      </c>
    </row>
    <row r="92" spans="1:79">
      <c r="A92" s="1">
        <v>43989</v>
      </c>
      <c r="B92">
        <v>43989</v>
      </c>
      <c r="C92" s="6">
        <v>16425</v>
      </c>
      <c r="D92">
        <f t="shared" si="139"/>
        <v>421</v>
      </c>
      <c r="E92" s="6">
        <v>393</v>
      </c>
      <c r="F92">
        <f t="shared" si="126"/>
        <v>7</v>
      </c>
      <c r="G92" s="6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7">
        <v>77592</v>
      </c>
      <c r="W92">
        <f t="shared" si="128"/>
        <v>1589</v>
      </c>
      <c r="X92">
        <f t="shared" si="86"/>
        <v>-183</v>
      </c>
      <c r="Y92" s="22">
        <f t="shared" si="87"/>
        <v>19524.911927528938</v>
      </c>
      <c r="Z92" s="6">
        <v>58632</v>
      </c>
      <c r="AA92">
        <f t="shared" si="133"/>
        <v>1152</v>
      </c>
      <c r="AB92" s="19">
        <f t="shared" si="88"/>
        <v>0.75564491184658211</v>
      </c>
      <c r="AC92" s="18">
        <f t="shared" si="89"/>
        <v>-51</v>
      </c>
      <c r="AD92">
        <f t="shared" si="129"/>
        <v>18960</v>
      </c>
      <c r="AE92">
        <f t="shared" si="134"/>
        <v>437</v>
      </c>
      <c r="AF92" s="19">
        <f t="shared" si="90"/>
        <v>0.24435508815341789</v>
      </c>
      <c r="AG92" s="18">
        <f t="shared" si="91"/>
        <v>-132</v>
      </c>
      <c r="AH92" s="22">
        <f t="shared" si="92"/>
        <v>0.27501573316551292</v>
      </c>
      <c r="AI92" s="22">
        <f t="shared" si="93"/>
        <v>4771.0115752390539</v>
      </c>
      <c r="AJ92" s="6">
        <v>4726</v>
      </c>
      <c r="AK92">
        <f t="shared" si="135"/>
        <v>254</v>
      </c>
      <c r="AL92">
        <f t="shared" si="94"/>
        <v>5.6797853309481283E-2</v>
      </c>
      <c r="AM92" s="22">
        <f t="shared" si="95"/>
        <v>1189.2299949672872</v>
      </c>
      <c r="AN92" s="22">
        <f t="shared" si="96"/>
        <v>0.28773211567732115</v>
      </c>
      <c r="AO92" s="6">
        <v>667</v>
      </c>
      <c r="AP92">
        <f t="shared" si="136"/>
        <v>44</v>
      </c>
      <c r="AQ92">
        <f t="shared" si="130"/>
        <v>7.0626003210272792E-2</v>
      </c>
      <c r="AR92" s="22">
        <f t="shared" si="97"/>
        <v>167.84096628082537</v>
      </c>
      <c r="AS92" s="6">
        <v>337</v>
      </c>
      <c r="AT92">
        <f t="shared" si="131"/>
        <v>14</v>
      </c>
      <c r="AU92">
        <f t="shared" si="98"/>
        <v>4.334365325077405E-2</v>
      </c>
      <c r="AV92" s="22">
        <f t="shared" si="99"/>
        <v>84.801207851031705</v>
      </c>
      <c r="AW92" s="35">
        <f t="shared" si="100"/>
        <v>2.0517503805175037E-2</v>
      </c>
      <c r="AX92" s="6">
        <v>84</v>
      </c>
      <c r="AY92">
        <f t="shared" si="132"/>
        <v>2</v>
      </c>
      <c r="AZ92">
        <f t="shared" si="101"/>
        <v>2.4390243902439046E-2</v>
      </c>
      <c r="BA92" s="22">
        <f t="shared" si="102"/>
        <v>21.137393054856567</v>
      </c>
      <c r="BB92" s="35">
        <f t="shared" si="103"/>
        <v>5.1141552511415524E-3</v>
      </c>
      <c r="BC92" s="18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8">
        <f t="shared" si="104"/>
        <v>314</v>
      </c>
      <c r="BE92" s="35">
        <f t="shared" si="105"/>
        <v>5.7090909090909081E-2</v>
      </c>
      <c r="BF92" s="22">
        <f t="shared" si="106"/>
        <v>1463.0095621540008</v>
      </c>
      <c r="BG92" s="22">
        <f t="shared" si="107"/>
        <v>0.35397260273972603</v>
      </c>
      <c r="BH92" s="30">
        <v>1785</v>
      </c>
      <c r="BI92">
        <f t="shared" si="108"/>
        <v>61</v>
      </c>
      <c r="BJ92" s="6">
        <v>7219</v>
      </c>
      <c r="BK92">
        <f t="shared" si="109"/>
        <v>176</v>
      </c>
      <c r="BL92" s="6">
        <v>5253</v>
      </c>
      <c r="BM92">
        <f t="shared" si="110"/>
        <v>122</v>
      </c>
      <c r="BN92" s="6">
        <v>1817</v>
      </c>
      <c r="BO92">
        <f t="shared" si="111"/>
        <v>48</v>
      </c>
      <c r="BP92" s="6">
        <v>351</v>
      </c>
      <c r="BQ92">
        <f t="shared" si="112"/>
        <v>14</v>
      </c>
      <c r="BR92" s="11">
        <v>7</v>
      </c>
      <c r="BS92" s="17">
        <f t="shared" si="113"/>
        <v>0</v>
      </c>
      <c r="BT92" s="11">
        <v>27</v>
      </c>
      <c r="BU92" s="17">
        <f t="shared" si="114"/>
        <v>0</v>
      </c>
      <c r="BV92" s="11">
        <v>75</v>
      </c>
      <c r="BW92" s="17">
        <f t="shared" si="115"/>
        <v>1</v>
      </c>
      <c r="BX92" s="11">
        <v>187</v>
      </c>
      <c r="BY92" s="17">
        <f t="shared" si="116"/>
        <v>5</v>
      </c>
      <c r="BZ92" s="14">
        <v>97</v>
      </c>
      <c r="CA92" s="18">
        <f t="shared" si="117"/>
        <v>1</v>
      </c>
    </row>
    <row r="93" spans="1:79">
      <c r="A93" s="1">
        <v>43990</v>
      </c>
      <c r="B93">
        <v>43990</v>
      </c>
      <c r="C93" s="6">
        <v>16854</v>
      </c>
      <c r="D93">
        <f t="shared" si="139"/>
        <v>429</v>
      </c>
      <c r="E93" s="6">
        <v>398</v>
      </c>
      <c r="F93">
        <f t="shared" si="126"/>
        <v>5</v>
      </c>
      <c r="G93" s="6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7">
        <v>79268</v>
      </c>
      <c r="W93">
        <f t="shared" si="128"/>
        <v>1676</v>
      </c>
      <c r="X93">
        <f t="shared" si="86"/>
        <v>87</v>
      </c>
      <c r="Y93" s="22">
        <f t="shared" si="87"/>
        <v>19946.653246099646</v>
      </c>
      <c r="Z93" s="6">
        <v>59859</v>
      </c>
      <c r="AA93">
        <f t="shared" si="133"/>
        <v>1227</v>
      </c>
      <c r="AB93" s="19">
        <f t="shared" si="88"/>
        <v>0.75514709592773877</v>
      </c>
      <c r="AC93" s="18">
        <f t="shared" si="89"/>
        <v>75</v>
      </c>
      <c r="AD93">
        <f t="shared" si="129"/>
        <v>19409</v>
      </c>
      <c r="AE93">
        <f t="shared" si="134"/>
        <v>449</v>
      </c>
      <c r="AF93" s="19">
        <f t="shared" si="90"/>
        <v>0.24485290407226118</v>
      </c>
      <c r="AG93" s="18">
        <f t="shared" si="91"/>
        <v>12</v>
      </c>
      <c r="AH93" s="22">
        <f t="shared" si="92"/>
        <v>0.2678997613365155</v>
      </c>
      <c r="AI93" s="22">
        <f t="shared" si="93"/>
        <v>4883.995973829894</v>
      </c>
      <c r="AJ93" s="6">
        <v>4942</v>
      </c>
      <c r="AK93">
        <f t="shared" si="135"/>
        <v>216</v>
      </c>
      <c r="AL93">
        <f t="shared" si="94"/>
        <v>4.5704612780363973E-2</v>
      </c>
      <c r="AM93" s="22">
        <f t="shared" si="95"/>
        <v>1243.5832913940612</v>
      </c>
      <c r="AN93" s="22">
        <f t="shared" si="96"/>
        <v>0.29322416043669158</v>
      </c>
      <c r="AO93" s="6">
        <v>686</v>
      </c>
      <c r="AP93">
        <f t="shared" si="136"/>
        <v>19</v>
      </c>
      <c r="AQ93">
        <f t="shared" si="130"/>
        <v>2.8485757121439192E-2</v>
      </c>
      <c r="AR93" s="22">
        <f t="shared" si="97"/>
        <v>172.62204328132862</v>
      </c>
      <c r="AS93" s="6">
        <v>340</v>
      </c>
      <c r="AT93">
        <f t="shared" si="131"/>
        <v>3</v>
      </c>
      <c r="AU93">
        <f t="shared" si="98"/>
        <v>8.9020771513352859E-3</v>
      </c>
      <c r="AV93" s="22">
        <f t="shared" si="99"/>
        <v>85.556114745848006</v>
      </c>
      <c r="AW93" s="35">
        <f t="shared" si="100"/>
        <v>2.0173252640322773E-2</v>
      </c>
      <c r="AX93" s="6">
        <v>87</v>
      </c>
      <c r="AY93">
        <f t="shared" si="132"/>
        <v>3</v>
      </c>
      <c r="AZ93">
        <f t="shared" si="101"/>
        <v>3.5714285714285809E-2</v>
      </c>
      <c r="BA93" s="22">
        <f t="shared" si="102"/>
        <v>21.892299949672871</v>
      </c>
      <c r="BB93" s="35">
        <f t="shared" si="103"/>
        <v>5.1619793520825919E-3</v>
      </c>
      <c r="BC93" s="18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8">
        <f t="shared" si="104"/>
        <v>241</v>
      </c>
      <c r="BE93" s="35">
        <f t="shared" si="105"/>
        <v>4.1451668386652818E-2</v>
      </c>
      <c r="BF93" s="22">
        <f t="shared" si="106"/>
        <v>1523.6537493709109</v>
      </c>
      <c r="BG93" s="22">
        <f t="shared" si="107"/>
        <v>0.35926189628574817</v>
      </c>
      <c r="BH93" s="30">
        <v>1850</v>
      </c>
      <c r="BI93">
        <f t="shared" si="108"/>
        <v>65</v>
      </c>
      <c r="BJ93" s="6">
        <v>7416</v>
      </c>
      <c r="BK93">
        <f t="shared" si="109"/>
        <v>197</v>
      </c>
      <c r="BL93" s="6">
        <v>5369</v>
      </c>
      <c r="BM93">
        <f t="shared" si="110"/>
        <v>116</v>
      </c>
      <c r="BN93" s="6">
        <v>1858</v>
      </c>
      <c r="BO93">
        <f t="shared" si="111"/>
        <v>41</v>
      </c>
      <c r="BP93" s="6">
        <v>361</v>
      </c>
      <c r="BQ93">
        <f t="shared" si="112"/>
        <v>10</v>
      </c>
      <c r="BR93" s="11">
        <v>7</v>
      </c>
      <c r="BS93" s="17">
        <f t="shared" si="113"/>
        <v>0</v>
      </c>
      <c r="BT93" s="11">
        <v>27</v>
      </c>
      <c r="BU93" s="17">
        <f t="shared" si="114"/>
        <v>0</v>
      </c>
      <c r="BV93" s="11">
        <v>76</v>
      </c>
      <c r="BW93" s="17">
        <f t="shared" si="115"/>
        <v>1</v>
      </c>
      <c r="BX93" s="11">
        <v>190</v>
      </c>
      <c r="BY93" s="17">
        <f t="shared" si="116"/>
        <v>3</v>
      </c>
      <c r="BZ93" s="14">
        <v>98</v>
      </c>
      <c r="CA93" s="18">
        <f t="shared" si="117"/>
        <v>1</v>
      </c>
    </row>
    <row r="94" spans="1:79">
      <c r="A94" s="1">
        <v>43991</v>
      </c>
      <c r="B94">
        <v>43991</v>
      </c>
      <c r="C94" s="6">
        <v>17233</v>
      </c>
      <c r="D94">
        <f t="shared" si="139"/>
        <v>379</v>
      </c>
      <c r="E94" s="6">
        <v>403</v>
      </c>
      <c r="F94">
        <f t="shared" si="126"/>
        <v>5</v>
      </c>
      <c r="G94" s="6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7">
        <v>80720</v>
      </c>
      <c r="W94">
        <f t="shared" si="128"/>
        <v>1452</v>
      </c>
      <c r="X94">
        <f t="shared" si="86"/>
        <v>-224</v>
      </c>
      <c r="Y94" s="22">
        <f t="shared" si="87"/>
        <v>20312.028183190738</v>
      </c>
      <c r="Z94" s="6">
        <v>60899</v>
      </c>
      <c r="AA94">
        <f t="shared" si="133"/>
        <v>1040</v>
      </c>
      <c r="AB94" s="19">
        <f t="shared" si="88"/>
        <v>0.75444747274529234</v>
      </c>
      <c r="AC94" s="18">
        <f t="shared" si="89"/>
        <v>-187</v>
      </c>
      <c r="AD94">
        <f t="shared" si="129"/>
        <v>19821</v>
      </c>
      <c r="AE94">
        <f t="shared" si="134"/>
        <v>412</v>
      </c>
      <c r="AF94" s="19">
        <f t="shared" si="90"/>
        <v>0.24555252725470764</v>
      </c>
      <c r="AG94" s="18">
        <f t="shared" si="91"/>
        <v>-37</v>
      </c>
      <c r="AH94" s="22">
        <f t="shared" si="92"/>
        <v>0.28374655647382918</v>
      </c>
      <c r="AI94" s="22">
        <f t="shared" si="93"/>
        <v>4987.6698540513335</v>
      </c>
      <c r="AJ94" s="6">
        <v>5122</v>
      </c>
      <c r="AK94">
        <f t="shared" si="135"/>
        <v>180</v>
      </c>
      <c r="AL94">
        <f t="shared" si="94"/>
        <v>3.6422501011736053E-2</v>
      </c>
      <c r="AM94" s="22">
        <f t="shared" si="95"/>
        <v>1288.8777050830397</v>
      </c>
      <c r="AN94" s="22">
        <f t="shared" si="96"/>
        <v>0.29722044913828122</v>
      </c>
      <c r="AO94" s="6">
        <v>692</v>
      </c>
      <c r="AP94">
        <f t="shared" si="136"/>
        <v>6</v>
      </c>
      <c r="AQ94">
        <f t="shared" si="130"/>
        <v>8.7463556851312685E-3</v>
      </c>
      <c r="AR94" s="22">
        <f t="shared" si="97"/>
        <v>174.13185707096125</v>
      </c>
      <c r="AS94" s="6">
        <v>365</v>
      </c>
      <c r="AT94">
        <f t="shared" si="131"/>
        <v>25</v>
      </c>
      <c r="AU94">
        <f t="shared" si="98"/>
        <v>7.3529411764705843E-2</v>
      </c>
      <c r="AV94" s="22">
        <f t="shared" si="99"/>
        <v>91.847005535983897</v>
      </c>
      <c r="AW94" s="35">
        <f t="shared" si="100"/>
        <v>2.1180293622700633E-2</v>
      </c>
      <c r="AX94" s="6">
        <v>90</v>
      </c>
      <c r="AY94">
        <f t="shared" si="132"/>
        <v>3</v>
      </c>
      <c r="AZ94">
        <f t="shared" si="101"/>
        <v>3.4482758620689724E-2</v>
      </c>
      <c r="BA94" s="22">
        <f t="shared" si="102"/>
        <v>22.64720684448918</v>
      </c>
      <c r="BB94" s="35">
        <f t="shared" si="103"/>
        <v>5.2225381535426219E-3</v>
      </c>
      <c r="BC94" s="18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8">
        <f t="shared" si="104"/>
        <v>214</v>
      </c>
      <c r="BE94" s="35">
        <f t="shared" si="105"/>
        <v>3.5342691990090769E-2</v>
      </c>
      <c r="BF94" s="22">
        <f t="shared" si="106"/>
        <v>1577.5037745344739</v>
      </c>
      <c r="BG94" s="22">
        <f t="shared" si="107"/>
        <v>0.36377879649509659</v>
      </c>
      <c r="BH94" s="30">
        <v>1886</v>
      </c>
      <c r="BI94">
        <f t="shared" si="108"/>
        <v>36</v>
      </c>
      <c r="BJ94" s="6">
        <v>7585</v>
      </c>
      <c r="BK94">
        <f t="shared" si="109"/>
        <v>169</v>
      </c>
      <c r="BL94" s="6">
        <v>5501</v>
      </c>
      <c r="BM94">
        <f t="shared" si="110"/>
        <v>132</v>
      </c>
      <c r="BN94" s="6">
        <v>1892</v>
      </c>
      <c r="BO94">
        <f t="shared" si="111"/>
        <v>34</v>
      </c>
      <c r="BP94" s="6">
        <v>369</v>
      </c>
      <c r="BQ94">
        <f t="shared" si="112"/>
        <v>8</v>
      </c>
      <c r="BR94" s="11">
        <v>7</v>
      </c>
      <c r="BS94" s="17">
        <f t="shared" si="113"/>
        <v>0</v>
      </c>
      <c r="BT94" s="11">
        <v>27</v>
      </c>
      <c r="BU94" s="17">
        <f t="shared" si="114"/>
        <v>0</v>
      </c>
      <c r="BV94" s="11">
        <v>77</v>
      </c>
      <c r="BW94" s="17">
        <f t="shared" si="115"/>
        <v>1</v>
      </c>
      <c r="BX94" s="11">
        <v>192</v>
      </c>
      <c r="BY94" s="17">
        <f t="shared" si="116"/>
        <v>2</v>
      </c>
      <c r="BZ94" s="14">
        <v>100</v>
      </c>
      <c r="CA94" s="18">
        <f t="shared" si="117"/>
        <v>2</v>
      </c>
    </row>
    <row r="95" spans="1:79">
      <c r="A95" s="1">
        <v>43992</v>
      </c>
      <c r="B95">
        <v>43992</v>
      </c>
      <c r="C95" s="6">
        <v>17889</v>
      </c>
      <c r="D95">
        <f t="shared" si="139"/>
        <v>656</v>
      </c>
      <c r="E95" s="6">
        <v>413</v>
      </c>
      <c r="F95">
        <f t="shared" si="126"/>
        <v>10</v>
      </c>
      <c r="G95" s="6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7">
        <v>82774</v>
      </c>
      <c r="W95">
        <f t="shared" si="128"/>
        <v>2054</v>
      </c>
      <c r="X95">
        <f t="shared" si="86"/>
        <v>602</v>
      </c>
      <c r="Y95" s="22">
        <f t="shared" si="87"/>
        <v>20828.887770508303</v>
      </c>
      <c r="Z95" s="6">
        <v>62284</v>
      </c>
      <c r="AA95">
        <f t="shared" si="133"/>
        <v>1385</v>
      </c>
      <c r="AB95" s="19">
        <f t="shared" si="88"/>
        <v>0.7524585014618117</v>
      </c>
      <c r="AC95" s="18">
        <f t="shared" si="89"/>
        <v>345</v>
      </c>
      <c r="AD95">
        <f t="shared" si="129"/>
        <v>20490</v>
      </c>
      <c r="AE95">
        <f t="shared" si="134"/>
        <v>669</v>
      </c>
      <c r="AF95" s="19">
        <f t="shared" si="90"/>
        <v>0.24754149853818833</v>
      </c>
      <c r="AG95" s="18">
        <f t="shared" si="91"/>
        <v>257</v>
      </c>
      <c r="AH95" s="22">
        <f t="shared" si="92"/>
        <v>0.32570593962999028</v>
      </c>
      <c r="AI95" s="22">
        <f t="shared" si="93"/>
        <v>5156.0140915953698</v>
      </c>
      <c r="AJ95" s="6">
        <v>5315</v>
      </c>
      <c r="AK95">
        <f t="shared" si="135"/>
        <v>193</v>
      </c>
      <c r="AL95">
        <f t="shared" si="94"/>
        <v>3.7680593518157002E-2</v>
      </c>
      <c r="AM95" s="22">
        <f t="shared" si="95"/>
        <v>1337.4433819828887</v>
      </c>
      <c r="AN95" s="22">
        <f t="shared" si="96"/>
        <v>0.29710995583878363</v>
      </c>
      <c r="AO95" s="6">
        <v>712</v>
      </c>
      <c r="AP95">
        <f t="shared" si="136"/>
        <v>20</v>
      </c>
      <c r="AQ95">
        <f t="shared" si="130"/>
        <v>2.8901734104046284E-2</v>
      </c>
      <c r="AR95" s="22">
        <f t="shared" si="97"/>
        <v>179.16456970306996</v>
      </c>
      <c r="AS95" s="6">
        <v>381</v>
      </c>
      <c r="AT95">
        <f t="shared" si="131"/>
        <v>16</v>
      </c>
      <c r="AU95">
        <f t="shared" si="98"/>
        <v>4.3835616438356206E-2</v>
      </c>
      <c r="AV95" s="22">
        <f t="shared" si="99"/>
        <v>95.873175641670855</v>
      </c>
      <c r="AW95" s="35">
        <f t="shared" si="100"/>
        <v>2.1298004360221365E-2</v>
      </c>
      <c r="AX95" s="6">
        <v>91</v>
      </c>
      <c r="AY95">
        <f t="shared" si="132"/>
        <v>1</v>
      </c>
      <c r="AZ95">
        <f t="shared" si="101"/>
        <v>1.1111111111111072E-2</v>
      </c>
      <c r="BA95" s="22">
        <f t="shared" si="102"/>
        <v>22.898842476094615</v>
      </c>
      <c r="BB95" s="35">
        <f t="shared" si="103"/>
        <v>5.086924925932137E-3</v>
      </c>
      <c r="BC95" s="18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8">
        <f t="shared" si="104"/>
        <v>230</v>
      </c>
      <c r="BE95" s="35">
        <f t="shared" si="105"/>
        <v>3.6688467060137286E-2</v>
      </c>
      <c r="BF95" s="22">
        <f t="shared" si="106"/>
        <v>1635.3799698037242</v>
      </c>
      <c r="BG95" s="22">
        <f t="shared" si="107"/>
        <v>0.36329588014981273</v>
      </c>
      <c r="BH95" s="30">
        <v>1973</v>
      </c>
      <c r="BI95">
        <f t="shared" si="108"/>
        <v>87</v>
      </c>
      <c r="BJ95" s="6">
        <v>7893</v>
      </c>
      <c r="BK95">
        <f t="shared" si="109"/>
        <v>308</v>
      </c>
      <c r="BL95" s="6">
        <v>5708</v>
      </c>
      <c r="BM95">
        <f t="shared" si="110"/>
        <v>207</v>
      </c>
      <c r="BN95" s="6">
        <v>1940</v>
      </c>
      <c r="BO95">
        <f t="shared" si="111"/>
        <v>48</v>
      </c>
      <c r="BP95" s="6">
        <v>375</v>
      </c>
      <c r="BQ95">
        <f t="shared" si="112"/>
        <v>6</v>
      </c>
      <c r="BR95" s="11">
        <v>7</v>
      </c>
      <c r="BS95" s="17">
        <f t="shared" si="113"/>
        <v>0</v>
      </c>
      <c r="BT95" s="11">
        <v>27</v>
      </c>
      <c r="BU95" s="17">
        <f t="shared" si="114"/>
        <v>0</v>
      </c>
      <c r="BV95" s="11">
        <v>78</v>
      </c>
      <c r="BW95" s="17">
        <f t="shared" si="115"/>
        <v>1</v>
      </c>
      <c r="BX95" s="11">
        <v>197</v>
      </c>
      <c r="BY95" s="17">
        <f t="shared" si="116"/>
        <v>5</v>
      </c>
      <c r="BZ95" s="14">
        <v>104</v>
      </c>
      <c r="CA95" s="18">
        <f t="shared" si="117"/>
        <v>4</v>
      </c>
    </row>
    <row r="96" spans="1:79">
      <c r="A96" s="1">
        <v>43993</v>
      </c>
      <c r="B96">
        <v>43993</v>
      </c>
      <c r="C96" s="6">
        <v>18586</v>
      </c>
      <c r="D96">
        <f t="shared" si="139"/>
        <v>697</v>
      </c>
      <c r="E96" s="6">
        <v>418</v>
      </c>
      <c r="F96">
        <f t="shared" si="126"/>
        <v>5</v>
      </c>
      <c r="G96" s="6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7">
        <v>85007</v>
      </c>
      <c r="W96">
        <f t="shared" si="128"/>
        <v>2233</v>
      </c>
      <c r="X96">
        <f t="shared" si="86"/>
        <v>179</v>
      </c>
      <c r="Y96" s="22">
        <f t="shared" si="87"/>
        <v>21390.790135883239</v>
      </c>
      <c r="Z96" s="6">
        <v>63805</v>
      </c>
      <c r="AA96">
        <f t="shared" si="133"/>
        <v>1521</v>
      </c>
      <c r="AB96" s="19">
        <f t="shared" si="88"/>
        <v>0.75058524592092413</v>
      </c>
      <c r="AC96" s="18">
        <f t="shared" si="89"/>
        <v>136</v>
      </c>
      <c r="AD96">
        <f t="shared" si="129"/>
        <v>21202</v>
      </c>
      <c r="AE96">
        <f t="shared" si="134"/>
        <v>712</v>
      </c>
      <c r="AF96" s="19">
        <f t="shared" si="90"/>
        <v>0.24941475407907585</v>
      </c>
      <c r="AG96" s="18">
        <f t="shared" si="91"/>
        <v>43</v>
      </c>
      <c r="AH96" s="22">
        <f t="shared" si="92"/>
        <v>0.31885356023287059</v>
      </c>
      <c r="AI96" s="22">
        <f t="shared" si="93"/>
        <v>5335.1786612984397</v>
      </c>
      <c r="AJ96" s="6">
        <v>5910</v>
      </c>
      <c r="AK96">
        <f t="shared" si="135"/>
        <v>595</v>
      </c>
      <c r="AL96">
        <f t="shared" si="94"/>
        <v>0.11194731890874876</v>
      </c>
      <c r="AM96" s="22">
        <f t="shared" si="95"/>
        <v>1487.1665827881227</v>
      </c>
      <c r="AN96" s="22">
        <f t="shared" si="96"/>
        <v>0.31798127622942002</v>
      </c>
      <c r="AO96" s="6">
        <v>695</v>
      </c>
      <c r="AP96">
        <f t="shared" si="136"/>
        <v>-17</v>
      </c>
      <c r="AQ96">
        <f t="shared" si="130"/>
        <v>-2.3876404494381998E-2</v>
      </c>
      <c r="AR96" s="22">
        <f t="shared" si="97"/>
        <v>174.88676396577753</v>
      </c>
      <c r="AS96" s="6">
        <v>390</v>
      </c>
      <c r="AT96">
        <f t="shared" si="131"/>
        <v>9</v>
      </c>
      <c r="AU96">
        <f t="shared" si="98"/>
        <v>2.3622047244094446E-2</v>
      </c>
      <c r="AV96" s="22">
        <f t="shared" si="99"/>
        <v>98.137896326119773</v>
      </c>
      <c r="AW96" s="35">
        <f t="shared" si="100"/>
        <v>2.0983535994834823E-2</v>
      </c>
      <c r="AX96" s="6">
        <v>96</v>
      </c>
      <c r="AY96">
        <f t="shared" si="132"/>
        <v>5</v>
      </c>
      <c r="AZ96">
        <f t="shared" si="101"/>
        <v>5.4945054945054972E-2</v>
      </c>
      <c r="BA96" s="22">
        <f t="shared" si="102"/>
        <v>24.157020634121789</v>
      </c>
      <c r="BB96" s="35">
        <f t="shared" si="103"/>
        <v>5.1651780910362639E-3</v>
      </c>
      <c r="BC96" s="18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8">
        <f t="shared" si="104"/>
        <v>592</v>
      </c>
      <c r="BE96" s="35">
        <f t="shared" si="105"/>
        <v>9.1090937067241029E-2</v>
      </c>
      <c r="BF96" s="22">
        <f t="shared" si="106"/>
        <v>1784.3482637141419</v>
      </c>
      <c r="BG96" s="22">
        <f t="shared" si="107"/>
        <v>0.38152372753685571</v>
      </c>
      <c r="BH96" s="30">
        <v>2074</v>
      </c>
      <c r="BI96">
        <f t="shared" si="108"/>
        <v>101</v>
      </c>
      <c r="BJ96" s="6">
        <v>8216</v>
      </c>
      <c r="BK96">
        <f t="shared" si="109"/>
        <v>323</v>
      </c>
      <c r="BL96" s="6">
        <v>5905</v>
      </c>
      <c r="BM96">
        <f t="shared" si="110"/>
        <v>197</v>
      </c>
      <c r="BN96" s="6">
        <v>2008</v>
      </c>
      <c r="BO96">
        <f t="shared" si="111"/>
        <v>68</v>
      </c>
      <c r="BP96" s="6">
        <v>383</v>
      </c>
      <c r="BQ96">
        <f t="shared" si="112"/>
        <v>8</v>
      </c>
      <c r="BR96" s="11">
        <v>7</v>
      </c>
      <c r="BS96" s="17">
        <f t="shared" si="113"/>
        <v>0</v>
      </c>
      <c r="BT96" s="11">
        <v>27</v>
      </c>
      <c r="BU96" s="17">
        <f t="shared" si="114"/>
        <v>0</v>
      </c>
      <c r="BV96" s="11">
        <v>78</v>
      </c>
      <c r="BW96" s="17">
        <f t="shared" si="115"/>
        <v>0</v>
      </c>
      <c r="BX96" s="11">
        <v>200</v>
      </c>
      <c r="BY96" s="17">
        <f t="shared" si="116"/>
        <v>3</v>
      </c>
      <c r="BZ96" s="14">
        <v>106</v>
      </c>
      <c r="CA96" s="18">
        <f t="shared" si="117"/>
        <v>2</v>
      </c>
    </row>
    <row r="97" spans="1:79">
      <c r="A97" s="1">
        <v>43994</v>
      </c>
      <c r="B97">
        <v>43994</v>
      </c>
      <c r="C97" s="6">
        <v>19211</v>
      </c>
      <c r="D97">
        <f t="shared" si="139"/>
        <v>625</v>
      </c>
      <c r="E97" s="6">
        <v>421</v>
      </c>
      <c r="F97">
        <f t="shared" si="126"/>
        <v>3</v>
      </c>
      <c r="G97" s="6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7">
        <v>87041</v>
      </c>
      <c r="W97">
        <f t="shared" si="128"/>
        <v>2034</v>
      </c>
      <c r="X97">
        <f t="shared" si="86"/>
        <v>-199</v>
      </c>
      <c r="Y97" s="22">
        <f t="shared" si="87"/>
        <v>21902.617010568694</v>
      </c>
      <c r="Z97" s="6">
        <v>65209</v>
      </c>
      <c r="AA97">
        <f t="shared" si="133"/>
        <v>1404</v>
      </c>
      <c r="AB97" s="19">
        <f t="shared" si="88"/>
        <v>0.74917567583093025</v>
      </c>
      <c r="AC97" s="18">
        <f t="shared" si="89"/>
        <v>-117</v>
      </c>
      <c r="AD97">
        <f t="shared" si="129"/>
        <v>21832</v>
      </c>
      <c r="AE97">
        <f t="shared" si="134"/>
        <v>630</v>
      </c>
      <c r="AF97" s="19">
        <f t="shared" si="90"/>
        <v>0.25082432416906975</v>
      </c>
      <c r="AG97" s="18">
        <f t="shared" si="91"/>
        <v>-82</v>
      </c>
      <c r="AH97" s="22">
        <f t="shared" si="92"/>
        <v>0.30973451327433627</v>
      </c>
      <c r="AI97" s="22">
        <f t="shared" si="93"/>
        <v>5493.7091092098635</v>
      </c>
      <c r="AJ97" s="6">
        <v>3798</v>
      </c>
      <c r="AK97">
        <f t="shared" si="135"/>
        <v>-2112</v>
      </c>
      <c r="AL97">
        <f t="shared" si="94"/>
        <v>-0.35736040609137054</v>
      </c>
      <c r="AM97" s="22">
        <f t="shared" si="95"/>
        <v>955.71212883744329</v>
      </c>
      <c r="AN97" s="22">
        <f t="shared" si="96"/>
        <v>0.19769923481338816</v>
      </c>
      <c r="AO97" s="6">
        <v>739</v>
      </c>
      <c r="AP97">
        <f t="shared" si="136"/>
        <v>44</v>
      </c>
      <c r="AQ97">
        <f t="shared" si="130"/>
        <v>6.3309352517985529E-2</v>
      </c>
      <c r="AR97" s="22">
        <f t="shared" si="97"/>
        <v>185.95873175641671</v>
      </c>
      <c r="AS97" s="6">
        <v>398</v>
      </c>
      <c r="AT97">
        <f t="shared" si="131"/>
        <v>8</v>
      </c>
      <c r="AU97">
        <f t="shared" si="98"/>
        <v>2.051282051282044E-2</v>
      </c>
      <c r="AV97" s="22">
        <f t="shared" si="99"/>
        <v>100.15098137896325</v>
      </c>
      <c r="AW97" s="35">
        <f t="shared" si="100"/>
        <v>2.0717297381708397E-2</v>
      </c>
      <c r="AX97" s="6">
        <v>96</v>
      </c>
      <c r="AY97">
        <f t="shared" si="132"/>
        <v>0</v>
      </c>
      <c r="AZ97">
        <f t="shared" si="101"/>
        <v>0</v>
      </c>
      <c r="BA97" s="22">
        <f t="shared" si="102"/>
        <v>24.157020634121789</v>
      </c>
      <c r="BB97" s="35">
        <f t="shared" si="103"/>
        <v>4.9971370568944878E-3</v>
      </c>
      <c r="BC97" s="18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8">
        <f t="shared" si="104"/>
        <v>-2060</v>
      </c>
      <c r="BE97" s="35">
        <f t="shared" si="105"/>
        <v>-0.2905090960372303</v>
      </c>
      <c r="BF97" s="22">
        <f t="shared" si="106"/>
        <v>1265.9788626069451</v>
      </c>
      <c r="BG97" s="22">
        <f t="shared" si="107"/>
        <v>0.26188121388787672</v>
      </c>
      <c r="BH97" s="30">
        <v>2161</v>
      </c>
      <c r="BI97">
        <f t="shared" si="108"/>
        <v>87</v>
      </c>
      <c r="BJ97" s="6">
        <v>8517</v>
      </c>
      <c r="BK97">
        <f t="shared" si="109"/>
        <v>301</v>
      </c>
      <c r="BL97" s="6">
        <v>6072</v>
      </c>
      <c r="BM97">
        <f t="shared" si="110"/>
        <v>167</v>
      </c>
      <c r="BN97" s="6">
        <v>2070</v>
      </c>
      <c r="BO97">
        <f t="shared" si="111"/>
        <v>62</v>
      </c>
      <c r="BP97" s="6">
        <v>391</v>
      </c>
      <c r="BQ97">
        <f t="shared" si="112"/>
        <v>8</v>
      </c>
      <c r="BR97" s="11">
        <v>7</v>
      </c>
      <c r="BS97" s="17">
        <f t="shared" si="113"/>
        <v>0</v>
      </c>
      <c r="BT97" s="11">
        <v>27</v>
      </c>
      <c r="BU97" s="17">
        <f t="shared" si="114"/>
        <v>0</v>
      </c>
      <c r="BV97" s="11">
        <v>78</v>
      </c>
      <c r="BW97" s="17">
        <f t="shared" si="115"/>
        <v>0</v>
      </c>
      <c r="BX97" s="11">
        <v>202</v>
      </c>
      <c r="BY97" s="17">
        <f t="shared" si="116"/>
        <v>2</v>
      </c>
      <c r="BZ97" s="14">
        <v>107</v>
      </c>
      <c r="CA97" s="18">
        <f t="shared" si="117"/>
        <v>1</v>
      </c>
    </row>
    <row r="98" spans="1:79">
      <c r="A98" s="1">
        <v>43995</v>
      </c>
      <c r="B98">
        <v>43995</v>
      </c>
      <c r="C98" s="6">
        <v>20059</v>
      </c>
      <c r="D98">
        <f t="shared" si="139"/>
        <v>848</v>
      </c>
      <c r="E98" s="6">
        <v>429</v>
      </c>
      <c r="F98">
        <f t="shared" si="126"/>
        <v>8</v>
      </c>
      <c r="G98" s="6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7">
        <v>89736</v>
      </c>
      <c r="W98">
        <f t="shared" si="128"/>
        <v>2695</v>
      </c>
      <c r="X98">
        <f t="shared" si="86"/>
        <v>661</v>
      </c>
      <c r="Y98" s="22">
        <f t="shared" ref="Y98:Y129" si="146">IFERROR(V98/3.974,0)</f>
        <v>22580.775037745345</v>
      </c>
      <c r="Z98" s="6">
        <v>67027</v>
      </c>
      <c r="AA98">
        <f t="shared" si="133"/>
        <v>1818</v>
      </c>
      <c r="AB98" s="19">
        <f t="shared" si="88"/>
        <v>0.74693545511277526</v>
      </c>
      <c r="AC98" s="18">
        <f t="shared" si="89"/>
        <v>414</v>
      </c>
      <c r="AD98">
        <f t="shared" si="129"/>
        <v>22709</v>
      </c>
      <c r="AE98">
        <f t="shared" si="134"/>
        <v>877</v>
      </c>
      <c r="AF98" s="19">
        <f t="shared" si="90"/>
        <v>0.25306454488722474</v>
      </c>
      <c r="AG98" s="18">
        <f t="shared" si="91"/>
        <v>247</v>
      </c>
      <c r="AH98" s="22">
        <f t="shared" ref="AH98:AH129" si="147">IFERROR(AE98/W98,0)</f>
        <v>0.32541743970315401</v>
      </c>
      <c r="AI98" s="22">
        <f t="shared" ref="AI98:AI129" si="148">IFERROR(AD98/3.974,0)</f>
        <v>5714.3935581278311</v>
      </c>
      <c r="AJ98" s="6">
        <v>4607</v>
      </c>
      <c r="AK98">
        <f t="shared" si="135"/>
        <v>809</v>
      </c>
      <c r="AL98">
        <f t="shared" ref="AL98:AL129" si="149">IFERROR(AJ98/AJ97,0)-1</f>
        <v>0.21300684570826744</v>
      </c>
      <c r="AM98" s="22">
        <f t="shared" ref="AM98:AM129" si="150">IFERROR(AJ98/3.974,0)</f>
        <v>1159.2853548062405</v>
      </c>
      <c r="AN98" s="22">
        <f t="shared" ref="AN98:AN129" si="151">IFERROR(AJ98/C98," ")</f>
        <v>0.22967246622463733</v>
      </c>
      <c r="AO98" s="6">
        <v>755</v>
      </c>
      <c r="AP98">
        <f t="shared" si="136"/>
        <v>16</v>
      </c>
      <c r="AQ98">
        <f t="shared" si="130"/>
        <v>2.1650879566982306E-2</v>
      </c>
      <c r="AR98" s="22">
        <f t="shared" ref="AR98:AR129" si="152">IFERROR(AO98/3.974,0)</f>
        <v>189.98490186210367</v>
      </c>
      <c r="AS98" s="6">
        <v>412</v>
      </c>
      <c r="AT98">
        <f t="shared" si="131"/>
        <v>14</v>
      </c>
      <c r="AU98">
        <f t="shared" ref="AU98:AU129" si="153">IFERROR(AS98/AS97,0)-1</f>
        <v>3.5175879396984966E-2</v>
      </c>
      <c r="AV98" s="22">
        <f t="shared" ref="AV98:AV129" si="154">IFERROR(AS98/3.974,0)</f>
        <v>103.67388022143935</v>
      </c>
      <c r="AW98" s="35">
        <f t="shared" ref="AW98:AW129" si="155">IFERROR(AS98/C98," ")</f>
        <v>2.0539408744204596E-2</v>
      </c>
      <c r="AX98" s="6">
        <v>97</v>
      </c>
      <c r="AY98">
        <f t="shared" si="132"/>
        <v>1</v>
      </c>
      <c r="AZ98">
        <f t="shared" ref="AZ98:AZ129" si="156">IFERROR(AX98/AX97,0)-1</f>
        <v>1.0416666666666741E-2</v>
      </c>
      <c r="BA98" s="22">
        <f t="shared" ref="BA98:BA129" si="157">IFERROR(AX98/3.974,0)</f>
        <v>24.408656265727227</v>
      </c>
      <c r="BB98" s="35">
        <f t="shared" ref="BB98:BB129" si="158">IFERROR(AX98/C98," ")</f>
        <v>4.8357345829802088E-3</v>
      </c>
      <c r="BC98" s="18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8">
        <f t="shared" si="104"/>
        <v>840</v>
      </c>
      <c r="BE98" s="35">
        <f t="shared" ref="BE98:BE129" si="159">IFERROR(BC98/BC97,0)-1</f>
        <v>0.16696481812760888</v>
      </c>
      <c r="BF98" s="22">
        <f t="shared" ref="BF98:BF129" si="160">IFERROR(BC98/3.974,0)</f>
        <v>1477.3527931555107</v>
      </c>
      <c r="BG98" s="22">
        <f t="shared" ref="BG98:BG129" si="161">IFERROR(BC98/C98," ")</f>
        <v>0.29268657460491548</v>
      </c>
      <c r="BH98" s="30">
        <v>2283</v>
      </c>
      <c r="BI98">
        <f t="shared" si="108"/>
        <v>122</v>
      </c>
      <c r="BJ98" s="6">
        <v>8901</v>
      </c>
      <c r="BK98">
        <f t="shared" si="109"/>
        <v>384</v>
      </c>
      <c r="BL98" s="6">
        <v>6317</v>
      </c>
      <c r="BM98">
        <f t="shared" si="110"/>
        <v>245</v>
      </c>
      <c r="BN98" s="6">
        <v>2156</v>
      </c>
      <c r="BO98">
        <f t="shared" si="111"/>
        <v>86</v>
      </c>
      <c r="BP98" s="6">
        <v>402</v>
      </c>
      <c r="BQ98">
        <f t="shared" si="112"/>
        <v>11</v>
      </c>
      <c r="BR98" s="11">
        <v>8</v>
      </c>
      <c r="BS98" s="17">
        <f t="shared" si="113"/>
        <v>1</v>
      </c>
      <c r="BT98" s="11">
        <v>27</v>
      </c>
      <c r="BU98" s="17">
        <f t="shared" si="114"/>
        <v>0</v>
      </c>
      <c r="BV98" s="11">
        <v>79</v>
      </c>
      <c r="BW98" s="17">
        <f t="shared" si="115"/>
        <v>1</v>
      </c>
      <c r="BX98" s="11">
        <v>207</v>
      </c>
      <c r="BY98" s="17">
        <f t="shared" si="116"/>
        <v>5</v>
      </c>
      <c r="BZ98" s="14">
        <v>108</v>
      </c>
      <c r="CA98" s="18">
        <f t="shared" si="117"/>
        <v>1</v>
      </c>
    </row>
    <row r="99" spans="1:79">
      <c r="A99" s="1">
        <v>43996</v>
      </c>
      <c r="B99">
        <v>43996</v>
      </c>
      <c r="C99" s="6">
        <v>20686</v>
      </c>
      <c r="D99">
        <f t="shared" ref="D99:D100" si="162">IFERROR(C99-C98,"")</f>
        <v>627</v>
      </c>
      <c r="E99" s="6">
        <v>437</v>
      </c>
      <c r="F99">
        <f t="shared" si="126"/>
        <v>8</v>
      </c>
      <c r="G99" s="6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7">
        <v>91637</v>
      </c>
      <c r="W99">
        <f t="shared" si="128"/>
        <v>1901</v>
      </c>
      <c r="X99">
        <f t="shared" si="86"/>
        <v>-794</v>
      </c>
      <c r="Y99" s="22">
        <f t="shared" si="146"/>
        <v>23059.134373427278</v>
      </c>
      <c r="Z99" s="6">
        <v>68280</v>
      </c>
      <c r="AA99">
        <f t="shared" si="133"/>
        <v>1253</v>
      </c>
      <c r="AB99" s="19">
        <f t="shared" si="88"/>
        <v>0.74511387321715028</v>
      </c>
      <c r="AC99" s="18">
        <f t="shared" si="89"/>
        <v>-565</v>
      </c>
      <c r="AD99">
        <f t="shared" si="129"/>
        <v>23357</v>
      </c>
      <c r="AE99">
        <f t="shared" si="134"/>
        <v>648</v>
      </c>
      <c r="AF99" s="19">
        <f t="shared" si="90"/>
        <v>0.25488612678284972</v>
      </c>
      <c r="AG99" s="18">
        <f t="shared" si="91"/>
        <v>-229</v>
      </c>
      <c r="AH99" s="22">
        <f t="shared" si="147"/>
        <v>0.3408732246186218</v>
      </c>
      <c r="AI99" s="22">
        <f t="shared" si="148"/>
        <v>5877.4534474081529</v>
      </c>
      <c r="AJ99" s="6">
        <v>5157</v>
      </c>
      <c r="AK99">
        <f t="shared" si="135"/>
        <v>550</v>
      </c>
      <c r="AL99">
        <f t="shared" si="149"/>
        <v>0.1193835467766442</v>
      </c>
      <c r="AM99" s="22">
        <f t="shared" si="150"/>
        <v>1297.68495218923</v>
      </c>
      <c r="AN99" s="22">
        <f t="shared" si="151"/>
        <v>0.24929904283090012</v>
      </c>
      <c r="AO99" s="6">
        <v>804</v>
      </c>
      <c r="AP99">
        <f t="shared" si="136"/>
        <v>49</v>
      </c>
      <c r="AQ99">
        <f t="shared" si="130"/>
        <v>6.4900662251655694E-2</v>
      </c>
      <c r="AR99" s="22">
        <f t="shared" si="152"/>
        <v>202.31504781076998</v>
      </c>
      <c r="AS99" s="6">
        <v>420</v>
      </c>
      <c r="AT99">
        <f t="shared" si="131"/>
        <v>8</v>
      </c>
      <c r="AU99">
        <f t="shared" si="153"/>
        <v>1.9417475728155331E-2</v>
      </c>
      <c r="AV99" s="22">
        <f t="shared" si="154"/>
        <v>105.68696527428283</v>
      </c>
      <c r="AW99" s="35">
        <f t="shared" si="155"/>
        <v>2.0303586967030843E-2</v>
      </c>
      <c r="AX99" s="6">
        <v>102</v>
      </c>
      <c r="AY99">
        <f t="shared" si="132"/>
        <v>5</v>
      </c>
      <c r="AZ99">
        <f t="shared" si="156"/>
        <v>5.1546391752577359E-2</v>
      </c>
      <c r="BA99" s="22">
        <f t="shared" si="157"/>
        <v>25.666834423754402</v>
      </c>
      <c r="BB99" s="35">
        <f t="shared" si="158"/>
        <v>4.9308711205646328E-3</v>
      </c>
      <c r="BC99" s="18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8">
        <f t="shared" si="104"/>
        <v>612</v>
      </c>
      <c r="BE99" s="35">
        <f t="shared" si="159"/>
        <v>0.10424118548799188</v>
      </c>
      <c r="BF99" s="22">
        <f t="shared" si="160"/>
        <v>1631.3537996980372</v>
      </c>
      <c r="BG99" s="22">
        <f t="shared" si="161"/>
        <v>0.31340036739824034</v>
      </c>
      <c r="BH99" s="30">
        <v>2363</v>
      </c>
      <c r="BI99">
        <f t="shared" si="108"/>
        <v>80</v>
      </c>
      <c r="BJ99" s="6">
        <v>9196</v>
      </c>
      <c r="BK99">
        <f t="shared" si="109"/>
        <v>295</v>
      </c>
      <c r="BL99" s="6">
        <v>6508</v>
      </c>
      <c r="BM99">
        <f t="shared" si="110"/>
        <v>191</v>
      </c>
      <c r="BN99" s="6">
        <v>2205</v>
      </c>
      <c r="BO99">
        <f t="shared" si="111"/>
        <v>49</v>
      </c>
      <c r="BP99" s="6">
        <v>414</v>
      </c>
      <c r="BQ99">
        <f t="shared" si="112"/>
        <v>12</v>
      </c>
      <c r="BR99" s="11">
        <v>8</v>
      </c>
      <c r="BS99" s="17">
        <f t="shared" si="113"/>
        <v>0</v>
      </c>
      <c r="BT99" s="11">
        <v>27</v>
      </c>
      <c r="BU99" s="17">
        <f t="shared" si="114"/>
        <v>0</v>
      </c>
      <c r="BV99" s="11">
        <v>81</v>
      </c>
      <c r="BW99" s="17">
        <f t="shared" si="115"/>
        <v>2</v>
      </c>
      <c r="BX99" s="11">
        <v>212</v>
      </c>
      <c r="BY99" s="17">
        <f t="shared" si="116"/>
        <v>5</v>
      </c>
      <c r="BZ99" s="14">
        <v>109</v>
      </c>
      <c r="CA99" s="18">
        <f t="shared" si="117"/>
        <v>1</v>
      </c>
    </row>
    <row r="100" spans="1:79">
      <c r="A100" s="1">
        <v>43997</v>
      </c>
      <c r="B100">
        <v>43997</v>
      </c>
      <c r="C100" s="6">
        <v>21422</v>
      </c>
      <c r="D100">
        <f t="shared" si="162"/>
        <v>736</v>
      </c>
      <c r="E100" s="6">
        <v>448</v>
      </c>
      <c r="F100">
        <f t="shared" ref="F100:F131" si="163">E100-E99</f>
        <v>11</v>
      </c>
      <c r="G100" s="6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7">
        <v>93646</v>
      </c>
      <c r="W100">
        <f t="shared" si="128"/>
        <v>2009</v>
      </c>
      <c r="X100">
        <f t="shared" si="86"/>
        <v>108</v>
      </c>
      <c r="Y100" s="22">
        <f t="shared" si="146"/>
        <v>23564.670357322597</v>
      </c>
      <c r="Z100" s="6">
        <v>69528</v>
      </c>
      <c r="AA100">
        <f t="shared" si="133"/>
        <v>1248</v>
      </c>
      <c r="AB100" s="19">
        <f t="shared" si="88"/>
        <v>0.74245563077974497</v>
      </c>
      <c r="AC100" s="18">
        <f t="shared" si="89"/>
        <v>-5</v>
      </c>
      <c r="AD100">
        <f t="shared" si="129"/>
        <v>24118</v>
      </c>
      <c r="AE100">
        <f t="shared" si="134"/>
        <v>761</v>
      </c>
      <c r="AF100" s="19">
        <f t="shared" si="90"/>
        <v>0.25754436922025498</v>
      </c>
      <c r="AG100" s="18">
        <f t="shared" si="91"/>
        <v>113</v>
      </c>
      <c r="AH100" s="22">
        <f t="shared" si="147"/>
        <v>0.37879542060726729</v>
      </c>
      <c r="AI100" s="22">
        <f t="shared" si="148"/>
        <v>6068.9481630598893</v>
      </c>
      <c r="AJ100" s="6">
        <v>5824</v>
      </c>
      <c r="AK100">
        <f t="shared" si="135"/>
        <v>667</v>
      </c>
      <c r="AL100">
        <f t="shared" si="149"/>
        <v>0.12933876284661627</v>
      </c>
      <c r="AM100" s="22">
        <f t="shared" si="150"/>
        <v>1465.5259184700553</v>
      </c>
      <c r="AN100" s="22">
        <f t="shared" si="151"/>
        <v>0.27187004014564464</v>
      </c>
      <c r="AO100" s="6">
        <v>833</v>
      </c>
      <c r="AP100">
        <f t="shared" si="136"/>
        <v>29</v>
      </c>
      <c r="AQ100">
        <f t="shared" si="130"/>
        <v>3.6069651741293507E-2</v>
      </c>
      <c r="AR100" s="22">
        <f t="shared" si="152"/>
        <v>209.61248112732761</v>
      </c>
      <c r="AS100" s="6">
        <v>449</v>
      </c>
      <c r="AT100">
        <f t="shared" si="131"/>
        <v>29</v>
      </c>
      <c r="AU100">
        <f t="shared" si="153"/>
        <v>6.9047619047619024E-2</v>
      </c>
      <c r="AV100" s="22">
        <f t="shared" si="154"/>
        <v>112.98439859084046</v>
      </c>
      <c r="AW100" s="35">
        <f t="shared" si="155"/>
        <v>2.0959760993371299E-2</v>
      </c>
      <c r="AX100" s="6">
        <v>102</v>
      </c>
      <c r="AY100">
        <f t="shared" si="132"/>
        <v>0</v>
      </c>
      <c r="AZ100">
        <f t="shared" si="156"/>
        <v>0</v>
      </c>
      <c r="BA100" s="22">
        <f t="shared" si="157"/>
        <v>25.666834423754402</v>
      </c>
      <c r="BB100" s="35">
        <f t="shared" si="158"/>
        <v>4.7614601811222105E-3</v>
      </c>
      <c r="BC100" s="18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8">
        <f t="shared" si="104"/>
        <v>725</v>
      </c>
      <c r="BE100" s="35">
        <f t="shared" si="159"/>
        <v>0.11183094246490821</v>
      </c>
      <c r="BF100" s="22">
        <f t="shared" si="160"/>
        <v>1813.7896326119778</v>
      </c>
      <c r="BG100" s="22">
        <f t="shared" si="161"/>
        <v>0.33647651946596957</v>
      </c>
      <c r="BH100" s="30">
        <v>2446</v>
      </c>
      <c r="BI100">
        <f t="shared" si="108"/>
        <v>83</v>
      </c>
      <c r="BJ100" s="6">
        <v>9531</v>
      </c>
      <c r="BK100">
        <f t="shared" si="109"/>
        <v>335</v>
      </c>
      <c r="BL100" s="6">
        <v>6736</v>
      </c>
      <c r="BM100">
        <f t="shared" si="110"/>
        <v>228</v>
      </c>
      <c r="BN100" s="6">
        <v>2275</v>
      </c>
      <c r="BO100">
        <f t="shared" si="111"/>
        <v>70</v>
      </c>
      <c r="BP100" s="6">
        <v>434</v>
      </c>
      <c r="BQ100">
        <f t="shared" si="112"/>
        <v>20</v>
      </c>
      <c r="BR100" s="11">
        <v>9</v>
      </c>
      <c r="BS100" s="17">
        <f t="shared" si="113"/>
        <v>1</v>
      </c>
      <c r="BT100" s="11">
        <v>28</v>
      </c>
      <c r="BU100" s="17">
        <f t="shared" si="114"/>
        <v>1</v>
      </c>
      <c r="BV100" s="11">
        <v>81</v>
      </c>
      <c r="BW100" s="17">
        <f t="shared" si="115"/>
        <v>0</v>
      </c>
      <c r="BX100" s="11">
        <v>215</v>
      </c>
      <c r="BY100" s="17">
        <f t="shared" si="116"/>
        <v>3</v>
      </c>
      <c r="BZ100" s="14">
        <v>115</v>
      </c>
      <c r="CA100" s="18">
        <f t="shared" si="117"/>
        <v>6</v>
      </c>
    </row>
    <row r="101" spans="1:79">
      <c r="A101" s="1">
        <v>43998</v>
      </c>
      <c r="B101">
        <v>43998</v>
      </c>
      <c r="C101" s="6">
        <v>21962</v>
      </c>
      <c r="D101">
        <f t="shared" ref="D101:D135" si="164">IFERROR(C101-C100,"")</f>
        <v>540</v>
      </c>
      <c r="E101" s="6">
        <v>457</v>
      </c>
      <c r="F101">
        <f t="shared" si="163"/>
        <v>9</v>
      </c>
      <c r="G101" s="6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7">
        <v>95299</v>
      </c>
      <c r="W101">
        <f t="shared" si="128"/>
        <v>1653</v>
      </c>
      <c r="X101">
        <f t="shared" si="86"/>
        <v>-356</v>
      </c>
      <c r="Y101" s="22">
        <f t="shared" si="146"/>
        <v>23980.624056366381</v>
      </c>
      <c r="Z101" s="6">
        <v>70633</v>
      </c>
      <c r="AA101">
        <f t="shared" si="133"/>
        <v>1105</v>
      </c>
      <c r="AB101" s="19">
        <f t="shared" si="88"/>
        <v>0.74117252017334911</v>
      </c>
      <c r="AC101" s="18">
        <f t="shared" si="89"/>
        <v>-143</v>
      </c>
      <c r="AD101">
        <f t="shared" si="129"/>
        <v>24666</v>
      </c>
      <c r="AE101">
        <f t="shared" si="134"/>
        <v>548</v>
      </c>
      <c r="AF101" s="19">
        <f t="shared" si="90"/>
        <v>0.25882747982665083</v>
      </c>
      <c r="AG101" s="18">
        <f t="shared" si="91"/>
        <v>-213</v>
      </c>
      <c r="AH101" s="22">
        <f t="shared" si="147"/>
        <v>0.33151845130066548</v>
      </c>
      <c r="AI101" s="22">
        <f t="shared" si="148"/>
        <v>6206.8444891796671</v>
      </c>
      <c r="AJ101" s="6">
        <v>6325</v>
      </c>
      <c r="AK101">
        <f t="shared" si="135"/>
        <v>501</v>
      </c>
      <c r="AL101">
        <f t="shared" si="149"/>
        <v>8.6023351648351731E-2</v>
      </c>
      <c r="AM101" s="22">
        <f t="shared" si="150"/>
        <v>1591.5953699043785</v>
      </c>
      <c r="AN101" s="22">
        <f t="shared" si="151"/>
        <v>0.28799745014115291</v>
      </c>
      <c r="AO101" s="6">
        <v>813</v>
      </c>
      <c r="AP101">
        <f t="shared" si="136"/>
        <v>-20</v>
      </c>
      <c r="AQ101">
        <f t="shared" si="130"/>
        <v>-2.4009603841536609E-2</v>
      </c>
      <c r="AR101" s="22">
        <f t="shared" si="152"/>
        <v>204.5797684952189</v>
      </c>
      <c r="AS101" s="6">
        <v>486</v>
      </c>
      <c r="AT101">
        <f t="shared" si="131"/>
        <v>37</v>
      </c>
      <c r="AU101">
        <f t="shared" si="153"/>
        <v>8.2405345211581382E-2</v>
      </c>
      <c r="AV101" s="22">
        <f t="shared" si="154"/>
        <v>122.29491696024157</v>
      </c>
      <c r="AW101" s="35">
        <f t="shared" si="155"/>
        <v>2.2129132137328113E-2</v>
      </c>
      <c r="AX101" s="6">
        <v>107</v>
      </c>
      <c r="AY101">
        <f t="shared" si="132"/>
        <v>5</v>
      </c>
      <c r="AZ101">
        <f t="shared" si="156"/>
        <v>4.9019607843137303E-2</v>
      </c>
      <c r="BA101" s="22">
        <f t="shared" si="157"/>
        <v>26.92501258178158</v>
      </c>
      <c r="BB101" s="35">
        <f t="shared" si="158"/>
        <v>4.872051725708041E-3</v>
      </c>
      <c r="BC101" s="18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8">
        <f t="shared" si="104"/>
        <v>523</v>
      </c>
      <c r="BE101" s="35">
        <f t="shared" si="159"/>
        <v>7.2558268590455111E-2</v>
      </c>
      <c r="BF101" s="22">
        <f t="shared" si="160"/>
        <v>1945.3950679416205</v>
      </c>
      <c r="BG101" s="22">
        <f t="shared" si="161"/>
        <v>0.3520171204808305</v>
      </c>
      <c r="BH101" s="30">
        <v>2527</v>
      </c>
      <c r="BI101">
        <f t="shared" si="108"/>
        <v>81</v>
      </c>
      <c r="BJ101" s="6">
        <v>9768</v>
      </c>
      <c r="BK101">
        <f t="shared" si="109"/>
        <v>237</v>
      </c>
      <c r="BL101" s="6">
        <v>6887</v>
      </c>
      <c r="BM101">
        <f t="shared" si="110"/>
        <v>151</v>
      </c>
      <c r="BN101" s="6">
        <v>2332</v>
      </c>
      <c r="BO101">
        <f t="shared" si="111"/>
        <v>57</v>
      </c>
      <c r="BP101" s="6">
        <v>448</v>
      </c>
      <c r="BQ101">
        <f t="shared" si="112"/>
        <v>14</v>
      </c>
      <c r="BR101" s="11">
        <v>9</v>
      </c>
      <c r="BS101" s="17">
        <f t="shared" si="113"/>
        <v>0</v>
      </c>
      <c r="BT101" s="11">
        <v>28</v>
      </c>
      <c r="BU101" s="17">
        <f t="shared" si="114"/>
        <v>0</v>
      </c>
      <c r="BV101" s="11">
        <v>84</v>
      </c>
      <c r="BW101" s="17">
        <f t="shared" si="115"/>
        <v>3</v>
      </c>
      <c r="BX101" s="11">
        <v>219</v>
      </c>
      <c r="BY101" s="17">
        <f t="shared" si="116"/>
        <v>4</v>
      </c>
      <c r="BZ101" s="14">
        <v>117</v>
      </c>
      <c r="CA101" s="18">
        <f t="shared" si="117"/>
        <v>2</v>
      </c>
    </row>
    <row r="102" spans="1:79">
      <c r="A102" s="1">
        <v>43999</v>
      </c>
      <c r="B102">
        <v>43999</v>
      </c>
      <c r="C102" s="6">
        <v>22597</v>
      </c>
      <c r="D102">
        <f t="shared" si="164"/>
        <v>635</v>
      </c>
      <c r="E102" s="6">
        <v>470</v>
      </c>
      <c r="F102">
        <f t="shared" si="163"/>
        <v>13</v>
      </c>
      <c r="G102" s="6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7">
        <v>97402</v>
      </c>
      <c r="W102">
        <f t="shared" si="128"/>
        <v>2103</v>
      </c>
      <c r="X102">
        <f t="shared" si="86"/>
        <v>450</v>
      </c>
      <c r="Y102" s="22">
        <f t="shared" si="146"/>
        <v>24509.813789632612</v>
      </c>
      <c r="Z102" s="6">
        <v>72084</v>
      </c>
      <c r="AA102">
        <f t="shared" si="133"/>
        <v>1451</v>
      </c>
      <c r="AB102" s="19">
        <f t="shared" si="88"/>
        <v>0.74006693907722632</v>
      </c>
      <c r="AC102" s="18">
        <f t="shared" si="89"/>
        <v>346</v>
      </c>
      <c r="AD102">
        <f t="shared" si="129"/>
        <v>25318</v>
      </c>
      <c r="AE102">
        <f t="shared" si="134"/>
        <v>652</v>
      </c>
      <c r="AF102" s="19">
        <f t="shared" si="90"/>
        <v>0.25993306092277368</v>
      </c>
      <c r="AG102" s="18">
        <f t="shared" si="91"/>
        <v>104</v>
      </c>
      <c r="AH102" s="22">
        <f t="shared" si="147"/>
        <v>0.31003328578221589</v>
      </c>
      <c r="AI102" s="22">
        <f t="shared" si="148"/>
        <v>6370.9109209864109</v>
      </c>
      <c r="AJ102" s="6">
        <v>6987</v>
      </c>
      <c r="AK102">
        <f t="shared" si="135"/>
        <v>662</v>
      </c>
      <c r="AL102">
        <f t="shared" si="149"/>
        <v>0.10466403162055338</v>
      </c>
      <c r="AM102" s="22">
        <f t="shared" si="150"/>
        <v>1758.1781580271766</v>
      </c>
      <c r="AN102" s="22">
        <f t="shared" si="151"/>
        <v>0.30920033632783112</v>
      </c>
      <c r="AO102" s="6">
        <v>773</v>
      </c>
      <c r="AP102">
        <f t="shared" si="136"/>
        <v>-40</v>
      </c>
      <c r="AQ102">
        <f t="shared" si="130"/>
        <v>-4.9200492004920049E-2</v>
      </c>
      <c r="AR102" s="22">
        <f t="shared" si="152"/>
        <v>194.5143432310015</v>
      </c>
      <c r="AS102" s="6">
        <v>484</v>
      </c>
      <c r="AT102">
        <f t="shared" si="131"/>
        <v>-2</v>
      </c>
      <c r="AU102">
        <f t="shared" si="153"/>
        <v>-4.1152263374485409E-3</v>
      </c>
      <c r="AV102" s="22">
        <f t="shared" si="154"/>
        <v>121.79164569703069</v>
      </c>
      <c r="AW102" s="35">
        <f t="shared" si="155"/>
        <v>2.1418772403416383E-2</v>
      </c>
      <c r="AX102" s="6">
        <v>109</v>
      </c>
      <c r="AY102">
        <f t="shared" si="132"/>
        <v>2</v>
      </c>
      <c r="AZ102">
        <f t="shared" si="156"/>
        <v>1.8691588785046731E-2</v>
      </c>
      <c r="BA102" s="22">
        <f t="shared" si="157"/>
        <v>27.42828384499245</v>
      </c>
      <c r="BB102" s="35">
        <f t="shared" si="158"/>
        <v>4.8236491569677393E-3</v>
      </c>
      <c r="BC102" s="18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8">
        <f t="shared" si="104"/>
        <v>622</v>
      </c>
      <c r="BE102" s="35">
        <f t="shared" si="159"/>
        <v>8.0455309791747531E-2</v>
      </c>
      <c r="BF102" s="22">
        <f t="shared" si="160"/>
        <v>2101.912430800201</v>
      </c>
      <c r="BG102" s="22">
        <f t="shared" si="161"/>
        <v>0.36965083860689474</v>
      </c>
      <c r="BH102" s="30">
        <v>2635</v>
      </c>
      <c r="BI102">
        <f t="shared" si="108"/>
        <v>108</v>
      </c>
      <c r="BJ102" s="6">
        <v>10037</v>
      </c>
      <c r="BK102">
        <f t="shared" si="109"/>
        <v>269</v>
      </c>
      <c r="BL102" s="6">
        <v>7076</v>
      </c>
      <c r="BM102">
        <f t="shared" si="110"/>
        <v>189</v>
      </c>
      <c r="BN102" s="6">
        <v>2390</v>
      </c>
      <c r="BO102">
        <f t="shared" si="111"/>
        <v>58</v>
      </c>
      <c r="BP102" s="6">
        <v>459</v>
      </c>
      <c r="BQ102">
        <f t="shared" si="112"/>
        <v>11</v>
      </c>
      <c r="BR102" s="11">
        <v>9</v>
      </c>
      <c r="BS102" s="17">
        <f t="shared" si="113"/>
        <v>0</v>
      </c>
      <c r="BT102" s="11">
        <v>28</v>
      </c>
      <c r="BU102" s="17">
        <f t="shared" si="114"/>
        <v>0</v>
      </c>
      <c r="BV102" s="11">
        <v>88</v>
      </c>
      <c r="BW102" s="17">
        <f t="shared" si="115"/>
        <v>4</v>
      </c>
      <c r="BX102" s="11">
        <v>221</v>
      </c>
      <c r="BY102" s="17">
        <f t="shared" si="116"/>
        <v>2</v>
      </c>
      <c r="BZ102" s="14">
        <v>124</v>
      </c>
      <c r="CA102" s="18">
        <f t="shared" si="117"/>
        <v>7</v>
      </c>
    </row>
    <row r="103" spans="1:79">
      <c r="A103" s="1">
        <v>44000</v>
      </c>
      <c r="B103">
        <v>44000</v>
      </c>
      <c r="C103" s="6">
        <v>23351</v>
      </c>
      <c r="D103">
        <f t="shared" si="164"/>
        <v>754</v>
      </c>
      <c r="E103" s="6">
        <v>475</v>
      </c>
      <c r="F103">
        <f t="shared" si="163"/>
        <v>5</v>
      </c>
      <c r="G103" s="6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8">
        <v>99870</v>
      </c>
      <c r="W103">
        <f t="shared" si="128"/>
        <v>2468</v>
      </c>
      <c r="X103">
        <f t="shared" si="86"/>
        <v>365</v>
      </c>
      <c r="Y103" s="22">
        <f t="shared" si="146"/>
        <v>25130.850528434825</v>
      </c>
      <c r="Z103" s="9">
        <v>73779</v>
      </c>
      <c r="AA103">
        <f t="shared" si="133"/>
        <v>1695</v>
      </c>
      <c r="AB103" s="19">
        <f t="shared" si="88"/>
        <v>0.7387503754881346</v>
      </c>
      <c r="AC103" s="18">
        <f t="shared" si="89"/>
        <v>244</v>
      </c>
      <c r="AD103">
        <f t="shared" si="129"/>
        <v>26091</v>
      </c>
      <c r="AE103">
        <f t="shared" si="134"/>
        <v>773</v>
      </c>
      <c r="AF103" s="19">
        <f t="shared" si="90"/>
        <v>0.26124962451186545</v>
      </c>
      <c r="AG103" s="18">
        <f t="shared" si="91"/>
        <v>121</v>
      </c>
      <c r="AH103" s="22">
        <f t="shared" si="147"/>
        <v>0.31320907617504051</v>
      </c>
      <c r="AI103" s="22">
        <f t="shared" si="148"/>
        <v>6565.4252642174124</v>
      </c>
      <c r="AJ103" s="9">
        <v>7717</v>
      </c>
      <c r="AK103">
        <f t="shared" si="135"/>
        <v>730</v>
      </c>
      <c r="AL103">
        <f t="shared" si="149"/>
        <v>0.10447974810362104</v>
      </c>
      <c r="AM103" s="22">
        <f t="shared" si="150"/>
        <v>1941.8721690991442</v>
      </c>
      <c r="AN103" s="22">
        <f t="shared" si="151"/>
        <v>0.33047835210483489</v>
      </c>
      <c r="AO103" s="9">
        <v>784</v>
      </c>
      <c r="AP103">
        <f t="shared" si="136"/>
        <v>11</v>
      </c>
      <c r="AQ103">
        <f t="shared" si="130"/>
        <v>1.4230271668822736E-2</v>
      </c>
      <c r="AR103" s="22">
        <f t="shared" si="152"/>
        <v>197.2823351786613</v>
      </c>
      <c r="AS103" s="9">
        <v>476</v>
      </c>
      <c r="AT103">
        <f t="shared" si="131"/>
        <v>-8</v>
      </c>
      <c r="AU103">
        <f t="shared" si="153"/>
        <v>-1.6528925619834656E-2</v>
      </c>
      <c r="AV103" s="22">
        <f t="shared" si="154"/>
        <v>119.77856064418721</v>
      </c>
      <c r="AW103" s="35">
        <f t="shared" si="155"/>
        <v>2.0384565971478738E-2</v>
      </c>
      <c r="AX103" s="9">
        <v>117</v>
      </c>
      <c r="AY103">
        <f t="shared" si="132"/>
        <v>8</v>
      </c>
      <c r="AZ103">
        <f t="shared" si="156"/>
        <v>7.3394495412844041E-2</v>
      </c>
      <c r="BA103" s="22">
        <f t="shared" si="157"/>
        <v>29.441368897835932</v>
      </c>
      <c r="BB103" s="35">
        <f t="shared" si="158"/>
        <v>5.010492056014732E-3</v>
      </c>
      <c r="BC103" s="18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8">
        <f t="shared" si="104"/>
        <v>741</v>
      </c>
      <c r="BE103" s="35">
        <f t="shared" si="159"/>
        <v>8.871064288279662E-2</v>
      </c>
      <c r="BF103" s="22">
        <f t="shared" si="160"/>
        <v>2288.3744338198289</v>
      </c>
      <c r="BG103" s="22">
        <f t="shared" si="161"/>
        <v>0.38944798937946984</v>
      </c>
      <c r="BH103" s="30">
        <v>2726</v>
      </c>
      <c r="BI103">
        <f t="shared" si="108"/>
        <v>91</v>
      </c>
      <c r="BJ103" s="6">
        <v>10380</v>
      </c>
      <c r="BK103">
        <f t="shared" si="109"/>
        <v>343</v>
      </c>
      <c r="BL103" s="6">
        <v>7316</v>
      </c>
      <c r="BM103">
        <f t="shared" si="110"/>
        <v>240</v>
      </c>
      <c r="BN103" s="6">
        <v>2461</v>
      </c>
      <c r="BO103">
        <f t="shared" si="111"/>
        <v>71</v>
      </c>
      <c r="BP103" s="6">
        <v>468</v>
      </c>
      <c r="BQ103">
        <f t="shared" si="112"/>
        <v>9</v>
      </c>
      <c r="BR103" s="11">
        <v>9</v>
      </c>
      <c r="BS103" s="17">
        <f t="shared" si="113"/>
        <v>0</v>
      </c>
      <c r="BT103" s="11">
        <v>28</v>
      </c>
      <c r="BU103" s="17">
        <f t="shared" si="114"/>
        <v>0</v>
      </c>
      <c r="BV103" s="11">
        <v>90</v>
      </c>
      <c r="BW103" s="17">
        <f t="shared" si="115"/>
        <v>2</v>
      </c>
      <c r="BX103" s="11">
        <v>223</v>
      </c>
      <c r="BY103" s="17">
        <f t="shared" si="116"/>
        <v>2</v>
      </c>
      <c r="BZ103" s="14">
        <v>125</v>
      </c>
      <c r="CA103" s="18">
        <f t="shared" si="117"/>
        <v>1</v>
      </c>
    </row>
    <row r="104" spans="1:79">
      <c r="A104" s="1">
        <v>44001</v>
      </c>
      <c r="B104">
        <v>44001</v>
      </c>
      <c r="C104" s="6">
        <v>24274</v>
      </c>
      <c r="D104">
        <f t="shared" si="164"/>
        <v>923</v>
      </c>
      <c r="E104" s="6">
        <v>485</v>
      </c>
      <c r="F104">
        <f t="shared" si="163"/>
        <v>10</v>
      </c>
      <c r="G104" s="6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8">
        <v>102703</v>
      </c>
      <c r="W104">
        <f t="shared" si="128"/>
        <v>2833</v>
      </c>
      <c r="X104">
        <f t="shared" si="86"/>
        <v>365</v>
      </c>
      <c r="Y104" s="22">
        <f t="shared" si="146"/>
        <v>25843.734272773025</v>
      </c>
      <c r="Z104" s="9">
        <v>75676</v>
      </c>
      <c r="AA104">
        <f t="shared" si="133"/>
        <v>1897</v>
      </c>
      <c r="AB104" s="19">
        <f t="shared" si="88"/>
        <v>0.73684313019093894</v>
      </c>
      <c r="AC104" s="18">
        <f t="shared" si="89"/>
        <v>202</v>
      </c>
      <c r="AD104">
        <f t="shared" si="129"/>
        <v>27027</v>
      </c>
      <c r="AE104">
        <f t="shared" si="134"/>
        <v>936</v>
      </c>
      <c r="AF104" s="19">
        <f t="shared" si="90"/>
        <v>0.26315686980906106</v>
      </c>
      <c r="AG104" s="18">
        <f t="shared" si="91"/>
        <v>163</v>
      </c>
      <c r="AH104" s="22">
        <f t="shared" si="147"/>
        <v>0.33039181080127072</v>
      </c>
      <c r="AI104" s="22">
        <f t="shared" si="148"/>
        <v>6800.9562154001005</v>
      </c>
      <c r="AJ104" s="9">
        <v>8056</v>
      </c>
      <c r="AK104">
        <f t="shared" si="135"/>
        <v>339</v>
      </c>
      <c r="AL104">
        <f t="shared" si="149"/>
        <v>4.3928987948684828E-2</v>
      </c>
      <c r="AM104" s="22">
        <f t="shared" si="150"/>
        <v>2027.1766482133869</v>
      </c>
      <c r="AN104" s="22">
        <f t="shared" si="151"/>
        <v>0.33187772925764192</v>
      </c>
      <c r="AO104" s="9">
        <v>748</v>
      </c>
      <c r="AP104">
        <f t="shared" si="136"/>
        <v>-36</v>
      </c>
      <c r="AQ104">
        <f t="shared" si="130"/>
        <v>-4.5918367346938771E-2</v>
      </c>
      <c r="AR104" s="22">
        <f t="shared" si="152"/>
        <v>188.22345244086563</v>
      </c>
      <c r="AS104" s="9">
        <v>503</v>
      </c>
      <c r="AT104">
        <f t="shared" si="131"/>
        <v>27</v>
      </c>
      <c r="AU104">
        <f t="shared" si="153"/>
        <v>5.6722689075630273E-2</v>
      </c>
      <c r="AV104" s="22">
        <f t="shared" si="154"/>
        <v>126.57272269753396</v>
      </c>
      <c r="AW104" s="35">
        <f t="shared" si="155"/>
        <v>2.0721759907720193E-2</v>
      </c>
      <c r="AX104" s="9">
        <v>123</v>
      </c>
      <c r="AY104">
        <f t="shared" si="132"/>
        <v>6</v>
      </c>
      <c r="AZ104">
        <f t="shared" si="156"/>
        <v>5.1282051282051322E-2</v>
      </c>
      <c r="BA104" s="22">
        <f t="shared" si="157"/>
        <v>30.951182687468545</v>
      </c>
      <c r="BB104" s="35">
        <f t="shared" si="158"/>
        <v>5.0671500370767075E-3</v>
      </c>
      <c r="BC104" s="18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8">
        <f t="shared" si="104"/>
        <v>336</v>
      </c>
      <c r="BE104" s="35">
        <f t="shared" si="159"/>
        <v>3.6947437871123867E-2</v>
      </c>
      <c r="BF104" s="22">
        <f t="shared" si="160"/>
        <v>2372.9240060392549</v>
      </c>
      <c r="BG104" s="22">
        <f t="shared" si="161"/>
        <v>0.38848150284254757</v>
      </c>
      <c r="BH104" s="30">
        <v>2849</v>
      </c>
      <c r="BI104">
        <f t="shared" si="108"/>
        <v>123</v>
      </c>
      <c r="BJ104" s="6">
        <v>10718</v>
      </c>
      <c r="BK104">
        <f t="shared" si="109"/>
        <v>338</v>
      </c>
      <c r="BL104" s="6">
        <v>7709</v>
      </c>
      <c r="BM104">
        <f t="shared" si="110"/>
        <v>393</v>
      </c>
      <c r="BN104" s="6">
        <v>2520</v>
      </c>
      <c r="BO104">
        <f t="shared" si="111"/>
        <v>59</v>
      </c>
      <c r="BP104" s="6">
        <v>478</v>
      </c>
      <c r="BQ104">
        <f t="shared" si="112"/>
        <v>10</v>
      </c>
      <c r="BR104" s="11">
        <v>9</v>
      </c>
      <c r="BS104" s="17">
        <f t="shared" si="113"/>
        <v>0</v>
      </c>
      <c r="BT104" s="11">
        <v>28</v>
      </c>
      <c r="BU104" s="17">
        <f t="shared" si="114"/>
        <v>0</v>
      </c>
      <c r="BV104" s="11">
        <v>95</v>
      </c>
      <c r="BW104" s="17">
        <f t="shared" si="115"/>
        <v>5</v>
      </c>
      <c r="BX104" s="11">
        <v>225</v>
      </c>
      <c r="BY104" s="17">
        <f t="shared" si="116"/>
        <v>2</v>
      </c>
      <c r="BZ104" s="14">
        <v>128</v>
      </c>
      <c r="CA104" s="18">
        <f t="shared" si="117"/>
        <v>3</v>
      </c>
    </row>
    <row r="105" spans="1:79">
      <c r="A105" s="1">
        <v>44002</v>
      </c>
      <c r="B105">
        <v>44002</v>
      </c>
      <c r="C105" s="6">
        <v>25222</v>
      </c>
      <c r="D105">
        <f t="shared" si="164"/>
        <v>948</v>
      </c>
      <c r="E105" s="6">
        <v>493</v>
      </c>
      <c r="F105">
        <f t="shared" si="163"/>
        <v>8</v>
      </c>
      <c r="G105" s="6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8">
        <v>105470</v>
      </c>
      <c r="W105">
        <f t="shared" si="128"/>
        <v>2767</v>
      </c>
      <c r="X105">
        <f t="shared" si="86"/>
        <v>-66</v>
      </c>
      <c r="Y105" s="22">
        <f t="shared" si="146"/>
        <v>26540.010065425264</v>
      </c>
      <c r="Z105" s="9">
        <v>77494</v>
      </c>
      <c r="AA105">
        <f t="shared" si="133"/>
        <v>1818</v>
      </c>
      <c r="AB105" s="19">
        <f t="shared" si="88"/>
        <v>0.73474921778704849</v>
      </c>
      <c r="AC105" s="18">
        <f t="shared" si="89"/>
        <v>-79</v>
      </c>
      <c r="AD105">
        <f t="shared" si="129"/>
        <v>27976</v>
      </c>
      <c r="AE105">
        <f t="shared" si="134"/>
        <v>949</v>
      </c>
      <c r="AF105" s="19">
        <f t="shared" si="90"/>
        <v>0.26525078221295156</v>
      </c>
      <c r="AG105" s="18">
        <f t="shared" si="91"/>
        <v>13</v>
      </c>
      <c r="AH105" s="22">
        <f t="shared" si="147"/>
        <v>0.34297072641850379</v>
      </c>
      <c r="AI105" s="22">
        <f t="shared" si="148"/>
        <v>7039.7584297936583</v>
      </c>
      <c r="AJ105" s="9">
        <v>9008</v>
      </c>
      <c r="AK105">
        <f t="shared" si="135"/>
        <v>952</v>
      </c>
      <c r="AL105">
        <f t="shared" si="149"/>
        <v>0.1181727904667329</v>
      </c>
      <c r="AM105" s="22">
        <f t="shared" si="150"/>
        <v>2266.7337695017613</v>
      </c>
      <c r="AN105" s="22">
        <f t="shared" si="151"/>
        <v>0.3571485211323448</v>
      </c>
      <c r="AO105" s="9">
        <v>722</v>
      </c>
      <c r="AP105">
        <f t="shared" si="136"/>
        <v>-26</v>
      </c>
      <c r="AQ105">
        <f t="shared" si="130"/>
        <v>-3.4759358288770081E-2</v>
      </c>
      <c r="AR105" s="22">
        <f t="shared" si="152"/>
        <v>181.68092601912429</v>
      </c>
      <c r="AS105" s="9">
        <v>519</v>
      </c>
      <c r="AT105">
        <f t="shared" si="131"/>
        <v>16</v>
      </c>
      <c r="AU105">
        <f t="shared" si="153"/>
        <v>3.1809145129224614E-2</v>
      </c>
      <c r="AV105" s="22">
        <f t="shared" si="154"/>
        <v>130.59889280322093</v>
      </c>
      <c r="AW105" s="35">
        <f t="shared" si="155"/>
        <v>2.0577273808579811E-2</v>
      </c>
      <c r="AX105" s="9">
        <v>121</v>
      </c>
      <c r="AY105">
        <f t="shared" si="132"/>
        <v>-2</v>
      </c>
      <c r="AZ105">
        <f t="shared" si="156"/>
        <v>-1.6260162601625994E-2</v>
      </c>
      <c r="BA105" s="22">
        <f t="shared" si="157"/>
        <v>30.447911424257672</v>
      </c>
      <c r="BB105" s="35">
        <f t="shared" si="158"/>
        <v>4.7973990960272781E-3</v>
      </c>
      <c r="BC105" s="18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8">
        <f t="shared" si="104"/>
        <v>940</v>
      </c>
      <c r="BE105" s="35">
        <f t="shared" si="159"/>
        <v>9.9681866383881212E-2</v>
      </c>
      <c r="BF105" s="22">
        <f t="shared" si="160"/>
        <v>2609.4614997483641</v>
      </c>
      <c r="BG105" s="22">
        <f t="shared" si="161"/>
        <v>0.41114899690746176</v>
      </c>
      <c r="BH105" s="30">
        <v>3009</v>
      </c>
      <c r="BI105">
        <f t="shared" si="108"/>
        <v>160</v>
      </c>
      <c r="BJ105" s="6">
        <v>11106</v>
      </c>
      <c r="BK105">
        <f t="shared" si="109"/>
        <v>388</v>
      </c>
      <c r="BL105" s="6">
        <v>8004</v>
      </c>
      <c r="BM105">
        <f t="shared" si="110"/>
        <v>295</v>
      </c>
      <c r="BN105" s="6">
        <v>2608</v>
      </c>
      <c r="BO105">
        <f t="shared" si="111"/>
        <v>88</v>
      </c>
      <c r="BP105" s="6">
        <v>495</v>
      </c>
      <c r="BQ105">
        <f t="shared" si="112"/>
        <v>17</v>
      </c>
      <c r="BR105" s="11">
        <v>9</v>
      </c>
      <c r="BS105" s="17">
        <f t="shared" si="113"/>
        <v>0</v>
      </c>
      <c r="BT105" s="11">
        <v>28</v>
      </c>
      <c r="BU105" s="17">
        <f t="shared" si="114"/>
        <v>0</v>
      </c>
      <c r="BV105" s="11">
        <v>95</v>
      </c>
      <c r="BW105" s="17">
        <f t="shared" si="115"/>
        <v>0</v>
      </c>
      <c r="BX105" s="11">
        <v>231</v>
      </c>
      <c r="BY105" s="17">
        <f t="shared" si="116"/>
        <v>6</v>
      </c>
      <c r="BZ105" s="14">
        <v>130</v>
      </c>
      <c r="CA105" s="18">
        <f t="shared" si="117"/>
        <v>2</v>
      </c>
    </row>
    <row r="106" spans="1:79">
      <c r="A106" s="1">
        <v>44003</v>
      </c>
      <c r="B106">
        <v>44003</v>
      </c>
      <c r="C106" s="6">
        <v>26030</v>
      </c>
      <c r="D106">
        <f t="shared" si="164"/>
        <v>808</v>
      </c>
      <c r="E106" s="6">
        <v>501</v>
      </c>
      <c r="F106">
        <f t="shared" si="163"/>
        <v>8</v>
      </c>
      <c r="G106" s="6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8">
        <v>107903</v>
      </c>
      <c r="W106">
        <f t="shared" si="128"/>
        <v>2433</v>
      </c>
      <c r="X106">
        <f t="shared" si="86"/>
        <v>-334</v>
      </c>
      <c r="Y106" s="22">
        <f t="shared" si="146"/>
        <v>27152.239557121287</v>
      </c>
      <c r="Z106" s="9">
        <v>79096</v>
      </c>
      <c r="AA106">
        <f t="shared" si="133"/>
        <v>1602</v>
      </c>
      <c r="AB106" s="19">
        <f t="shared" si="88"/>
        <v>0.73302873877464014</v>
      </c>
      <c r="AC106" s="18">
        <f t="shared" si="89"/>
        <v>-216</v>
      </c>
      <c r="AD106">
        <f t="shared" si="129"/>
        <v>28807</v>
      </c>
      <c r="AE106">
        <f t="shared" si="134"/>
        <v>831</v>
      </c>
      <c r="AF106" s="19">
        <f t="shared" si="90"/>
        <v>0.2669712612253598</v>
      </c>
      <c r="AG106" s="18">
        <f t="shared" si="91"/>
        <v>-118</v>
      </c>
      <c r="AH106" s="22">
        <f t="shared" si="147"/>
        <v>0.34155363748458695</v>
      </c>
      <c r="AI106" s="22">
        <f t="shared" si="148"/>
        <v>7248.8676396577748</v>
      </c>
      <c r="AJ106" s="9">
        <v>9708</v>
      </c>
      <c r="AK106">
        <f t="shared" si="135"/>
        <v>700</v>
      </c>
      <c r="AL106">
        <f t="shared" si="149"/>
        <v>7.7708703374777865E-2</v>
      </c>
      <c r="AM106" s="22">
        <f t="shared" si="150"/>
        <v>2442.8787116255662</v>
      </c>
      <c r="AN106" s="22">
        <f t="shared" si="151"/>
        <v>0.37295428351901649</v>
      </c>
      <c r="AO106" s="9">
        <v>738</v>
      </c>
      <c r="AP106">
        <f t="shared" si="136"/>
        <v>16</v>
      </c>
      <c r="AQ106">
        <f t="shared" si="130"/>
        <v>2.2160664819944609E-2</v>
      </c>
      <c r="AR106" s="22">
        <f t="shared" si="152"/>
        <v>185.70709612481127</v>
      </c>
      <c r="AS106" s="9">
        <v>595</v>
      </c>
      <c r="AT106">
        <f t="shared" si="131"/>
        <v>76</v>
      </c>
      <c r="AU106">
        <f t="shared" si="153"/>
        <v>0.1464354527938343</v>
      </c>
      <c r="AV106" s="22">
        <f t="shared" si="154"/>
        <v>149.723200805234</v>
      </c>
      <c r="AW106" s="35">
        <f t="shared" si="155"/>
        <v>2.28582404917403E-2</v>
      </c>
      <c r="AX106" s="9">
        <v>129</v>
      </c>
      <c r="AY106">
        <f t="shared" si="132"/>
        <v>8</v>
      </c>
      <c r="AZ106">
        <f t="shared" si="156"/>
        <v>6.6115702479338845E-2</v>
      </c>
      <c r="BA106" s="22">
        <f t="shared" si="157"/>
        <v>32.460996477101155</v>
      </c>
      <c r="BB106" s="35">
        <f t="shared" si="158"/>
        <v>4.955820207452939E-3</v>
      </c>
      <c r="BC106" s="18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8">
        <f t="shared" si="104"/>
        <v>800</v>
      </c>
      <c r="BE106" s="35">
        <f t="shared" si="159"/>
        <v>7.7145612343297865E-2</v>
      </c>
      <c r="BF106" s="22">
        <f t="shared" si="160"/>
        <v>2810.7700050327126</v>
      </c>
      <c r="BG106" s="22">
        <f t="shared" si="161"/>
        <v>0.42912024587014985</v>
      </c>
      <c r="BH106" s="30">
        <v>3112</v>
      </c>
      <c r="BI106">
        <f t="shared" si="108"/>
        <v>103</v>
      </c>
      <c r="BJ106" s="6">
        <v>11449</v>
      </c>
      <c r="BK106">
        <f t="shared" si="109"/>
        <v>343</v>
      </c>
      <c r="BL106" s="6">
        <v>8243</v>
      </c>
      <c r="BM106">
        <f t="shared" si="110"/>
        <v>239</v>
      </c>
      <c r="BN106" s="6">
        <v>2707</v>
      </c>
      <c r="BO106">
        <f t="shared" si="111"/>
        <v>99</v>
      </c>
      <c r="BP106" s="6">
        <v>519</v>
      </c>
      <c r="BQ106">
        <f t="shared" si="112"/>
        <v>24</v>
      </c>
      <c r="BR106" s="11">
        <v>9</v>
      </c>
      <c r="BS106" s="17">
        <f t="shared" si="113"/>
        <v>0</v>
      </c>
      <c r="BT106" s="11">
        <v>28</v>
      </c>
      <c r="BU106" s="17">
        <f t="shared" si="114"/>
        <v>0</v>
      </c>
      <c r="BV106" s="11">
        <v>95</v>
      </c>
      <c r="BW106" s="17">
        <f t="shared" si="115"/>
        <v>0</v>
      </c>
      <c r="BX106" s="11">
        <v>237</v>
      </c>
      <c r="BY106" s="17">
        <f t="shared" si="116"/>
        <v>6</v>
      </c>
      <c r="BZ106" s="14">
        <v>132</v>
      </c>
      <c r="CA106" s="18">
        <f t="shared" si="117"/>
        <v>2</v>
      </c>
    </row>
    <row r="107" spans="1:79">
      <c r="A107" s="1">
        <v>44004</v>
      </c>
      <c r="B107">
        <v>44004</v>
      </c>
      <c r="C107" s="6">
        <v>26752</v>
      </c>
      <c r="D107">
        <f t="shared" si="164"/>
        <v>722</v>
      </c>
      <c r="E107" s="6">
        <v>521</v>
      </c>
      <c r="F107">
        <f t="shared" si="163"/>
        <v>20</v>
      </c>
      <c r="G107" s="6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8">
        <v>109990</v>
      </c>
      <c r="W107">
        <f t="shared" si="128"/>
        <v>2087</v>
      </c>
      <c r="X107">
        <f t="shared" si="86"/>
        <v>-346</v>
      </c>
      <c r="Y107" s="22">
        <f t="shared" si="146"/>
        <v>27677.40312028183</v>
      </c>
      <c r="Z107" s="9">
        <v>80449</v>
      </c>
      <c r="AA107">
        <f t="shared" si="133"/>
        <v>1353</v>
      </c>
      <c r="AB107" s="19">
        <f t="shared" si="88"/>
        <v>0.73142103827620697</v>
      </c>
      <c r="AC107" s="18">
        <f t="shared" si="89"/>
        <v>-249</v>
      </c>
      <c r="AD107">
        <f t="shared" si="129"/>
        <v>29541</v>
      </c>
      <c r="AE107">
        <f t="shared" si="134"/>
        <v>734</v>
      </c>
      <c r="AF107" s="19">
        <f t="shared" si="90"/>
        <v>0.26857896172379309</v>
      </c>
      <c r="AG107" s="18">
        <f t="shared" si="91"/>
        <v>-97</v>
      </c>
      <c r="AH107" s="22">
        <f t="shared" si="147"/>
        <v>0.35170100622903688</v>
      </c>
      <c r="AI107" s="22">
        <f t="shared" si="148"/>
        <v>7433.5681932561647</v>
      </c>
      <c r="AJ107" s="9">
        <v>10049</v>
      </c>
      <c r="AK107">
        <f t="shared" si="135"/>
        <v>341</v>
      </c>
      <c r="AL107">
        <f t="shared" si="149"/>
        <v>3.5125669550885918E-2</v>
      </c>
      <c r="AM107" s="22">
        <f t="shared" si="150"/>
        <v>2528.6864620030196</v>
      </c>
      <c r="AN107" s="22">
        <f t="shared" si="151"/>
        <v>0.37563546650717705</v>
      </c>
      <c r="AO107" s="9">
        <v>771</v>
      </c>
      <c r="AP107">
        <f t="shared" si="136"/>
        <v>33</v>
      </c>
      <c r="AQ107">
        <f t="shared" si="130"/>
        <v>4.471544715447151E-2</v>
      </c>
      <c r="AR107" s="22">
        <f t="shared" si="152"/>
        <v>194.01107196779063</v>
      </c>
      <c r="AS107" s="9">
        <v>615</v>
      </c>
      <c r="AT107">
        <f t="shared" si="131"/>
        <v>20</v>
      </c>
      <c r="AU107">
        <f t="shared" si="153"/>
        <v>3.3613445378151363E-2</v>
      </c>
      <c r="AV107" s="22">
        <f t="shared" si="154"/>
        <v>154.75591343734271</v>
      </c>
      <c r="AW107" s="35">
        <f t="shared" si="155"/>
        <v>2.2988935406698566E-2</v>
      </c>
      <c r="AX107" s="9">
        <v>132</v>
      </c>
      <c r="AY107">
        <f t="shared" si="132"/>
        <v>3</v>
      </c>
      <c r="AZ107">
        <f t="shared" si="156"/>
        <v>2.3255813953488413E-2</v>
      </c>
      <c r="BA107" s="22">
        <f t="shared" si="157"/>
        <v>33.215903371917463</v>
      </c>
      <c r="BB107" s="35">
        <f t="shared" si="158"/>
        <v>4.9342105263157892E-3</v>
      </c>
      <c r="BC107" s="18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8">
        <f t="shared" si="104"/>
        <v>397</v>
      </c>
      <c r="BE107" s="35">
        <f t="shared" si="159"/>
        <v>3.5541629364368887E-2</v>
      </c>
      <c r="BF107" s="22">
        <f t="shared" si="160"/>
        <v>2910.6693507800701</v>
      </c>
      <c r="BG107" s="22">
        <f t="shared" si="161"/>
        <v>0.43237888755980863</v>
      </c>
      <c r="BH107" s="30">
        <v>3215</v>
      </c>
      <c r="BI107">
        <f t="shared" si="108"/>
        <v>103</v>
      </c>
      <c r="BJ107" s="6">
        <v>11731</v>
      </c>
      <c r="BK107">
        <f t="shared" si="109"/>
        <v>282</v>
      </c>
      <c r="BL107" s="6">
        <v>8475</v>
      </c>
      <c r="BM107">
        <f t="shared" si="110"/>
        <v>232</v>
      </c>
      <c r="BN107" s="6">
        <v>2789</v>
      </c>
      <c r="BO107">
        <f t="shared" si="111"/>
        <v>82</v>
      </c>
      <c r="BP107" s="6">
        <v>542</v>
      </c>
      <c r="BQ107">
        <f t="shared" si="112"/>
        <v>23</v>
      </c>
      <c r="BR107" s="11">
        <v>9</v>
      </c>
      <c r="BS107" s="17">
        <f t="shared" si="113"/>
        <v>0</v>
      </c>
      <c r="BT107" s="11">
        <v>28</v>
      </c>
      <c r="BU107" s="17">
        <f t="shared" si="114"/>
        <v>0</v>
      </c>
      <c r="BV107" s="11">
        <v>98</v>
      </c>
      <c r="BW107" s="17">
        <f t="shared" si="115"/>
        <v>3</v>
      </c>
      <c r="BX107" s="11">
        <v>248</v>
      </c>
      <c r="BY107" s="17">
        <f t="shared" si="116"/>
        <v>11</v>
      </c>
      <c r="BZ107" s="14">
        <v>138</v>
      </c>
      <c r="CA107" s="18">
        <f t="shared" si="117"/>
        <v>6</v>
      </c>
    </row>
    <row r="108" spans="1:79">
      <c r="A108" s="1">
        <v>44005</v>
      </c>
      <c r="B108">
        <v>44005</v>
      </c>
      <c r="C108" s="6">
        <v>27314</v>
      </c>
      <c r="D108">
        <f t="shared" si="164"/>
        <v>562</v>
      </c>
      <c r="E108" s="6">
        <v>536</v>
      </c>
      <c r="F108">
        <f t="shared" si="163"/>
        <v>15</v>
      </c>
      <c r="G108" s="6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8">
        <v>111735</v>
      </c>
      <c r="W108">
        <f t="shared" si="128"/>
        <v>1745</v>
      </c>
      <c r="X108">
        <f t="shared" si="86"/>
        <v>-342</v>
      </c>
      <c r="Y108" s="22">
        <f t="shared" si="146"/>
        <v>28116.507297433316</v>
      </c>
      <c r="Z108" s="9">
        <v>81588</v>
      </c>
      <c r="AA108">
        <f t="shared" si="133"/>
        <v>1139</v>
      </c>
      <c r="AB108" s="19">
        <f t="shared" si="88"/>
        <v>0.73019197207678888</v>
      </c>
      <c r="AC108" s="18">
        <f t="shared" si="89"/>
        <v>-214</v>
      </c>
      <c r="AD108">
        <f t="shared" si="129"/>
        <v>30147</v>
      </c>
      <c r="AE108">
        <f t="shared" si="134"/>
        <v>606</v>
      </c>
      <c r="AF108" s="19">
        <f t="shared" si="90"/>
        <v>0.26980802792321118</v>
      </c>
      <c r="AG108" s="18">
        <f t="shared" si="91"/>
        <v>-128</v>
      </c>
      <c r="AH108" s="22">
        <f t="shared" si="147"/>
        <v>0.34727793696275072</v>
      </c>
      <c r="AI108" s="22">
        <f t="shared" si="148"/>
        <v>7586.0593860090585</v>
      </c>
      <c r="AJ108" s="9">
        <v>10548</v>
      </c>
      <c r="AK108">
        <f t="shared" si="135"/>
        <v>499</v>
      </c>
      <c r="AL108">
        <f t="shared" si="149"/>
        <v>4.9656682256941087E-2</v>
      </c>
      <c r="AM108" s="22">
        <f t="shared" si="150"/>
        <v>2654.2526421741318</v>
      </c>
      <c r="AN108" s="22">
        <f t="shared" si="151"/>
        <v>0.38617558761074905</v>
      </c>
      <c r="AO108" s="9">
        <v>756</v>
      </c>
      <c r="AP108">
        <f t="shared" si="136"/>
        <v>-15</v>
      </c>
      <c r="AQ108">
        <f t="shared" si="130"/>
        <v>-1.945525291828798E-2</v>
      </c>
      <c r="AR108" s="22">
        <f t="shared" si="152"/>
        <v>190.23653749370911</v>
      </c>
      <c r="AS108" s="9">
        <v>649</v>
      </c>
      <c r="AT108">
        <f t="shared" si="131"/>
        <v>34</v>
      </c>
      <c r="AU108">
        <f t="shared" si="153"/>
        <v>5.5284552845528356E-2</v>
      </c>
      <c r="AV108" s="22">
        <f t="shared" si="154"/>
        <v>163.31152491192753</v>
      </c>
      <c r="AW108" s="35">
        <f t="shared" si="155"/>
        <v>2.3760708794025042E-2</v>
      </c>
      <c r="AX108" s="9">
        <v>131</v>
      </c>
      <c r="AY108">
        <f t="shared" si="132"/>
        <v>-1</v>
      </c>
      <c r="AZ108">
        <f t="shared" si="156"/>
        <v>-7.575757575757569E-3</v>
      </c>
      <c r="BA108" s="22">
        <f t="shared" si="157"/>
        <v>32.964267740312025</v>
      </c>
      <c r="BB108" s="35">
        <f t="shared" si="158"/>
        <v>4.7960752727538988E-3</v>
      </c>
      <c r="BC108" s="18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8">
        <f t="shared" si="104"/>
        <v>517</v>
      </c>
      <c r="BE108" s="35">
        <f t="shared" si="159"/>
        <v>4.4696118267484986E-2</v>
      </c>
      <c r="BF108" s="22">
        <f t="shared" si="160"/>
        <v>3040.7649723200802</v>
      </c>
      <c r="BG108" s="22">
        <f t="shared" si="161"/>
        <v>0.44241048546532913</v>
      </c>
      <c r="BH108" s="30">
        <v>3286</v>
      </c>
      <c r="BI108">
        <f t="shared" si="108"/>
        <v>71</v>
      </c>
      <c r="BJ108" s="6">
        <v>11948</v>
      </c>
      <c r="BK108">
        <f t="shared" si="109"/>
        <v>217</v>
      </c>
      <c r="BL108" s="6">
        <v>8673</v>
      </c>
      <c r="BM108">
        <f t="shared" si="110"/>
        <v>198</v>
      </c>
      <c r="BN108" s="6">
        <v>2848</v>
      </c>
      <c r="BO108">
        <f t="shared" si="111"/>
        <v>59</v>
      </c>
      <c r="BP108" s="6">
        <v>559</v>
      </c>
      <c r="BQ108">
        <f t="shared" si="112"/>
        <v>17</v>
      </c>
      <c r="BR108" s="11">
        <v>10</v>
      </c>
      <c r="BS108" s="17">
        <f t="shared" si="113"/>
        <v>1</v>
      </c>
      <c r="BT108" s="11">
        <v>29</v>
      </c>
      <c r="BU108" s="17">
        <f t="shared" si="114"/>
        <v>1</v>
      </c>
      <c r="BV108" s="11">
        <v>102</v>
      </c>
      <c r="BW108" s="17">
        <f t="shared" si="115"/>
        <v>4</v>
      </c>
      <c r="BX108" s="11">
        <v>252</v>
      </c>
      <c r="BY108" s="17">
        <f t="shared" si="116"/>
        <v>4</v>
      </c>
      <c r="BZ108" s="14">
        <v>143</v>
      </c>
      <c r="CA108" s="18">
        <f t="shared" si="117"/>
        <v>5</v>
      </c>
    </row>
    <row r="109" spans="1:79">
      <c r="A109" s="1">
        <v>44006</v>
      </c>
      <c r="B109">
        <v>44006</v>
      </c>
      <c r="C109" s="6">
        <v>28030</v>
      </c>
      <c r="D109">
        <f t="shared" si="164"/>
        <v>716</v>
      </c>
      <c r="E109" s="6">
        <v>547</v>
      </c>
      <c r="F109">
        <f t="shared" si="163"/>
        <v>11</v>
      </c>
      <c r="G109" s="6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8">
        <v>114042</v>
      </c>
      <c r="W109">
        <f t="shared" si="128"/>
        <v>2307</v>
      </c>
      <c r="X109">
        <f t="shared" si="86"/>
        <v>562</v>
      </c>
      <c r="Y109" s="22">
        <f t="shared" si="146"/>
        <v>28697.030699547053</v>
      </c>
      <c r="Z109" s="9">
        <v>83167</v>
      </c>
      <c r="AA109">
        <f t="shared" si="133"/>
        <v>1579</v>
      </c>
      <c r="AB109" s="19">
        <f t="shared" si="88"/>
        <v>0.72926641062064856</v>
      </c>
      <c r="AC109" s="18">
        <f t="shared" si="89"/>
        <v>440</v>
      </c>
      <c r="AD109">
        <f t="shared" si="129"/>
        <v>30875</v>
      </c>
      <c r="AE109">
        <f t="shared" si="134"/>
        <v>728</v>
      </c>
      <c r="AF109" s="19">
        <f t="shared" si="90"/>
        <v>0.27073358937935149</v>
      </c>
      <c r="AG109" s="18">
        <f t="shared" si="91"/>
        <v>122</v>
      </c>
      <c r="AH109" s="22">
        <f t="shared" si="147"/>
        <v>0.31556133506718681</v>
      </c>
      <c r="AI109" s="22">
        <f t="shared" si="148"/>
        <v>7769.2501258178154</v>
      </c>
      <c r="AJ109" s="9">
        <v>11135</v>
      </c>
      <c r="AK109">
        <f t="shared" si="135"/>
        <v>587</v>
      </c>
      <c r="AL109">
        <f t="shared" si="149"/>
        <v>5.5650360257868847E-2</v>
      </c>
      <c r="AM109" s="22">
        <f t="shared" si="150"/>
        <v>2801.962757926522</v>
      </c>
      <c r="AN109" s="22">
        <f t="shared" si="151"/>
        <v>0.39725294327506244</v>
      </c>
      <c r="AO109" s="9">
        <v>766</v>
      </c>
      <c r="AP109">
        <f t="shared" si="136"/>
        <v>10</v>
      </c>
      <c r="AQ109">
        <f t="shared" si="130"/>
        <v>1.3227513227513255E-2</v>
      </c>
      <c r="AR109" s="22">
        <f t="shared" si="152"/>
        <v>192.75289380976346</v>
      </c>
      <c r="AS109" s="9">
        <v>649</v>
      </c>
      <c r="AT109">
        <f t="shared" si="131"/>
        <v>0</v>
      </c>
      <c r="AU109">
        <f t="shared" si="153"/>
        <v>0</v>
      </c>
      <c r="AV109" s="22">
        <f t="shared" si="154"/>
        <v>163.31152491192753</v>
      </c>
      <c r="AW109" s="35">
        <f t="shared" si="155"/>
        <v>2.3153763824473778E-2</v>
      </c>
      <c r="AX109" s="9">
        <v>130</v>
      </c>
      <c r="AY109">
        <f t="shared" si="132"/>
        <v>-1</v>
      </c>
      <c r="AZ109">
        <f t="shared" si="156"/>
        <v>-7.6335877862595547E-3</v>
      </c>
      <c r="BA109" s="22">
        <f t="shared" si="157"/>
        <v>32.712632108706593</v>
      </c>
      <c r="BB109" s="35">
        <f t="shared" si="158"/>
        <v>4.6378879771673204E-3</v>
      </c>
      <c r="BC109" s="18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8">
        <f t="shared" si="104"/>
        <v>596</v>
      </c>
      <c r="BE109" s="35">
        <f t="shared" si="159"/>
        <v>4.9321416749420699E-2</v>
      </c>
      <c r="BF109" s="22">
        <f t="shared" si="160"/>
        <v>3190.73980875692</v>
      </c>
      <c r="BG109" s="22">
        <f t="shared" si="161"/>
        <v>0.45237245808062793</v>
      </c>
      <c r="BH109" s="30">
        <v>3361</v>
      </c>
      <c r="BI109">
        <f t="shared" si="108"/>
        <v>75</v>
      </c>
      <c r="BJ109" s="6">
        <v>12244</v>
      </c>
      <c r="BK109">
        <f t="shared" si="109"/>
        <v>296</v>
      </c>
      <c r="BL109" s="6">
        <v>8929</v>
      </c>
      <c r="BM109">
        <f t="shared" si="110"/>
        <v>256</v>
      </c>
      <c r="BN109" s="6">
        <v>2918</v>
      </c>
      <c r="BO109">
        <f t="shared" si="111"/>
        <v>70</v>
      </c>
      <c r="BP109" s="6">
        <v>578</v>
      </c>
      <c r="BQ109">
        <f t="shared" si="112"/>
        <v>19</v>
      </c>
      <c r="BR109" s="11">
        <v>11</v>
      </c>
      <c r="BS109" s="17">
        <f t="shared" si="113"/>
        <v>1</v>
      </c>
      <c r="BT109" s="11">
        <v>32</v>
      </c>
      <c r="BU109" s="17">
        <f t="shared" si="114"/>
        <v>3</v>
      </c>
      <c r="BV109" s="11">
        <v>106</v>
      </c>
      <c r="BW109" s="17">
        <f t="shared" si="115"/>
        <v>4</v>
      </c>
      <c r="BX109" s="11">
        <v>255</v>
      </c>
      <c r="BY109" s="17">
        <f t="shared" si="116"/>
        <v>3</v>
      </c>
      <c r="BZ109" s="14">
        <v>143</v>
      </c>
      <c r="CA109" s="18">
        <f t="shared" si="117"/>
        <v>0</v>
      </c>
    </row>
    <row r="110" spans="1:79">
      <c r="A110" s="1">
        <v>44007</v>
      </c>
      <c r="B110">
        <v>44007</v>
      </c>
      <c r="C110" s="6">
        <v>29037</v>
      </c>
      <c r="D110">
        <f t="shared" si="164"/>
        <v>1007</v>
      </c>
      <c r="E110" s="6">
        <v>564</v>
      </c>
      <c r="F110">
        <f t="shared" si="163"/>
        <v>17</v>
      </c>
      <c r="G110" s="6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8">
        <v>117266</v>
      </c>
      <c r="W110">
        <f t="shared" si="128"/>
        <v>3224</v>
      </c>
      <c r="X110">
        <f t="shared" si="86"/>
        <v>917</v>
      </c>
      <c r="Y110" s="22">
        <f t="shared" si="146"/>
        <v>29508.303975842977</v>
      </c>
      <c r="Z110" s="9">
        <v>85384</v>
      </c>
      <c r="AA110">
        <f t="shared" si="133"/>
        <v>2217</v>
      </c>
      <c r="AB110" s="19">
        <f t="shared" si="88"/>
        <v>0.72812238841607968</v>
      </c>
      <c r="AC110" s="18">
        <f t="shared" si="89"/>
        <v>638</v>
      </c>
      <c r="AD110">
        <f t="shared" si="129"/>
        <v>31882</v>
      </c>
      <c r="AE110">
        <f t="shared" si="134"/>
        <v>1007</v>
      </c>
      <c r="AF110" s="19">
        <f t="shared" si="90"/>
        <v>0.27187761158392032</v>
      </c>
      <c r="AG110" s="18">
        <f t="shared" si="91"/>
        <v>279</v>
      </c>
      <c r="AH110" s="22">
        <f t="shared" si="147"/>
        <v>0.31234491315136476</v>
      </c>
      <c r="AI110" s="22">
        <f t="shared" si="148"/>
        <v>8022.6472068444891</v>
      </c>
      <c r="AJ110" s="9">
        <v>12111</v>
      </c>
      <c r="AK110">
        <f t="shared" si="135"/>
        <v>976</v>
      </c>
      <c r="AL110">
        <f t="shared" si="149"/>
        <v>8.7651549169285969E-2</v>
      </c>
      <c r="AM110" s="22">
        <f t="shared" si="150"/>
        <v>3047.5591343734272</v>
      </c>
      <c r="AN110" s="22">
        <f t="shared" si="151"/>
        <v>0.4170885422047732</v>
      </c>
      <c r="AO110" s="9">
        <v>736</v>
      </c>
      <c r="AP110">
        <f t="shared" si="136"/>
        <v>-30</v>
      </c>
      <c r="AQ110">
        <f t="shared" si="130"/>
        <v>-3.9164490861618773E-2</v>
      </c>
      <c r="AR110" s="22">
        <f t="shared" si="152"/>
        <v>185.2038248616004</v>
      </c>
      <c r="AS110" s="9">
        <v>686</v>
      </c>
      <c r="AT110">
        <f t="shared" si="131"/>
        <v>37</v>
      </c>
      <c r="AU110">
        <f t="shared" si="153"/>
        <v>5.7010785824345156E-2</v>
      </c>
      <c r="AV110" s="22">
        <f t="shared" si="154"/>
        <v>172.62204328132862</v>
      </c>
      <c r="AW110" s="35">
        <f t="shared" si="155"/>
        <v>2.3625030133967006E-2</v>
      </c>
      <c r="AX110" s="9">
        <v>140</v>
      </c>
      <c r="AY110">
        <f t="shared" si="132"/>
        <v>10</v>
      </c>
      <c r="AZ110">
        <f t="shared" si="156"/>
        <v>7.6923076923076872E-2</v>
      </c>
      <c r="BA110" s="22">
        <f t="shared" si="157"/>
        <v>35.228988424760942</v>
      </c>
      <c r="BB110" s="35">
        <f t="shared" si="158"/>
        <v>4.8214347212177568E-3</v>
      </c>
      <c r="BC110" s="18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8">
        <f t="shared" si="104"/>
        <v>993</v>
      </c>
      <c r="BE110" s="35">
        <f t="shared" si="159"/>
        <v>7.831230283911661E-2</v>
      </c>
      <c r="BF110" s="22">
        <f t="shared" si="160"/>
        <v>3440.6139909411172</v>
      </c>
      <c r="BG110" s="22">
        <f t="shared" si="161"/>
        <v>0.47088197816578847</v>
      </c>
      <c r="BH110" s="30">
        <v>3477</v>
      </c>
      <c r="BI110">
        <f t="shared" si="108"/>
        <v>116</v>
      </c>
      <c r="BJ110" s="6">
        <v>12732</v>
      </c>
      <c r="BK110">
        <f t="shared" si="109"/>
        <v>488</v>
      </c>
      <c r="BL110" s="6">
        <v>9228</v>
      </c>
      <c r="BM110">
        <f t="shared" si="110"/>
        <v>299</v>
      </c>
      <c r="BN110" s="6">
        <v>3009</v>
      </c>
      <c r="BO110">
        <f t="shared" si="111"/>
        <v>91</v>
      </c>
      <c r="BP110" s="6">
        <v>591</v>
      </c>
      <c r="BQ110">
        <f t="shared" si="112"/>
        <v>13</v>
      </c>
      <c r="BR110" s="11">
        <v>11</v>
      </c>
      <c r="BS110" s="17">
        <f t="shared" si="113"/>
        <v>0</v>
      </c>
      <c r="BT110" s="11">
        <v>32</v>
      </c>
      <c r="BU110" s="17">
        <f t="shared" si="114"/>
        <v>0</v>
      </c>
      <c r="BV110" s="11">
        <v>111</v>
      </c>
      <c r="BW110" s="17">
        <f t="shared" si="115"/>
        <v>5</v>
      </c>
      <c r="BX110" s="11">
        <v>263</v>
      </c>
      <c r="BY110" s="17">
        <f t="shared" si="116"/>
        <v>8</v>
      </c>
      <c r="BZ110" s="14">
        <v>147</v>
      </c>
      <c r="CA110" s="18">
        <f t="shared" si="117"/>
        <v>4</v>
      </c>
    </row>
    <row r="111" spans="1:79">
      <c r="A111" s="1">
        <v>44008</v>
      </c>
      <c r="B111">
        <v>44008</v>
      </c>
      <c r="C111" s="6">
        <v>29905</v>
      </c>
      <c r="D111">
        <f t="shared" si="164"/>
        <v>868</v>
      </c>
      <c r="E111" s="6">
        <v>575</v>
      </c>
      <c r="F111">
        <f t="shared" si="163"/>
        <v>11</v>
      </c>
      <c r="G111" s="6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8">
        <v>120303</v>
      </c>
      <c r="W111">
        <f t="shared" si="128"/>
        <v>3037</v>
      </c>
      <c r="X111">
        <f t="shared" si="86"/>
        <v>-187</v>
      </c>
      <c r="Y111" s="22">
        <f t="shared" si="146"/>
        <v>30272.521389028683</v>
      </c>
      <c r="Z111" s="9">
        <v>87545</v>
      </c>
      <c r="AA111">
        <f t="shared" si="133"/>
        <v>2161</v>
      </c>
      <c r="AB111" s="19">
        <f t="shared" si="88"/>
        <v>0.72770421352750969</v>
      </c>
      <c r="AC111" s="18">
        <f t="shared" si="89"/>
        <v>-56</v>
      </c>
      <c r="AD111">
        <f t="shared" si="129"/>
        <v>32758</v>
      </c>
      <c r="AE111">
        <f t="shared" si="134"/>
        <v>876</v>
      </c>
      <c r="AF111" s="19">
        <f t="shared" si="90"/>
        <v>0.27229578647249031</v>
      </c>
      <c r="AG111" s="18">
        <f t="shared" si="91"/>
        <v>-131</v>
      </c>
      <c r="AH111" s="22">
        <f t="shared" si="147"/>
        <v>0.2884425419822193</v>
      </c>
      <c r="AI111" s="22">
        <f t="shared" si="148"/>
        <v>8243.0800201308502</v>
      </c>
      <c r="AJ111" s="9">
        <v>12457</v>
      </c>
      <c r="AK111">
        <f t="shared" si="135"/>
        <v>346</v>
      </c>
      <c r="AL111">
        <f t="shared" si="149"/>
        <v>2.8569069441004125E-2</v>
      </c>
      <c r="AM111" s="22">
        <f t="shared" si="150"/>
        <v>3134.6250629089077</v>
      </c>
      <c r="AN111" s="22">
        <f t="shared" si="151"/>
        <v>0.41655241598394915</v>
      </c>
      <c r="AO111" s="9">
        <v>741</v>
      </c>
      <c r="AP111">
        <f t="shared" si="136"/>
        <v>5</v>
      </c>
      <c r="AQ111">
        <f t="shared" si="130"/>
        <v>6.7934782608696231E-3</v>
      </c>
      <c r="AR111" s="22">
        <f t="shared" si="152"/>
        <v>186.46200301962756</v>
      </c>
      <c r="AS111" s="9">
        <v>714</v>
      </c>
      <c r="AT111">
        <f t="shared" si="131"/>
        <v>28</v>
      </c>
      <c r="AU111">
        <f t="shared" si="153"/>
        <v>4.081632653061229E-2</v>
      </c>
      <c r="AV111" s="22">
        <f t="shared" si="154"/>
        <v>179.66784096628081</v>
      </c>
      <c r="AW111" s="35">
        <f t="shared" si="155"/>
        <v>2.3875606085938805E-2</v>
      </c>
      <c r="AX111" s="9">
        <v>148</v>
      </c>
      <c r="AY111">
        <f t="shared" si="132"/>
        <v>8</v>
      </c>
      <c r="AZ111">
        <f t="shared" si="156"/>
        <v>5.7142857142857162E-2</v>
      </c>
      <c r="BA111" s="22">
        <f t="shared" si="157"/>
        <v>37.242073477604428</v>
      </c>
      <c r="BB111" s="35">
        <f t="shared" si="158"/>
        <v>4.9490051830797521E-3</v>
      </c>
      <c r="BC111" s="18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8">
        <f t="shared" si="104"/>
        <v>387</v>
      </c>
      <c r="BE111" s="35">
        <f t="shared" si="159"/>
        <v>2.830395670299124E-2</v>
      </c>
      <c r="BF111" s="22">
        <f t="shared" si="160"/>
        <v>3537.9969803724207</v>
      </c>
      <c r="BG111" s="22">
        <f t="shared" si="161"/>
        <v>0.47015549239257648</v>
      </c>
      <c r="BH111" s="30">
        <v>3580</v>
      </c>
      <c r="BI111">
        <f t="shared" si="108"/>
        <v>103</v>
      </c>
      <c r="BJ111" s="6">
        <v>13127</v>
      </c>
      <c r="BK111">
        <f t="shared" si="109"/>
        <v>395</v>
      </c>
      <c r="BL111" s="6">
        <v>9506</v>
      </c>
      <c r="BM111">
        <f t="shared" si="110"/>
        <v>278</v>
      </c>
      <c r="BN111" s="6">
        <v>3088</v>
      </c>
      <c r="BO111">
        <f t="shared" si="111"/>
        <v>79</v>
      </c>
      <c r="BP111" s="6">
        <v>604</v>
      </c>
      <c r="BQ111">
        <f t="shared" si="112"/>
        <v>13</v>
      </c>
      <c r="BR111" s="11">
        <v>11</v>
      </c>
      <c r="BS111" s="17">
        <f t="shared" si="113"/>
        <v>0</v>
      </c>
      <c r="BT111" s="11">
        <v>33</v>
      </c>
      <c r="BU111" s="17">
        <f t="shared" si="114"/>
        <v>1</v>
      </c>
      <c r="BV111" s="11">
        <v>112</v>
      </c>
      <c r="BW111" s="17">
        <f t="shared" si="115"/>
        <v>1</v>
      </c>
      <c r="BX111" s="11">
        <v>269</v>
      </c>
      <c r="BY111" s="17">
        <f t="shared" si="116"/>
        <v>6</v>
      </c>
      <c r="BZ111" s="14">
        <v>150</v>
      </c>
      <c r="CA111" s="18">
        <f t="shared" si="117"/>
        <v>3</v>
      </c>
    </row>
    <row r="112" spans="1:79">
      <c r="A112" s="1">
        <v>44009</v>
      </c>
      <c r="B112">
        <v>44009</v>
      </c>
      <c r="C112" s="6">
        <v>30658</v>
      </c>
      <c r="D112">
        <f t="shared" si="164"/>
        <v>753</v>
      </c>
      <c r="E112" s="6">
        <v>592</v>
      </c>
      <c r="F112">
        <f t="shared" si="163"/>
        <v>17</v>
      </c>
      <c r="G112" s="6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8">
        <v>122668</v>
      </c>
      <c r="W112">
        <f t="shared" si="128"/>
        <v>2365</v>
      </c>
      <c r="X112">
        <f t="shared" si="86"/>
        <v>-672</v>
      </c>
      <c r="Y112" s="22">
        <f t="shared" si="146"/>
        <v>30867.63965777554</v>
      </c>
      <c r="Z112" s="9">
        <v>89143</v>
      </c>
      <c r="AA112">
        <f t="shared" si="133"/>
        <v>1598</v>
      </c>
      <c r="AB112" s="19">
        <f t="shared" si="88"/>
        <v>0.72670134020282384</v>
      </c>
      <c r="AC112" s="18">
        <f t="shared" si="89"/>
        <v>-563</v>
      </c>
      <c r="AD112">
        <f t="shared" si="129"/>
        <v>33525</v>
      </c>
      <c r="AE112">
        <f t="shared" si="134"/>
        <v>767</v>
      </c>
      <c r="AF112" s="19">
        <f t="shared" si="90"/>
        <v>0.2732986597971761</v>
      </c>
      <c r="AG112" s="18">
        <f t="shared" si="91"/>
        <v>-109</v>
      </c>
      <c r="AH112" s="22">
        <f t="shared" si="147"/>
        <v>0.32431289640591965</v>
      </c>
      <c r="AI112" s="22">
        <f t="shared" si="148"/>
        <v>8436.0845495722187</v>
      </c>
      <c r="AJ112" s="9">
        <v>13116</v>
      </c>
      <c r="AK112">
        <f t="shared" si="135"/>
        <v>659</v>
      </c>
      <c r="AL112">
        <f t="shared" si="149"/>
        <v>5.2901982820903859E-2</v>
      </c>
      <c r="AM112" s="22">
        <f t="shared" si="150"/>
        <v>3300.4529441368895</v>
      </c>
      <c r="AN112" s="22">
        <f t="shared" si="151"/>
        <v>0.42781655685302367</v>
      </c>
      <c r="AO112" s="9">
        <v>712</v>
      </c>
      <c r="AP112">
        <f t="shared" si="136"/>
        <v>-29</v>
      </c>
      <c r="AQ112">
        <f t="shared" si="130"/>
        <v>-3.9136302294197067E-2</v>
      </c>
      <c r="AR112" s="22">
        <f t="shared" si="152"/>
        <v>179.16456970306996</v>
      </c>
      <c r="AS112" s="9">
        <v>727</v>
      </c>
      <c r="AT112">
        <f t="shared" si="131"/>
        <v>13</v>
      </c>
      <c r="AU112">
        <f t="shared" si="153"/>
        <v>1.8207282913165201E-2</v>
      </c>
      <c r="AV112" s="22">
        <f t="shared" si="154"/>
        <v>182.93910417715148</v>
      </c>
      <c r="AW112" s="35">
        <f t="shared" si="155"/>
        <v>2.3713223302237588E-2</v>
      </c>
      <c r="AX112" s="9">
        <v>141</v>
      </c>
      <c r="AY112">
        <f t="shared" si="132"/>
        <v>-7</v>
      </c>
      <c r="AZ112">
        <f t="shared" si="156"/>
        <v>-4.7297297297297258E-2</v>
      </c>
      <c r="BA112" s="22">
        <f t="shared" si="157"/>
        <v>35.480624056366381</v>
      </c>
      <c r="BB112" s="35">
        <f t="shared" si="158"/>
        <v>4.5991258399112793E-3</v>
      </c>
      <c r="BC112" s="18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8">
        <f t="shared" si="104"/>
        <v>636</v>
      </c>
      <c r="BE112" s="35">
        <f t="shared" si="159"/>
        <v>4.523470839260324E-2</v>
      </c>
      <c r="BF112" s="22">
        <f t="shared" si="160"/>
        <v>3698.0372420734775</v>
      </c>
      <c r="BG112" s="22">
        <f t="shared" si="161"/>
        <v>0.4793528605910366</v>
      </c>
      <c r="BH112" s="30">
        <v>3670</v>
      </c>
      <c r="BI112">
        <f t="shared" si="108"/>
        <v>90</v>
      </c>
      <c r="BJ112" s="6">
        <v>13461</v>
      </c>
      <c r="BK112">
        <f t="shared" si="109"/>
        <v>334</v>
      </c>
      <c r="BL112" s="6">
        <v>9747</v>
      </c>
      <c r="BM112">
        <f t="shared" si="110"/>
        <v>241</v>
      </c>
      <c r="BN112" s="6">
        <v>3159</v>
      </c>
      <c r="BO112">
        <f t="shared" si="111"/>
        <v>71</v>
      </c>
      <c r="BP112" s="6">
        <v>621</v>
      </c>
      <c r="BQ112">
        <f t="shared" si="112"/>
        <v>17</v>
      </c>
      <c r="BR112" s="11">
        <v>11</v>
      </c>
      <c r="BS112" s="17">
        <f t="shared" si="113"/>
        <v>0</v>
      </c>
      <c r="BT112" s="11">
        <v>33</v>
      </c>
      <c r="BU112" s="17">
        <f t="shared" si="114"/>
        <v>0</v>
      </c>
      <c r="BV112" s="11">
        <v>116</v>
      </c>
      <c r="BW112" s="17">
        <f t="shared" si="115"/>
        <v>4</v>
      </c>
      <c r="BX112" s="11">
        <v>279</v>
      </c>
      <c r="BY112" s="17">
        <f t="shared" si="116"/>
        <v>10</v>
      </c>
      <c r="BZ112" s="14">
        <v>153</v>
      </c>
      <c r="CA112" s="18">
        <f t="shared" si="117"/>
        <v>3</v>
      </c>
    </row>
    <row r="113" spans="1:79">
      <c r="A113" s="1">
        <v>44010</v>
      </c>
      <c r="B113">
        <v>44010</v>
      </c>
      <c r="C113" s="6">
        <v>31686</v>
      </c>
      <c r="D113">
        <f t="shared" si="164"/>
        <v>1028</v>
      </c>
      <c r="E113" s="6">
        <v>604</v>
      </c>
      <c r="F113">
        <f t="shared" si="163"/>
        <v>12</v>
      </c>
      <c r="G113" s="6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8">
        <v>125570</v>
      </c>
      <c r="W113">
        <f t="shared" si="128"/>
        <v>2902</v>
      </c>
      <c r="X113">
        <f t="shared" si="86"/>
        <v>537</v>
      </c>
      <c r="Y113" s="22">
        <f t="shared" si="146"/>
        <v>31597.886260694511</v>
      </c>
      <c r="Z113" s="9">
        <v>91023</v>
      </c>
      <c r="AA113">
        <f t="shared" si="133"/>
        <v>1880</v>
      </c>
      <c r="AB113" s="19">
        <f t="shared" si="88"/>
        <v>0.72487855379469623</v>
      </c>
      <c r="AC113" s="18">
        <f t="shared" si="89"/>
        <v>282</v>
      </c>
      <c r="AD113">
        <f t="shared" si="129"/>
        <v>34547</v>
      </c>
      <c r="AE113">
        <f t="shared" si="134"/>
        <v>1022</v>
      </c>
      <c r="AF113" s="19">
        <f t="shared" si="90"/>
        <v>0.27512144620530382</v>
      </c>
      <c r="AG113" s="18">
        <f t="shared" si="91"/>
        <v>255</v>
      </c>
      <c r="AH113" s="22">
        <f t="shared" si="147"/>
        <v>0.352170916609235</v>
      </c>
      <c r="AI113" s="22">
        <f t="shared" si="148"/>
        <v>8693.2561650729731</v>
      </c>
      <c r="AJ113" s="9">
        <v>13996</v>
      </c>
      <c r="AK113">
        <f t="shared" si="135"/>
        <v>880</v>
      </c>
      <c r="AL113">
        <f t="shared" si="149"/>
        <v>6.7093626105519943E-2</v>
      </c>
      <c r="AM113" s="22">
        <f t="shared" si="150"/>
        <v>3521.8922999496726</v>
      </c>
      <c r="AN113" s="22">
        <f t="shared" si="151"/>
        <v>0.44170927223379408</v>
      </c>
      <c r="AO113" s="9">
        <v>764</v>
      </c>
      <c r="AP113">
        <f t="shared" si="136"/>
        <v>52</v>
      </c>
      <c r="AQ113">
        <f t="shared" si="130"/>
        <v>7.3033707865168607E-2</v>
      </c>
      <c r="AR113" s="22">
        <f t="shared" si="152"/>
        <v>192.24962254655259</v>
      </c>
      <c r="AS113" s="9">
        <v>712</v>
      </c>
      <c r="AT113">
        <f t="shared" si="131"/>
        <v>-15</v>
      </c>
      <c r="AU113">
        <f t="shared" si="153"/>
        <v>-2.063273727647863E-2</v>
      </c>
      <c r="AV113" s="22">
        <f t="shared" si="154"/>
        <v>179.16456970306996</v>
      </c>
      <c r="AW113" s="35">
        <f t="shared" si="155"/>
        <v>2.2470491699804331E-2</v>
      </c>
      <c r="AX113" s="9">
        <v>140</v>
      </c>
      <c r="AY113">
        <f t="shared" si="132"/>
        <v>-1</v>
      </c>
      <c r="AZ113">
        <f t="shared" si="156"/>
        <v>-7.0921985815602939E-3</v>
      </c>
      <c r="BA113" s="22">
        <f t="shared" si="157"/>
        <v>35.228988424760942</v>
      </c>
      <c r="BB113" s="35">
        <f t="shared" si="158"/>
        <v>4.4183551095120874E-3</v>
      </c>
      <c r="BC113" s="18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8">
        <f t="shared" si="104"/>
        <v>916</v>
      </c>
      <c r="BE113" s="35">
        <f t="shared" si="159"/>
        <v>6.2329885683179098E-2</v>
      </c>
      <c r="BF113" s="22">
        <f t="shared" si="160"/>
        <v>3928.5354806240562</v>
      </c>
      <c r="BG113" s="22">
        <f t="shared" si="161"/>
        <v>0.49270971406930508</v>
      </c>
      <c r="BH113" s="30">
        <v>3808</v>
      </c>
      <c r="BI113">
        <f t="shared" si="108"/>
        <v>138</v>
      </c>
      <c r="BJ113" s="6">
        <v>13911</v>
      </c>
      <c r="BK113">
        <f t="shared" si="109"/>
        <v>450</v>
      </c>
      <c r="BL113" s="6">
        <v>10051</v>
      </c>
      <c r="BM113">
        <f t="shared" si="110"/>
        <v>304</v>
      </c>
      <c r="BN113" s="6">
        <v>3270</v>
      </c>
      <c r="BO113">
        <f t="shared" si="111"/>
        <v>111</v>
      </c>
      <c r="BP113" s="6">
        <v>646</v>
      </c>
      <c r="BQ113">
        <f t="shared" si="112"/>
        <v>25</v>
      </c>
      <c r="BR113" s="11">
        <v>12</v>
      </c>
      <c r="BS113" s="17">
        <f t="shared" si="113"/>
        <v>1</v>
      </c>
      <c r="BT113" s="11">
        <v>35</v>
      </c>
      <c r="BU113" s="17">
        <f t="shared" si="114"/>
        <v>2</v>
      </c>
      <c r="BV113" s="11">
        <v>117</v>
      </c>
      <c r="BW113" s="17">
        <f t="shared" si="115"/>
        <v>1</v>
      </c>
      <c r="BX113" s="11">
        <v>282</v>
      </c>
      <c r="BY113" s="17">
        <f t="shared" si="116"/>
        <v>3</v>
      </c>
      <c r="BZ113" s="14">
        <v>158</v>
      </c>
      <c r="CA113" s="18">
        <f t="shared" si="117"/>
        <v>5</v>
      </c>
    </row>
    <row r="114" spans="1:79">
      <c r="A114" s="1">
        <v>44011</v>
      </c>
      <c r="B114">
        <v>44011</v>
      </c>
      <c r="C114" s="6">
        <v>32785</v>
      </c>
      <c r="D114">
        <f t="shared" si="164"/>
        <v>1099</v>
      </c>
      <c r="E114" s="6">
        <v>620</v>
      </c>
      <c r="F114">
        <f t="shared" si="163"/>
        <v>16</v>
      </c>
      <c r="G114" s="6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7">
        <v>128795</v>
      </c>
      <c r="W114">
        <f t="shared" si="128"/>
        <v>3225</v>
      </c>
      <c r="X114">
        <f t="shared" si="86"/>
        <v>323</v>
      </c>
      <c r="Y114" s="22">
        <f t="shared" si="146"/>
        <v>32409.41117262204</v>
      </c>
      <c r="Z114" s="6">
        <v>93124</v>
      </c>
      <c r="AA114">
        <f t="shared" si="133"/>
        <v>2101</v>
      </c>
      <c r="AB114" s="19">
        <f t="shared" si="88"/>
        <v>0.72304049070227883</v>
      </c>
      <c r="AC114" s="18">
        <f t="shared" si="89"/>
        <v>221</v>
      </c>
      <c r="AD114">
        <f t="shared" si="129"/>
        <v>35671</v>
      </c>
      <c r="AE114">
        <f t="shared" si="134"/>
        <v>1124</v>
      </c>
      <c r="AF114" s="19">
        <f t="shared" si="90"/>
        <v>0.27695950929772117</v>
      </c>
      <c r="AG114" s="18">
        <f t="shared" si="91"/>
        <v>102</v>
      </c>
      <c r="AH114" s="22">
        <f t="shared" si="147"/>
        <v>0.34852713178294575</v>
      </c>
      <c r="AI114" s="22">
        <f t="shared" si="148"/>
        <v>8976.0946149974825</v>
      </c>
      <c r="AJ114" s="6">
        <v>14961</v>
      </c>
      <c r="AK114">
        <f t="shared" si="135"/>
        <v>965</v>
      </c>
      <c r="AL114">
        <f t="shared" si="149"/>
        <v>6.8948270934552802E-2</v>
      </c>
      <c r="AM114" s="22">
        <f t="shared" si="150"/>
        <v>3764.7206844489178</v>
      </c>
      <c r="AN114" s="22">
        <f t="shared" si="151"/>
        <v>0.45633673936251334</v>
      </c>
      <c r="AO114" s="6">
        <v>718</v>
      </c>
      <c r="AP114">
        <f t="shared" si="136"/>
        <v>-46</v>
      </c>
      <c r="AQ114">
        <f t="shared" si="130"/>
        <v>-6.0209424083769614E-2</v>
      </c>
      <c r="AR114" s="22">
        <f t="shared" si="152"/>
        <v>180.67438349270256</v>
      </c>
      <c r="AS114" s="6">
        <v>744</v>
      </c>
      <c r="AT114">
        <f t="shared" si="131"/>
        <v>32</v>
      </c>
      <c r="AU114">
        <f t="shared" si="153"/>
        <v>4.4943820224719211E-2</v>
      </c>
      <c r="AV114" s="22">
        <f t="shared" si="154"/>
        <v>187.21690991444387</v>
      </c>
      <c r="AW114" s="35">
        <f t="shared" si="155"/>
        <v>2.269330486502974E-2</v>
      </c>
      <c r="AX114" s="9">
        <v>147</v>
      </c>
      <c r="AY114">
        <f t="shared" si="132"/>
        <v>7</v>
      </c>
      <c r="AZ114">
        <f t="shared" si="156"/>
        <v>5.0000000000000044E-2</v>
      </c>
      <c r="BA114" s="22">
        <f t="shared" si="157"/>
        <v>36.99043784599899</v>
      </c>
      <c r="BB114" s="35">
        <f t="shared" si="158"/>
        <v>4.4837578160744239E-3</v>
      </c>
      <c r="BC114" s="18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8">
        <f t="shared" si="104"/>
        <v>958</v>
      </c>
      <c r="BE114" s="35">
        <f t="shared" si="159"/>
        <v>6.1363054060978639E-2</v>
      </c>
      <c r="BF114" s="22">
        <f t="shared" si="160"/>
        <v>4169.6024157020629</v>
      </c>
      <c r="BG114" s="22">
        <f t="shared" si="161"/>
        <v>0.50541406130852529</v>
      </c>
      <c r="BH114" s="30">
        <v>3959</v>
      </c>
      <c r="BI114">
        <f t="shared" si="108"/>
        <v>151</v>
      </c>
      <c r="BJ114" s="6">
        <v>14420</v>
      </c>
      <c r="BK114">
        <f t="shared" si="109"/>
        <v>509</v>
      </c>
      <c r="BL114" s="6">
        <v>10358</v>
      </c>
      <c r="BM114">
        <f t="shared" si="110"/>
        <v>307</v>
      </c>
      <c r="BN114" s="6">
        <v>3386</v>
      </c>
      <c r="BO114">
        <f t="shared" si="111"/>
        <v>116</v>
      </c>
      <c r="BP114" s="6">
        <v>662</v>
      </c>
      <c r="BQ114">
        <f t="shared" si="112"/>
        <v>16</v>
      </c>
      <c r="BR114" s="11">
        <v>12</v>
      </c>
      <c r="BS114" s="17">
        <f t="shared" si="113"/>
        <v>0</v>
      </c>
      <c r="BT114" s="11">
        <v>37</v>
      </c>
      <c r="BU114" s="17">
        <f t="shared" si="114"/>
        <v>2</v>
      </c>
      <c r="BV114" s="11">
        <v>122</v>
      </c>
      <c r="BW114" s="17">
        <f t="shared" si="115"/>
        <v>5</v>
      </c>
      <c r="BX114" s="11">
        <v>287</v>
      </c>
      <c r="BY114" s="17">
        <f t="shared" si="116"/>
        <v>5</v>
      </c>
      <c r="BZ114" s="14">
        <v>162</v>
      </c>
      <c r="CA114" s="18">
        <f t="shared" si="117"/>
        <v>4</v>
      </c>
    </row>
    <row r="115" spans="1:79">
      <c r="A115" s="1">
        <v>44012</v>
      </c>
      <c r="B115">
        <v>44012</v>
      </c>
      <c r="C115" s="6">
        <v>33550</v>
      </c>
      <c r="D115">
        <f t="shared" si="164"/>
        <v>765</v>
      </c>
      <c r="E115" s="6">
        <v>631</v>
      </c>
      <c r="F115">
        <f t="shared" si="163"/>
        <v>11</v>
      </c>
      <c r="G115" s="6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7">
        <v>130776</v>
      </c>
      <c r="W115">
        <f t="shared" si="128"/>
        <v>1981</v>
      </c>
      <c r="X115">
        <f t="shared" si="86"/>
        <v>-1244</v>
      </c>
      <c r="Y115" s="22">
        <f t="shared" si="146"/>
        <v>32907.901358832409</v>
      </c>
      <c r="Z115" s="6">
        <v>94336</v>
      </c>
      <c r="AA115">
        <f t="shared" si="133"/>
        <v>1212</v>
      </c>
      <c r="AB115" s="19">
        <f t="shared" si="88"/>
        <v>0.72135560041597846</v>
      </c>
      <c r="AC115" s="18">
        <f t="shared" si="89"/>
        <v>-889</v>
      </c>
      <c r="AD115">
        <f t="shared" si="129"/>
        <v>36440</v>
      </c>
      <c r="AE115">
        <f t="shared" si="134"/>
        <v>769</v>
      </c>
      <c r="AF115" s="19">
        <f t="shared" si="90"/>
        <v>0.27864439958402154</v>
      </c>
      <c r="AG115" s="18">
        <f t="shared" si="91"/>
        <v>-355</v>
      </c>
      <c r="AH115" s="22">
        <f t="shared" si="147"/>
        <v>0.38818778394750125</v>
      </c>
      <c r="AI115" s="22">
        <f t="shared" si="148"/>
        <v>9169.6024157020638</v>
      </c>
      <c r="AJ115" s="6">
        <v>15590</v>
      </c>
      <c r="AK115">
        <f t="shared" si="135"/>
        <v>629</v>
      </c>
      <c r="AL115">
        <f t="shared" si="149"/>
        <v>4.204264420827486E-2</v>
      </c>
      <c r="AM115" s="22">
        <f t="shared" si="150"/>
        <v>3922.9994967287366</v>
      </c>
      <c r="AN115" s="22">
        <f t="shared" si="151"/>
        <v>0.46467958271236959</v>
      </c>
      <c r="AO115" s="6">
        <v>664</v>
      </c>
      <c r="AP115">
        <f t="shared" si="136"/>
        <v>-54</v>
      </c>
      <c r="AQ115">
        <f t="shared" si="130"/>
        <v>-7.5208913649025044E-2</v>
      </c>
      <c r="AR115" s="22">
        <f t="shared" si="152"/>
        <v>167.08605938600905</v>
      </c>
      <c r="AS115" s="6">
        <v>774</v>
      </c>
      <c r="AT115">
        <f t="shared" si="131"/>
        <v>30</v>
      </c>
      <c r="AU115">
        <f t="shared" si="153"/>
        <v>4.0322580645161255E-2</v>
      </c>
      <c r="AV115" s="22">
        <f t="shared" si="154"/>
        <v>194.76597886260694</v>
      </c>
      <c r="AW115" s="35">
        <f t="shared" si="155"/>
        <v>2.3070044709388973E-2</v>
      </c>
      <c r="AX115" s="6">
        <v>146</v>
      </c>
      <c r="AY115">
        <f t="shared" si="132"/>
        <v>-1</v>
      </c>
      <c r="AZ115">
        <f t="shared" si="156"/>
        <v>-6.8027210884353817E-3</v>
      </c>
      <c r="BA115" s="22">
        <f t="shared" si="157"/>
        <v>36.738802214393559</v>
      </c>
      <c r="BB115" s="35">
        <f t="shared" si="158"/>
        <v>4.3517138599105812E-3</v>
      </c>
      <c r="BC115" s="18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8">
        <f t="shared" si="104"/>
        <v>604</v>
      </c>
      <c r="BE115" s="35">
        <f t="shared" si="159"/>
        <v>3.6451418225709187E-2</v>
      </c>
      <c r="BF115" s="22">
        <f t="shared" si="160"/>
        <v>4321.5903371917466</v>
      </c>
      <c r="BG115" s="22">
        <f t="shared" si="161"/>
        <v>0.51189269746646793</v>
      </c>
      <c r="BH115" s="30">
        <v>4037</v>
      </c>
      <c r="BI115">
        <f t="shared" si="108"/>
        <v>78</v>
      </c>
      <c r="BJ115" s="6">
        <v>14748</v>
      </c>
      <c r="BK115">
        <f t="shared" si="109"/>
        <v>328</v>
      </c>
      <c r="BL115" s="6">
        <v>10602</v>
      </c>
      <c r="BM115">
        <f t="shared" si="110"/>
        <v>244</v>
      </c>
      <c r="BN115" s="6">
        <v>3483</v>
      </c>
      <c r="BO115">
        <f t="shared" si="111"/>
        <v>97</v>
      </c>
      <c r="BP115" s="6">
        <v>680</v>
      </c>
      <c r="BQ115">
        <f t="shared" si="112"/>
        <v>18</v>
      </c>
      <c r="BR115" s="11">
        <v>12</v>
      </c>
      <c r="BS115" s="17">
        <f t="shared" si="113"/>
        <v>0</v>
      </c>
      <c r="BT115" s="11">
        <v>37</v>
      </c>
      <c r="BU115" s="17">
        <f t="shared" si="114"/>
        <v>0</v>
      </c>
      <c r="BV115" s="11">
        <v>124</v>
      </c>
      <c r="BW115" s="17">
        <f t="shared" si="115"/>
        <v>2</v>
      </c>
      <c r="BX115" s="11">
        <v>292</v>
      </c>
      <c r="BY115" s="17">
        <f t="shared" si="116"/>
        <v>5</v>
      </c>
      <c r="BZ115" s="14">
        <v>166</v>
      </c>
      <c r="CA115" s="18">
        <f t="shared" si="117"/>
        <v>4</v>
      </c>
    </row>
    <row r="116" spans="1:79">
      <c r="A116" s="1">
        <v>44013</v>
      </c>
      <c r="B116">
        <v>44013</v>
      </c>
      <c r="C116" s="6">
        <v>34463</v>
      </c>
      <c r="D116">
        <f t="shared" si="164"/>
        <v>913</v>
      </c>
      <c r="E116" s="6">
        <v>645</v>
      </c>
      <c r="F116">
        <f t="shared" si="163"/>
        <v>14</v>
      </c>
      <c r="G116" s="6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7">
        <v>133449</v>
      </c>
      <c r="W116">
        <f t="shared" si="128"/>
        <v>2673</v>
      </c>
      <c r="X116">
        <f t="shared" si="86"/>
        <v>692</v>
      </c>
      <c r="Y116" s="22">
        <f t="shared" si="146"/>
        <v>33580.523402113737</v>
      </c>
      <c r="Z116" s="6">
        <v>96093</v>
      </c>
      <c r="AA116">
        <f t="shared" si="133"/>
        <v>1757</v>
      </c>
      <c r="AB116" s="19">
        <f t="shared" si="88"/>
        <v>0.72007283681406375</v>
      </c>
      <c r="AC116" s="18">
        <f t="shared" si="89"/>
        <v>545</v>
      </c>
      <c r="AD116">
        <f t="shared" si="129"/>
        <v>37356</v>
      </c>
      <c r="AE116">
        <f t="shared" si="134"/>
        <v>916</v>
      </c>
      <c r="AF116" s="19">
        <f t="shared" si="90"/>
        <v>0.27992716318593619</v>
      </c>
      <c r="AG116" s="18">
        <f t="shared" si="91"/>
        <v>147</v>
      </c>
      <c r="AH116" s="22">
        <f t="shared" si="147"/>
        <v>0.34268612046389824</v>
      </c>
      <c r="AI116" s="22">
        <f t="shared" si="148"/>
        <v>9400.1006542526411</v>
      </c>
      <c r="AJ116" s="6">
        <v>16251</v>
      </c>
      <c r="AK116">
        <f t="shared" si="135"/>
        <v>661</v>
      </c>
      <c r="AL116">
        <f t="shared" si="149"/>
        <v>4.2398973701090359E-2</v>
      </c>
      <c r="AM116" s="22">
        <f t="shared" si="150"/>
        <v>4089.3306492199295</v>
      </c>
      <c r="AN116" s="22">
        <f t="shared" si="151"/>
        <v>0.47154919769027653</v>
      </c>
      <c r="AO116" s="6">
        <v>679</v>
      </c>
      <c r="AP116">
        <f t="shared" si="136"/>
        <v>15</v>
      </c>
      <c r="AQ116">
        <f t="shared" si="130"/>
        <v>2.2590361445783191E-2</v>
      </c>
      <c r="AR116" s="22">
        <f t="shared" si="152"/>
        <v>170.86059386009057</v>
      </c>
      <c r="AS116" s="6">
        <v>794</v>
      </c>
      <c r="AT116">
        <f t="shared" si="131"/>
        <v>20</v>
      </c>
      <c r="AU116">
        <f t="shared" si="153"/>
        <v>2.5839793281653645E-2</v>
      </c>
      <c r="AV116" s="22">
        <f t="shared" si="154"/>
        <v>199.79869149471565</v>
      </c>
      <c r="AW116" s="35">
        <f t="shared" si="155"/>
        <v>2.3039201462437976E-2</v>
      </c>
      <c r="AX116" s="6">
        <v>149</v>
      </c>
      <c r="AY116">
        <f t="shared" si="132"/>
        <v>3</v>
      </c>
      <c r="AZ116">
        <f t="shared" si="156"/>
        <v>2.0547945205479534E-2</v>
      </c>
      <c r="BA116" s="22">
        <f t="shared" si="157"/>
        <v>37.49370910920986</v>
      </c>
      <c r="BB116" s="35">
        <f t="shared" si="158"/>
        <v>4.3234773525229961E-3</v>
      </c>
      <c r="BC116" s="18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8">
        <f t="shared" si="104"/>
        <v>699</v>
      </c>
      <c r="BE116" s="35">
        <f t="shared" si="159"/>
        <v>4.0701059741469647E-2</v>
      </c>
      <c r="BF116" s="22">
        <f t="shared" si="160"/>
        <v>4497.483643683945</v>
      </c>
      <c r="BG116" s="22">
        <f t="shared" si="161"/>
        <v>0.51861416591707044</v>
      </c>
      <c r="BH116" s="30">
        <v>4149</v>
      </c>
      <c r="BI116">
        <f t="shared" si="108"/>
        <v>112</v>
      </c>
      <c r="BJ116" s="6">
        <v>15132</v>
      </c>
      <c r="BK116">
        <f t="shared" si="109"/>
        <v>384</v>
      </c>
      <c r="BL116" s="6">
        <v>10901</v>
      </c>
      <c r="BM116">
        <f t="shared" si="110"/>
        <v>299</v>
      </c>
      <c r="BN116" s="6">
        <v>3580</v>
      </c>
      <c r="BO116">
        <f t="shared" si="111"/>
        <v>97</v>
      </c>
      <c r="BP116" s="6">
        <v>701</v>
      </c>
      <c r="BQ116">
        <f t="shared" si="112"/>
        <v>21</v>
      </c>
      <c r="BR116" s="11">
        <v>12</v>
      </c>
      <c r="BS116" s="17">
        <f t="shared" si="113"/>
        <v>0</v>
      </c>
      <c r="BT116" s="11">
        <v>38</v>
      </c>
      <c r="BU116" s="17">
        <f t="shared" si="114"/>
        <v>1</v>
      </c>
      <c r="BV116" s="11">
        <v>130</v>
      </c>
      <c r="BW116" s="17">
        <f t="shared" si="115"/>
        <v>6</v>
      </c>
      <c r="BX116" s="11">
        <v>295</v>
      </c>
      <c r="BY116" s="17">
        <f t="shared" si="116"/>
        <v>3</v>
      </c>
      <c r="BZ116" s="14">
        <v>170</v>
      </c>
      <c r="CA116" s="18">
        <f t="shared" si="117"/>
        <v>4</v>
      </c>
    </row>
    <row r="117" spans="1:79">
      <c r="A117" s="1">
        <v>44014</v>
      </c>
      <c r="B117">
        <v>44014</v>
      </c>
      <c r="C117" s="6">
        <v>35237</v>
      </c>
      <c r="D117">
        <f t="shared" si="164"/>
        <v>774</v>
      </c>
      <c r="E117" s="6">
        <v>667</v>
      </c>
      <c r="F117">
        <f t="shared" si="163"/>
        <v>22</v>
      </c>
      <c r="G117" s="6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7">
        <v>135801</v>
      </c>
      <c r="W117">
        <f t="shared" si="128"/>
        <v>2352</v>
      </c>
      <c r="X117">
        <f t="shared" si="86"/>
        <v>-321</v>
      </c>
      <c r="Y117" s="22">
        <f t="shared" si="146"/>
        <v>34172.370407649723</v>
      </c>
      <c r="Z117" s="6">
        <v>97666</v>
      </c>
      <c r="AA117">
        <f t="shared" si="133"/>
        <v>1573</v>
      </c>
      <c r="AB117" s="19">
        <f t="shared" si="88"/>
        <v>0.71918468936163948</v>
      </c>
      <c r="AC117" s="18">
        <f t="shared" si="89"/>
        <v>-184</v>
      </c>
      <c r="AD117">
        <f t="shared" si="129"/>
        <v>38135</v>
      </c>
      <c r="AE117">
        <f t="shared" si="134"/>
        <v>779</v>
      </c>
      <c r="AF117" s="19">
        <f t="shared" si="90"/>
        <v>0.28081531063836052</v>
      </c>
      <c r="AG117" s="18">
        <f t="shared" si="91"/>
        <v>-137</v>
      </c>
      <c r="AH117" s="22">
        <f t="shared" si="147"/>
        <v>0.3312074829931973</v>
      </c>
      <c r="AI117" s="22">
        <f t="shared" si="148"/>
        <v>9596.1248112732756</v>
      </c>
      <c r="AJ117" s="6">
        <v>16508</v>
      </c>
      <c r="AK117">
        <f t="shared" si="135"/>
        <v>257</v>
      </c>
      <c r="AL117">
        <f t="shared" si="149"/>
        <v>1.5814411420835617E-2</v>
      </c>
      <c r="AM117" s="22">
        <f t="shared" si="150"/>
        <v>4154.0010065425258</v>
      </c>
      <c r="AN117" s="22">
        <f t="shared" si="151"/>
        <v>0.46848483128529672</v>
      </c>
      <c r="AO117" s="6">
        <v>673</v>
      </c>
      <c r="AP117">
        <f t="shared" si="136"/>
        <v>-6</v>
      </c>
      <c r="AQ117">
        <f t="shared" si="130"/>
        <v>-8.8365243004417948E-3</v>
      </c>
      <c r="AR117" s="22">
        <f t="shared" si="152"/>
        <v>169.35078007045797</v>
      </c>
      <c r="AS117" s="6">
        <v>795</v>
      </c>
      <c r="AT117">
        <f t="shared" si="131"/>
        <v>1</v>
      </c>
      <c r="AU117">
        <f t="shared" si="153"/>
        <v>1.2594458438286438E-3</v>
      </c>
      <c r="AV117" s="22">
        <f t="shared" si="154"/>
        <v>200.05032712632106</v>
      </c>
      <c r="AW117" s="35">
        <f t="shared" si="155"/>
        <v>2.2561512046996055E-2</v>
      </c>
      <c r="AX117" s="6">
        <v>149</v>
      </c>
      <c r="AY117">
        <f t="shared" si="132"/>
        <v>0</v>
      </c>
      <c r="AZ117">
        <f t="shared" si="156"/>
        <v>0</v>
      </c>
      <c r="BA117" s="22">
        <f t="shared" si="157"/>
        <v>37.49370910920986</v>
      </c>
      <c r="BB117" s="35">
        <f t="shared" si="158"/>
        <v>4.228509805034481E-3</v>
      </c>
      <c r="BC117" s="18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8">
        <f t="shared" si="104"/>
        <v>252</v>
      </c>
      <c r="BE117" s="35">
        <f t="shared" si="159"/>
        <v>1.4099479662060155E-2</v>
      </c>
      <c r="BF117" s="22">
        <f t="shared" si="160"/>
        <v>4560.8958228485153</v>
      </c>
      <c r="BG117" s="22">
        <f t="shared" si="161"/>
        <v>0.5143740954110736</v>
      </c>
      <c r="BH117" s="30">
        <v>4240</v>
      </c>
      <c r="BI117">
        <f t="shared" si="108"/>
        <v>91</v>
      </c>
      <c r="BJ117" s="6">
        <v>15476</v>
      </c>
      <c r="BK117">
        <f t="shared" si="109"/>
        <v>344</v>
      </c>
      <c r="BL117" s="6">
        <v>11145</v>
      </c>
      <c r="BM117">
        <f t="shared" si="110"/>
        <v>244</v>
      </c>
      <c r="BN117" s="6">
        <v>3657</v>
      </c>
      <c r="BO117">
        <f t="shared" si="111"/>
        <v>77</v>
      </c>
      <c r="BP117" s="6">
        <v>719</v>
      </c>
      <c r="BQ117">
        <f t="shared" si="112"/>
        <v>18</v>
      </c>
      <c r="BR117" s="11">
        <v>12</v>
      </c>
      <c r="BS117" s="17">
        <f t="shared" si="113"/>
        <v>0</v>
      </c>
      <c r="BT117" s="11">
        <v>40</v>
      </c>
      <c r="BU117" s="17">
        <f t="shared" si="114"/>
        <v>2</v>
      </c>
      <c r="BV117" s="11">
        <v>138</v>
      </c>
      <c r="BW117" s="17">
        <f t="shared" si="115"/>
        <v>8</v>
      </c>
      <c r="BX117" s="11">
        <v>302</v>
      </c>
      <c r="BY117" s="17">
        <f t="shared" si="116"/>
        <v>7</v>
      </c>
      <c r="BZ117" s="14">
        <v>175</v>
      </c>
      <c r="CA117" s="18">
        <f t="shared" si="117"/>
        <v>5</v>
      </c>
    </row>
    <row r="118" spans="1:79">
      <c r="A118" s="1">
        <v>44015</v>
      </c>
      <c r="B118">
        <v>44015</v>
      </c>
      <c r="C118" s="6">
        <v>35995</v>
      </c>
      <c r="D118">
        <f t="shared" si="164"/>
        <v>758</v>
      </c>
      <c r="E118" s="6">
        <v>698</v>
      </c>
      <c r="F118">
        <f t="shared" si="163"/>
        <v>31</v>
      </c>
      <c r="G118" s="6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7">
        <v>138081</v>
      </c>
      <c r="W118">
        <f t="shared" si="128"/>
        <v>2280</v>
      </c>
      <c r="X118">
        <f t="shared" si="86"/>
        <v>-72</v>
      </c>
      <c r="Y118" s="22">
        <f t="shared" si="146"/>
        <v>34746.099647710114</v>
      </c>
      <c r="Z118" s="6">
        <v>99169</v>
      </c>
      <c r="AA118">
        <f t="shared" si="133"/>
        <v>1503</v>
      </c>
      <c r="AB118" s="19">
        <f t="shared" si="88"/>
        <v>0.71819439314605193</v>
      </c>
      <c r="AC118" s="18">
        <f t="shared" si="89"/>
        <v>-70</v>
      </c>
      <c r="AD118">
        <f t="shared" si="129"/>
        <v>38912</v>
      </c>
      <c r="AE118">
        <f t="shared" si="134"/>
        <v>777</v>
      </c>
      <c r="AF118" s="19">
        <f t="shared" si="90"/>
        <v>0.28180560685394807</v>
      </c>
      <c r="AG118" s="18">
        <f t="shared" si="91"/>
        <v>-2</v>
      </c>
      <c r="AH118" s="22">
        <f t="shared" si="147"/>
        <v>0.34078947368421053</v>
      </c>
      <c r="AI118" s="22">
        <f t="shared" si="148"/>
        <v>9791.645697030699</v>
      </c>
      <c r="AJ118" s="6">
        <v>16678</v>
      </c>
      <c r="AK118">
        <f t="shared" si="135"/>
        <v>170</v>
      </c>
      <c r="AL118">
        <f t="shared" si="149"/>
        <v>1.0298037315241038E-2</v>
      </c>
      <c r="AM118" s="22">
        <f t="shared" si="150"/>
        <v>4196.77906391545</v>
      </c>
      <c r="AN118" s="22">
        <f t="shared" si="151"/>
        <v>0.46334213085150716</v>
      </c>
      <c r="AO118" s="6">
        <v>705</v>
      </c>
      <c r="AP118">
        <f t="shared" si="136"/>
        <v>32</v>
      </c>
      <c r="AQ118">
        <f t="shared" si="130"/>
        <v>4.7548291233283857E-2</v>
      </c>
      <c r="AR118" s="22">
        <f t="shared" si="152"/>
        <v>177.40312028183189</v>
      </c>
      <c r="AS118" s="6">
        <v>823</v>
      </c>
      <c r="AT118">
        <f t="shared" si="131"/>
        <v>28</v>
      </c>
      <c r="AU118">
        <f t="shared" si="153"/>
        <v>3.5220125786163514E-2</v>
      </c>
      <c r="AV118" s="22">
        <f t="shared" si="154"/>
        <v>207.09612481127326</v>
      </c>
      <c r="AW118" s="35">
        <f t="shared" si="155"/>
        <v>2.2864286706487012E-2</v>
      </c>
      <c r="AX118" s="6">
        <v>146</v>
      </c>
      <c r="AY118">
        <f t="shared" si="132"/>
        <v>-3</v>
      </c>
      <c r="AZ118">
        <f t="shared" si="156"/>
        <v>-2.0134228187919434E-2</v>
      </c>
      <c r="BA118" s="22">
        <f t="shared" si="157"/>
        <v>36.738802214393559</v>
      </c>
      <c r="BB118" s="35">
        <f t="shared" si="158"/>
        <v>4.0561189054035282E-3</v>
      </c>
      <c r="BC118" s="18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8">
        <f t="shared" si="104"/>
        <v>227</v>
      </c>
      <c r="BE118" s="35">
        <f t="shared" si="159"/>
        <v>1.2524137931034574E-2</v>
      </c>
      <c r="BF118" s="22">
        <f t="shared" si="160"/>
        <v>4618.0171112229491</v>
      </c>
      <c r="BG118" s="22">
        <f t="shared" si="161"/>
        <v>0.50984859008195582</v>
      </c>
      <c r="BH118" s="30">
        <v>4324</v>
      </c>
      <c r="BI118">
        <f t="shared" si="108"/>
        <v>84</v>
      </c>
      <c r="BJ118" s="6">
        <v>15809</v>
      </c>
      <c r="BK118">
        <f t="shared" si="109"/>
        <v>333</v>
      </c>
      <c r="BL118" s="6">
        <v>11375</v>
      </c>
      <c r="BM118">
        <f t="shared" si="110"/>
        <v>230</v>
      </c>
      <c r="BN118" s="6">
        <v>3742</v>
      </c>
      <c r="BO118">
        <f t="shared" si="111"/>
        <v>85</v>
      </c>
      <c r="BP118" s="6">
        <v>745</v>
      </c>
      <c r="BQ118">
        <f t="shared" si="112"/>
        <v>26</v>
      </c>
      <c r="BR118" s="11">
        <v>12</v>
      </c>
      <c r="BS118" s="17">
        <f t="shared" si="113"/>
        <v>0</v>
      </c>
      <c r="BT118" s="11">
        <v>42</v>
      </c>
      <c r="BU118" s="17">
        <f t="shared" si="114"/>
        <v>2</v>
      </c>
      <c r="BV118" s="11">
        <v>144</v>
      </c>
      <c r="BW118" s="17">
        <f t="shared" si="115"/>
        <v>6</v>
      </c>
      <c r="BX118" s="11">
        <v>314</v>
      </c>
      <c r="BY118" s="17">
        <f t="shared" si="116"/>
        <v>12</v>
      </c>
      <c r="BZ118" s="14">
        <v>186</v>
      </c>
      <c r="CA118" s="18">
        <f t="shared" si="117"/>
        <v>11</v>
      </c>
    </row>
    <row r="119" spans="1:79">
      <c r="A119" s="1">
        <v>44016</v>
      </c>
      <c r="B119">
        <v>44016</v>
      </c>
      <c r="C119" s="6">
        <v>36983</v>
      </c>
      <c r="D119">
        <f t="shared" si="164"/>
        <v>988</v>
      </c>
      <c r="E119" s="6">
        <v>720</v>
      </c>
      <c r="F119">
        <f t="shared" si="163"/>
        <v>22</v>
      </c>
      <c r="G119" s="6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7">
        <v>141283</v>
      </c>
      <c r="W119">
        <f t="shared" si="128"/>
        <v>3202</v>
      </c>
      <c r="X119">
        <f t="shared" si="86"/>
        <v>922</v>
      </c>
      <c r="Y119" s="22">
        <f t="shared" si="146"/>
        <v>35551.836940110719</v>
      </c>
      <c r="Z119" s="6">
        <v>101362</v>
      </c>
      <c r="AA119">
        <f t="shared" si="133"/>
        <v>2193</v>
      </c>
      <c r="AB119" s="19">
        <f t="shared" si="88"/>
        <v>0.71743946547001414</v>
      </c>
      <c r="AC119" s="18">
        <f t="shared" si="89"/>
        <v>690</v>
      </c>
      <c r="AD119">
        <f t="shared" si="129"/>
        <v>39921</v>
      </c>
      <c r="AE119">
        <f t="shared" si="134"/>
        <v>1009</v>
      </c>
      <c r="AF119" s="19">
        <f t="shared" si="90"/>
        <v>0.28256053452998592</v>
      </c>
      <c r="AG119" s="18">
        <f t="shared" si="91"/>
        <v>232</v>
      </c>
      <c r="AH119" s="22">
        <f t="shared" si="147"/>
        <v>0.31511555277951281</v>
      </c>
      <c r="AI119" s="22">
        <f t="shared" si="148"/>
        <v>10045.546049320583</v>
      </c>
      <c r="AJ119" s="6">
        <v>16878</v>
      </c>
      <c r="AK119">
        <f t="shared" si="135"/>
        <v>200</v>
      </c>
      <c r="AL119">
        <f t="shared" si="149"/>
        <v>1.1991845545029411E-2</v>
      </c>
      <c r="AM119" s="22">
        <f t="shared" si="150"/>
        <v>4247.1061902365373</v>
      </c>
      <c r="AN119" s="22">
        <f t="shared" si="151"/>
        <v>0.45637184652407864</v>
      </c>
      <c r="AO119" s="6">
        <v>645</v>
      </c>
      <c r="AP119">
        <f t="shared" si="136"/>
        <v>-60</v>
      </c>
      <c r="AQ119">
        <f t="shared" si="130"/>
        <v>-8.5106382978723416E-2</v>
      </c>
      <c r="AR119" s="22">
        <f t="shared" si="152"/>
        <v>162.30498238550578</v>
      </c>
      <c r="AS119" s="6">
        <v>825</v>
      </c>
      <c r="AT119">
        <f t="shared" si="131"/>
        <v>2</v>
      </c>
      <c r="AU119">
        <f t="shared" si="153"/>
        <v>2.430133657351119E-3</v>
      </c>
      <c r="AV119" s="22">
        <f t="shared" si="154"/>
        <v>207.59939607448413</v>
      </c>
      <c r="AW119" s="35">
        <f t="shared" si="155"/>
        <v>2.2307546710650841E-2</v>
      </c>
      <c r="AX119" s="6">
        <v>154</v>
      </c>
      <c r="AY119">
        <f t="shared" si="132"/>
        <v>8</v>
      </c>
      <c r="AZ119">
        <f t="shared" si="156"/>
        <v>5.4794520547945202E-2</v>
      </c>
      <c r="BA119" s="22">
        <f t="shared" si="157"/>
        <v>38.751887267237038</v>
      </c>
      <c r="BB119" s="35">
        <f t="shared" si="158"/>
        <v>4.164075385988157E-3</v>
      </c>
      <c r="BC119" s="18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8">
        <f t="shared" si="104"/>
        <v>150</v>
      </c>
      <c r="BE119" s="35">
        <f t="shared" si="159"/>
        <v>8.1734960767219089E-3</v>
      </c>
      <c r="BF119" s="22">
        <f t="shared" si="160"/>
        <v>4655.7624559637643</v>
      </c>
      <c r="BG119" s="22">
        <f t="shared" si="161"/>
        <v>0.50028391423086283</v>
      </c>
      <c r="BH119" s="30">
        <v>4445</v>
      </c>
      <c r="BI119">
        <f t="shared" si="108"/>
        <v>121</v>
      </c>
      <c r="BJ119" s="6">
        <v>16233</v>
      </c>
      <c r="BK119">
        <f t="shared" si="109"/>
        <v>424</v>
      </c>
      <c r="BL119" s="6">
        <v>11705</v>
      </c>
      <c r="BM119">
        <f t="shared" si="110"/>
        <v>330</v>
      </c>
      <c r="BN119" s="6">
        <v>3844</v>
      </c>
      <c r="BO119">
        <f t="shared" si="111"/>
        <v>102</v>
      </c>
      <c r="BP119" s="6">
        <v>756</v>
      </c>
      <c r="BQ119">
        <f t="shared" si="112"/>
        <v>11</v>
      </c>
      <c r="BR119" s="11">
        <v>12</v>
      </c>
      <c r="BS119" s="17">
        <f t="shared" si="113"/>
        <v>0</v>
      </c>
      <c r="BT119" s="11">
        <v>45</v>
      </c>
      <c r="BU119" s="17">
        <f t="shared" si="114"/>
        <v>3</v>
      </c>
      <c r="BV119" s="11">
        <v>147</v>
      </c>
      <c r="BW119" s="17">
        <f t="shared" si="115"/>
        <v>3</v>
      </c>
      <c r="BX119" s="11">
        <v>321</v>
      </c>
      <c r="BY119" s="17">
        <f t="shared" si="116"/>
        <v>7</v>
      </c>
      <c r="BZ119" s="14">
        <v>195</v>
      </c>
      <c r="CA119" s="18">
        <f t="shared" si="117"/>
        <v>9</v>
      </c>
    </row>
    <row r="120" spans="1:79">
      <c r="A120" s="1">
        <v>44017</v>
      </c>
      <c r="B120">
        <v>44017</v>
      </c>
      <c r="C120" s="6">
        <v>38149</v>
      </c>
      <c r="D120">
        <f t="shared" si="164"/>
        <v>1166</v>
      </c>
      <c r="E120" s="6">
        <v>747</v>
      </c>
      <c r="F120">
        <f t="shared" si="163"/>
        <v>27</v>
      </c>
      <c r="G120" s="6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7">
        <v>144918</v>
      </c>
      <c r="W120">
        <f t="shared" si="128"/>
        <v>3635</v>
      </c>
      <c r="X120">
        <f t="shared" si="86"/>
        <v>433</v>
      </c>
      <c r="Y120" s="22">
        <f t="shared" si="146"/>
        <v>36466.532460996474</v>
      </c>
      <c r="Z120" s="6">
        <v>103818</v>
      </c>
      <c r="AA120">
        <f t="shared" si="133"/>
        <v>2456</v>
      </c>
      <c r="AB120" s="19">
        <f t="shared" si="88"/>
        <v>0.71639133855007664</v>
      </c>
      <c r="AC120" s="18">
        <f t="shared" si="89"/>
        <v>263</v>
      </c>
      <c r="AD120">
        <f t="shared" si="129"/>
        <v>41100</v>
      </c>
      <c r="AE120">
        <f t="shared" si="134"/>
        <v>1179</v>
      </c>
      <c r="AF120" s="19">
        <f t="shared" si="90"/>
        <v>0.28360866144992342</v>
      </c>
      <c r="AG120" s="18">
        <f t="shared" si="91"/>
        <v>170</v>
      </c>
      <c r="AH120" s="22">
        <f t="shared" si="147"/>
        <v>0.32434662998624486</v>
      </c>
      <c r="AI120" s="22">
        <f t="shared" si="148"/>
        <v>10342.224458983392</v>
      </c>
      <c r="AJ120" s="6">
        <v>17759</v>
      </c>
      <c r="AK120">
        <f t="shared" si="135"/>
        <v>881</v>
      </c>
      <c r="AL120">
        <f t="shared" si="149"/>
        <v>5.2198127740253675E-2</v>
      </c>
      <c r="AM120" s="22">
        <f t="shared" si="150"/>
        <v>4468.7971816809259</v>
      </c>
      <c r="AN120" s="22">
        <f t="shared" si="151"/>
        <v>0.46551678943091562</v>
      </c>
      <c r="AO120" s="6">
        <v>661</v>
      </c>
      <c r="AP120">
        <f t="shared" si="136"/>
        <v>16</v>
      </c>
      <c r="AQ120">
        <f t="shared" si="130"/>
        <v>2.4806201550387597E-2</v>
      </c>
      <c r="AR120" s="22">
        <f t="shared" si="152"/>
        <v>166.33115249119274</v>
      </c>
      <c r="AS120" s="6">
        <v>843</v>
      </c>
      <c r="AT120">
        <f t="shared" si="131"/>
        <v>18</v>
      </c>
      <c r="AU120">
        <f t="shared" si="153"/>
        <v>2.1818181818181737E-2</v>
      </c>
      <c r="AV120" s="22">
        <f t="shared" si="154"/>
        <v>212.12883744338197</v>
      </c>
      <c r="AW120" s="35">
        <f t="shared" si="155"/>
        <v>2.2097564811659545E-2</v>
      </c>
      <c r="AX120" s="6">
        <v>153</v>
      </c>
      <c r="AY120">
        <f t="shared" si="132"/>
        <v>-1</v>
      </c>
      <c r="AZ120">
        <f t="shared" si="156"/>
        <v>-6.4935064935064402E-3</v>
      </c>
      <c r="BA120" s="22">
        <f t="shared" si="157"/>
        <v>38.500251635631606</v>
      </c>
      <c r="BB120" s="35">
        <f t="shared" si="158"/>
        <v>4.0105900547851847E-3</v>
      </c>
      <c r="BC120" s="18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8">
        <f t="shared" si="104"/>
        <v>914</v>
      </c>
      <c r="BE120" s="35">
        <f t="shared" si="159"/>
        <v>4.9400064857853199E-2</v>
      </c>
      <c r="BF120" s="22">
        <f t="shared" si="160"/>
        <v>4885.7574232511324</v>
      </c>
      <c r="BG120" s="22">
        <f t="shared" si="161"/>
        <v>0.50895174185430814</v>
      </c>
      <c r="BH120" s="30">
        <v>4599</v>
      </c>
      <c r="BI120">
        <f t="shared" si="108"/>
        <v>154</v>
      </c>
      <c r="BJ120" s="6">
        <v>16699</v>
      </c>
      <c r="BK120">
        <f t="shared" si="109"/>
        <v>466</v>
      </c>
      <c r="BL120" s="6">
        <v>12083</v>
      </c>
      <c r="BM120">
        <f t="shared" si="110"/>
        <v>378</v>
      </c>
      <c r="BN120" s="6">
        <v>3993</v>
      </c>
      <c r="BO120">
        <f t="shared" si="111"/>
        <v>149</v>
      </c>
      <c r="BP120" s="6">
        <v>775</v>
      </c>
      <c r="BQ120">
        <f t="shared" si="112"/>
        <v>19</v>
      </c>
      <c r="BR120" s="11">
        <v>12</v>
      </c>
      <c r="BS120" s="17">
        <f t="shared" si="113"/>
        <v>0</v>
      </c>
      <c r="BT120" s="11">
        <v>46</v>
      </c>
      <c r="BU120" s="17">
        <f t="shared" si="114"/>
        <v>1</v>
      </c>
      <c r="BV120" s="11">
        <v>152</v>
      </c>
      <c r="BW120" s="17">
        <f t="shared" si="115"/>
        <v>5</v>
      </c>
      <c r="BX120" s="11">
        <v>334</v>
      </c>
      <c r="BY120" s="17">
        <f t="shared" si="116"/>
        <v>13</v>
      </c>
      <c r="BZ120" s="14">
        <v>203</v>
      </c>
      <c r="CA120" s="18">
        <f t="shared" si="117"/>
        <v>8</v>
      </c>
    </row>
    <row r="121" spans="1:79">
      <c r="A121" s="1">
        <v>44018</v>
      </c>
      <c r="B121">
        <v>44018</v>
      </c>
      <c r="C121" s="6">
        <v>39334</v>
      </c>
      <c r="D121">
        <f t="shared" si="164"/>
        <v>1185</v>
      </c>
      <c r="E121" s="6">
        <v>770</v>
      </c>
      <c r="F121">
        <f t="shared" si="163"/>
        <v>23</v>
      </c>
      <c r="G121" s="6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7">
        <v>148115</v>
      </c>
      <c r="W121">
        <f t="shared" si="128"/>
        <v>3197</v>
      </c>
      <c r="X121">
        <f t="shared" si="86"/>
        <v>-438</v>
      </c>
      <c r="Y121" s="22">
        <f t="shared" si="146"/>
        <v>37271.011575239048</v>
      </c>
      <c r="Z121" s="6">
        <v>105805</v>
      </c>
      <c r="AA121">
        <f t="shared" si="133"/>
        <v>1987</v>
      </c>
      <c r="AB121" s="19">
        <f t="shared" si="88"/>
        <v>0.7143435843770044</v>
      </c>
      <c r="AC121" s="18">
        <f t="shared" si="89"/>
        <v>-469</v>
      </c>
      <c r="AD121">
        <f t="shared" si="129"/>
        <v>42310</v>
      </c>
      <c r="AE121">
        <f t="shared" si="134"/>
        <v>1210</v>
      </c>
      <c r="AF121" s="19">
        <f t="shared" si="90"/>
        <v>0.28565641562299565</v>
      </c>
      <c r="AG121" s="18">
        <f t="shared" si="91"/>
        <v>31</v>
      </c>
      <c r="AH121" s="22">
        <f t="shared" si="147"/>
        <v>0.37847982483578357</v>
      </c>
      <c r="AI121" s="22">
        <f t="shared" si="148"/>
        <v>10646.703573225968</v>
      </c>
      <c r="AJ121" s="6">
        <v>18844</v>
      </c>
      <c r="AK121">
        <f t="shared" si="135"/>
        <v>1085</v>
      </c>
      <c r="AL121">
        <f t="shared" si="149"/>
        <v>6.1095782420181211E-2</v>
      </c>
      <c r="AM121" s="22">
        <f t="shared" si="150"/>
        <v>4741.8218419728228</v>
      </c>
      <c r="AN121" s="22">
        <f t="shared" si="151"/>
        <v>0.47907662581990135</v>
      </c>
      <c r="AO121" s="6">
        <v>676</v>
      </c>
      <c r="AP121">
        <f t="shared" si="136"/>
        <v>15</v>
      </c>
      <c r="AQ121">
        <f t="shared" si="130"/>
        <v>2.2692889561270801E-2</v>
      </c>
      <c r="AR121" s="22">
        <f t="shared" si="152"/>
        <v>170.10568696527429</v>
      </c>
      <c r="AS121" s="6">
        <v>846</v>
      </c>
      <c r="AT121">
        <f t="shared" si="131"/>
        <v>3</v>
      </c>
      <c r="AU121">
        <f t="shared" si="153"/>
        <v>3.558718861210064E-3</v>
      </c>
      <c r="AV121" s="22">
        <f t="shared" si="154"/>
        <v>212.88374433819828</v>
      </c>
      <c r="AW121" s="35">
        <f t="shared" si="155"/>
        <v>2.1508110032033356E-2</v>
      </c>
      <c r="AX121" s="6">
        <v>162</v>
      </c>
      <c r="AY121">
        <f t="shared" si="132"/>
        <v>9</v>
      </c>
      <c r="AZ121">
        <f t="shared" si="156"/>
        <v>5.8823529411764719E-2</v>
      </c>
      <c r="BA121" s="22">
        <f t="shared" si="157"/>
        <v>40.764972320080524</v>
      </c>
      <c r="BB121" s="35">
        <f t="shared" si="158"/>
        <v>4.1185742614531957E-3</v>
      </c>
      <c r="BC121" s="18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8">
        <f t="shared" si="104"/>
        <v>1112</v>
      </c>
      <c r="BE121" s="35">
        <f t="shared" si="159"/>
        <v>5.727235269880504E-2</v>
      </c>
      <c r="BF121" s="22">
        <f t="shared" si="160"/>
        <v>5165.5762455963759</v>
      </c>
      <c r="BG121" s="22">
        <f t="shared" si="161"/>
        <v>0.52188945950068644</v>
      </c>
      <c r="BH121" s="30">
        <v>4762</v>
      </c>
      <c r="BI121">
        <f t="shared" si="108"/>
        <v>163</v>
      </c>
      <c r="BJ121" s="6">
        <v>17144</v>
      </c>
      <c r="BK121">
        <f t="shared" si="109"/>
        <v>445</v>
      </c>
      <c r="BL121" s="6">
        <v>12451</v>
      </c>
      <c r="BM121">
        <f t="shared" si="110"/>
        <v>368</v>
      </c>
      <c r="BN121" s="6">
        <v>4168</v>
      </c>
      <c r="BO121">
        <f t="shared" si="111"/>
        <v>175</v>
      </c>
      <c r="BP121" s="6">
        <v>809</v>
      </c>
      <c r="BQ121">
        <f t="shared" si="112"/>
        <v>34</v>
      </c>
      <c r="BR121" s="11">
        <v>12</v>
      </c>
      <c r="BS121" s="17">
        <f t="shared" si="113"/>
        <v>0</v>
      </c>
      <c r="BT121" s="11">
        <v>47</v>
      </c>
      <c r="BU121" s="17">
        <f t="shared" si="114"/>
        <v>1</v>
      </c>
      <c r="BV121" s="11">
        <v>157</v>
      </c>
      <c r="BW121" s="17">
        <f t="shared" si="115"/>
        <v>5</v>
      </c>
      <c r="BX121" s="11">
        <v>345</v>
      </c>
      <c r="BY121" s="17">
        <f t="shared" si="116"/>
        <v>11</v>
      </c>
      <c r="BZ121" s="14">
        <v>209</v>
      </c>
      <c r="CA121" s="18">
        <f t="shared" si="117"/>
        <v>6</v>
      </c>
    </row>
    <row r="122" spans="1:79">
      <c r="A122" s="1">
        <v>44019</v>
      </c>
      <c r="B122">
        <v>44019</v>
      </c>
      <c r="C122" s="6">
        <v>40291</v>
      </c>
      <c r="D122">
        <f t="shared" si="164"/>
        <v>957</v>
      </c>
      <c r="E122" s="6">
        <v>799</v>
      </c>
      <c r="F122">
        <f t="shared" si="163"/>
        <v>29</v>
      </c>
      <c r="G122" s="6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7">
        <v>150542</v>
      </c>
      <c r="W122">
        <f t="shared" si="128"/>
        <v>2427</v>
      </c>
      <c r="X122">
        <f t="shared" si="86"/>
        <v>-770</v>
      </c>
      <c r="Y122" s="22">
        <f t="shared" si="146"/>
        <v>37881.731253145444</v>
      </c>
      <c r="Z122" s="6">
        <v>107269</v>
      </c>
      <c r="AA122">
        <f t="shared" si="133"/>
        <v>1464</v>
      </c>
      <c r="AB122" s="19">
        <f t="shared" si="88"/>
        <v>0.71255197884975618</v>
      </c>
      <c r="AC122" s="18">
        <f t="shared" si="89"/>
        <v>-523</v>
      </c>
      <c r="AD122">
        <f t="shared" si="129"/>
        <v>43273</v>
      </c>
      <c r="AE122">
        <f t="shared" si="134"/>
        <v>963</v>
      </c>
      <c r="AF122" s="19">
        <f t="shared" si="90"/>
        <v>0.28744802115024376</v>
      </c>
      <c r="AG122" s="18">
        <f t="shared" si="91"/>
        <v>-247</v>
      </c>
      <c r="AH122" s="22">
        <f t="shared" si="147"/>
        <v>0.39678615574783682</v>
      </c>
      <c r="AI122" s="22">
        <f t="shared" si="148"/>
        <v>10889.028686462003</v>
      </c>
      <c r="AJ122" s="6">
        <v>19012</v>
      </c>
      <c r="AK122">
        <f t="shared" si="135"/>
        <v>168</v>
      </c>
      <c r="AL122">
        <f t="shared" si="149"/>
        <v>8.9153046062406816E-3</v>
      </c>
      <c r="AM122" s="22">
        <f t="shared" si="150"/>
        <v>4784.096628082536</v>
      </c>
      <c r="AN122" s="22">
        <f t="shared" si="151"/>
        <v>0.47186716636469683</v>
      </c>
      <c r="AO122" s="6">
        <v>732</v>
      </c>
      <c r="AP122">
        <f t="shared" si="136"/>
        <v>56</v>
      </c>
      <c r="AQ122">
        <f t="shared" si="130"/>
        <v>8.2840236686390512E-2</v>
      </c>
      <c r="AR122" s="22">
        <f t="shared" si="152"/>
        <v>184.19728233517864</v>
      </c>
      <c r="AS122" s="6">
        <v>862</v>
      </c>
      <c r="AT122">
        <f t="shared" si="131"/>
        <v>16</v>
      </c>
      <c r="AU122">
        <f t="shared" si="153"/>
        <v>1.891252955082745E-2</v>
      </c>
      <c r="AV122" s="22">
        <f t="shared" si="154"/>
        <v>216.90991444388524</v>
      </c>
      <c r="AW122" s="35">
        <f t="shared" si="155"/>
        <v>2.1394356059665932E-2</v>
      </c>
      <c r="AX122" s="6">
        <v>160</v>
      </c>
      <c r="AY122">
        <f t="shared" si="132"/>
        <v>-2</v>
      </c>
      <c r="AZ122">
        <f t="shared" si="156"/>
        <v>-1.2345679012345734E-2</v>
      </c>
      <c r="BA122" s="22">
        <f t="shared" si="157"/>
        <v>40.261701056869647</v>
      </c>
      <c r="BB122" s="35">
        <f t="shared" si="158"/>
        <v>3.9711101734878759E-3</v>
      </c>
      <c r="BC122" s="18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8">
        <f t="shared" si="104"/>
        <v>238</v>
      </c>
      <c r="BE122" s="35">
        <f t="shared" si="159"/>
        <v>1.1593920498830901E-2</v>
      </c>
      <c r="BF122" s="22">
        <f t="shared" si="160"/>
        <v>5225.4655259184701</v>
      </c>
      <c r="BG122" s="22">
        <f t="shared" si="161"/>
        <v>0.51540046164155762</v>
      </c>
      <c r="BH122" s="30">
        <v>4866</v>
      </c>
      <c r="BI122">
        <f t="shared" si="108"/>
        <v>104</v>
      </c>
      <c r="BJ122" s="6">
        <v>17549</v>
      </c>
      <c r="BK122">
        <f t="shared" si="109"/>
        <v>405</v>
      </c>
      <c r="BL122" s="6">
        <v>12760</v>
      </c>
      <c r="BM122">
        <f t="shared" si="110"/>
        <v>309</v>
      </c>
      <c r="BN122" s="6">
        <v>4294</v>
      </c>
      <c r="BO122">
        <f t="shared" si="111"/>
        <v>126</v>
      </c>
      <c r="BP122" s="6">
        <v>822</v>
      </c>
      <c r="BQ122">
        <f t="shared" si="112"/>
        <v>13</v>
      </c>
      <c r="BR122" s="11">
        <v>12</v>
      </c>
      <c r="BS122" s="17">
        <f t="shared" si="113"/>
        <v>0</v>
      </c>
      <c r="BT122" s="11">
        <v>49</v>
      </c>
      <c r="BU122" s="17">
        <f t="shared" si="114"/>
        <v>2</v>
      </c>
      <c r="BV122" s="11">
        <v>164</v>
      </c>
      <c r="BW122" s="17">
        <f t="shared" si="115"/>
        <v>7</v>
      </c>
      <c r="BX122" s="11">
        <v>359</v>
      </c>
      <c r="BY122" s="17">
        <f t="shared" si="116"/>
        <v>14</v>
      </c>
      <c r="BZ122" s="14">
        <v>215</v>
      </c>
      <c r="CA122" s="18">
        <f t="shared" si="117"/>
        <v>6</v>
      </c>
    </row>
    <row r="123" spans="1:79">
      <c r="A123" s="1">
        <v>44020</v>
      </c>
      <c r="B123">
        <v>44020</v>
      </c>
      <c r="C123" s="6">
        <v>41251</v>
      </c>
      <c r="D123">
        <f t="shared" si="164"/>
        <v>960</v>
      </c>
      <c r="E123" s="6">
        <v>819</v>
      </c>
      <c r="F123">
        <f t="shared" si="163"/>
        <v>20</v>
      </c>
      <c r="G123" s="6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7">
        <v>153148</v>
      </c>
      <c r="W123">
        <f t="shared" si="128"/>
        <v>2606</v>
      </c>
      <c r="X123">
        <f t="shared" si="86"/>
        <v>179</v>
      </c>
      <c r="Y123" s="22">
        <f t="shared" si="146"/>
        <v>38537.493709109207</v>
      </c>
      <c r="Z123" s="6">
        <v>108893</v>
      </c>
      <c r="AA123">
        <f t="shared" si="133"/>
        <v>1624</v>
      </c>
      <c r="AB123" s="19">
        <f t="shared" si="88"/>
        <v>0.71103115940136341</v>
      </c>
      <c r="AC123" s="18">
        <f t="shared" si="89"/>
        <v>160</v>
      </c>
      <c r="AD123">
        <f t="shared" si="129"/>
        <v>44255</v>
      </c>
      <c r="AE123">
        <f t="shared" si="134"/>
        <v>982</v>
      </c>
      <c r="AF123" s="19">
        <f t="shared" si="90"/>
        <v>0.28896884059863659</v>
      </c>
      <c r="AG123" s="18">
        <f t="shared" si="91"/>
        <v>19</v>
      </c>
      <c r="AH123" s="22">
        <f t="shared" si="147"/>
        <v>0.37682271680736762</v>
      </c>
      <c r="AI123" s="22">
        <f t="shared" si="148"/>
        <v>11136.134876698539</v>
      </c>
      <c r="AJ123" s="6">
        <v>19211</v>
      </c>
      <c r="AK123">
        <f t="shared" si="135"/>
        <v>199</v>
      </c>
      <c r="AL123">
        <f t="shared" si="149"/>
        <v>1.0467073427309126E-2</v>
      </c>
      <c r="AM123" s="22">
        <f t="shared" si="150"/>
        <v>4834.1721187720177</v>
      </c>
      <c r="AN123" s="22">
        <f t="shared" si="151"/>
        <v>0.46570992218370466</v>
      </c>
      <c r="AO123" s="6">
        <v>734</v>
      </c>
      <c r="AP123">
        <f t="shared" si="136"/>
        <v>2</v>
      </c>
      <c r="AQ123">
        <f t="shared" si="130"/>
        <v>2.732240437158362E-3</v>
      </c>
      <c r="AR123" s="22">
        <f t="shared" si="152"/>
        <v>184.70055359838952</v>
      </c>
      <c r="AS123" s="6">
        <v>860</v>
      </c>
      <c r="AT123">
        <f t="shared" si="131"/>
        <v>-2</v>
      </c>
      <c r="AU123">
        <f t="shared" si="153"/>
        <v>-2.3201856148491462E-3</v>
      </c>
      <c r="AV123" s="22">
        <f t="shared" si="154"/>
        <v>216.40664318067437</v>
      </c>
      <c r="AW123" s="35">
        <f t="shared" si="155"/>
        <v>2.0847979442922597E-2</v>
      </c>
      <c r="AX123" s="6">
        <v>158</v>
      </c>
      <c r="AY123">
        <f t="shared" si="132"/>
        <v>-2</v>
      </c>
      <c r="AZ123">
        <f t="shared" si="156"/>
        <v>-1.2499999999999956E-2</v>
      </c>
      <c r="BA123" s="22">
        <f t="shared" si="157"/>
        <v>39.758429793658777</v>
      </c>
      <c r="BB123" s="35">
        <f t="shared" si="158"/>
        <v>3.8302101767229884E-3</v>
      </c>
      <c r="BC123" s="18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8">
        <f t="shared" si="104"/>
        <v>197</v>
      </c>
      <c r="BE123" s="35">
        <f t="shared" si="159"/>
        <v>9.486660887989995E-3</v>
      </c>
      <c r="BF123" s="22">
        <f t="shared" si="160"/>
        <v>5275.0377453447409</v>
      </c>
      <c r="BG123" s="22">
        <f t="shared" si="161"/>
        <v>0.50818161983951904</v>
      </c>
      <c r="BH123" s="30">
        <v>4955</v>
      </c>
      <c r="BI123">
        <f t="shared" si="108"/>
        <v>89</v>
      </c>
      <c r="BJ123" s="6">
        <v>17973</v>
      </c>
      <c r="BK123">
        <f t="shared" si="109"/>
        <v>424</v>
      </c>
      <c r="BL123" s="6">
        <v>13088</v>
      </c>
      <c r="BM123">
        <f t="shared" si="110"/>
        <v>328</v>
      </c>
      <c r="BN123" s="6">
        <v>4392</v>
      </c>
      <c r="BO123">
        <f t="shared" si="111"/>
        <v>98</v>
      </c>
      <c r="BP123" s="6">
        <v>843</v>
      </c>
      <c r="BQ123">
        <f t="shared" si="112"/>
        <v>21</v>
      </c>
      <c r="BR123" s="11">
        <v>12</v>
      </c>
      <c r="BS123" s="17">
        <f t="shared" si="113"/>
        <v>0</v>
      </c>
      <c r="BT123" s="11">
        <v>51</v>
      </c>
      <c r="BU123" s="17">
        <f t="shared" si="114"/>
        <v>2</v>
      </c>
      <c r="BV123" s="11">
        <v>167</v>
      </c>
      <c r="BW123" s="17">
        <f t="shared" si="115"/>
        <v>3</v>
      </c>
      <c r="BX123" s="11">
        <v>369</v>
      </c>
      <c r="BY123" s="17">
        <f t="shared" si="116"/>
        <v>10</v>
      </c>
      <c r="BZ123" s="14">
        <v>220</v>
      </c>
      <c r="CA123" s="18">
        <f t="shared" si="117"/>
        <v>5</v>
      </c>
    </row>
    <row r="124" spans="1:79">
      <c r="A124" s="1">
        <v>44021</v>
      </c>
      <c r="B124">
        <v>44021</v>
      </c>
      <c r="C124" s="6">
        <v>42216</v>
      </c>
      <c r="D124">
        <f t="shared" si="164"/>
        <v>965</v>
      </c>
      <c r="E124" s="6">
        <v>839</v>
      </c>
      <c r="F124">
        <f t="shared" si="163"/>
        <v>20</v>
      </c>
      <c r="G124" s="6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7">
        <v>155605</v>
      </c>
      <c r="W124">
        <f t="shared" si="128"/>
        <v>2457</v>
      </c>
      <c r="X124">
        <f t="shared" si="86"/>
        <v>-149</v>
      </c>
      <c r="Y124" s="22">
        <f t="shared" si="146"/>
        <v>39155.762455963762</v>
      </c>
      <c r="Z124" s="6">
        <v>110426</v>
      </c>
      <c r="AA124">
        <f t="shared" si="133"/>
        <v>1533</v>
      </c>
      <c r="AB124" s="19">
        <f t="shared" si="88"/>
        <v>0.70965585938755182</v>
      </c>
      <c r="AC124" s="18">
        <f t="shared" si="89"/>
        <v>-91</v>
      </c>
      <c r="AD124">
        <f t="shared" si="129"/>
        <v>45179</v>
      </c>
      <c r="AE124">
        <f t="shared" si="134"/>
        <v>924</v>
      </c>
      <c r="AF124" s="19">
        <f t="shared" si="90"/>
        <v>0.29034414061244818</v>
      </c>
      <c r="AG124" s="18">
        <f t="shared" si="91"/>
        <v>-58</v>
      </c>
      <c r="AH124" s="22">
        <f t="shared" si="147"/>
        <v>0.37606837606837606</v>
      </c>
      <c r="AI124" s="22">
        <f t="shared" si="148"/>
        <v>11368.646200301962</v>
      </c>
      <c r="AJ124" s="6">
        <v>19182</v>
      </c>
      <c r="AK124">
        <f t="shared" si="135"/>
        <v>-29</v>
      </c>
      <c r="AL124">
        <f t="shared" si="149"/>
        <v>-1.5095518192702606E-3</v>
      </c>
      <c r="AM124" s="22">
        <f t="shared" si="150"/>
        <v>4826.8746854554602</v>
      </c>
      <c r="AN124" s="22">
        <f t="shared" si="151"/>
        <v>0.4543774872086413</v>
      </c>
      <c r="AO124" s="6">
        <v>709</v>
      </c>
      <c r="AP124">
        <f t="shared" si="136"/>
        <v>-25</v>
      </c>
      <c r="AQ124">
        <f t="shared" si="130"/>
        <v>-3.4059945504087197E-2</v>
      </c>
      <c r="AR124" s="22">
        <f t="shared" si="152"/>
        <v>178.40966280825364</v>
      </c>
      <c r="AS124" s="6">
        <v>890</v>
      </c>
      <c r="AT124">
        <f t="shared" si="131"/>
        <v>30</v>
      </c>
      <c r="AU124">
        <f t="shared" si="153"/>
        <v>3.488372093023262E-2</v>
      </c>
      <c r="AV124" s="22">
        <f t="shared" si="154"/>
        <v>223.95571212883743</v>
      </c>
      <c r="AW124" s="35">
        <f t="shared" si="155"/>
        <v>2.1082054197460679E-2</v>
      </c>
      <c r="AX124" s="6">
        <v>159</v>
      </c>
      <c r="AY124">
        <f t="shared" si="132"/>
        <v>1</v>
      </c>
      <c r="AZ124">
        <f t="shared" si="156"/>
        <v>6.3291139240506666E-3</v>
      </c>
      <c r="BA124" s="22">
        <f t="shared" si="157"/>
        <v>40.010065425264216</v>
      </c>
      <c r="BB124" s="35">
        <f t="shared" si="158"/>
        <v>3.7663445139283682E-3</v>
      </c>
      <c r="BC124" s="18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8">
        <f t="shared" si="104"/>
        <v>-23</v>
      </c>
      <c r="BE124" s="35">
        <f t="shared" si="159"/>
        <v>-1.0971712064112848E-3</v>
      </c>
      <c r="BF124" s="22">
        <f t="shared" si="160"/>
        <v>5269.2501258178154</v>
      </c>
      <c r="BG124" s="22">
        <f t="shared" si="161"/>
        <v>0.4960204661739625</v>
      </c>
      <c r="BH124" s="30">
        <v>5086</v>
      </c>
      <c r="BI124">
        <f t="shared" si="108"/>
        <v>131</v>
      </c>
      <c r="BJ124" s="6">
        <v>18404</v>
      </c>
      <c r="BK124">
        <f t="shared" si="109"/>
        <v>431</v>
      </c>
      <c r="BL124" s="6">
        <v>13367</v>
      </c>
      <c r="BM124">
        <f t="shared" si="110"/>
        <v>279</v>
      </c>
      <c r="BN124" s="6">
        <v>4494</v>
      </c>
      <c r="BO124">
        <f t="shared" si="111"/>
        <v>102</v>
      </c>
      <c r="BP124" s="6">
        <v>865</v>
      </c>
      <c r="BQ124">
        <f t="shared" si="112"/>
        <v>22</v>
      </c>
      <c r="BR124" s="11">
        <v>12</v>
      </c>
      <c r="BS124" s="17">
        <f t="shared" si="113"/>
        <v>0</v>
      </c>
      <c r="BT124" s="11">
        <v>51</v>
      </c>
      <c r="BU124" s="17">
        <f t="shared" si="114"/>
        <v>0</v>
      </c>
      <c r="BV124" s="11">
        <v>173</v>
      </c>
      <c r="BW124" s="17">
        <f t="shared" si="115"/>
        <v>6</v>
      </c>
      <c r="BX124" s="11">
        <v>380</v>
      </c>
      <c r="BY124" s="17">
        <f t="shared" si="116"/>
        <v>11</v>
      </c>
      <c r="BZ124" s="14">
        <v>223</v>
      </c>
      <c r="CA124" s="18">
        <f t="shared" si="117"/>
        <v>3</v>
      </c>
    </row>
    <row r="125" spans="1:79">
      <c r="A125" s="1">
        <v>44022</v>
      </c>
      <c r="B125">
        <v>44022</v>
      </c>
      <c r="C125" s="6">
        <v>43257</v>
      </c>
      <c r="D125">
        <f t="shared" si="164"/>
        <v>1041</v>
      </c>
      <c r="E125" s="6">
        <v>863</v>
      </c>
      <c r="F125">
        <f t="shared" si="163"/>
        <v>24</v>
      </c>
      <c r="G125" s="6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7">
        <v>158669</v>
      </c>
      <c r="W125">
        <f t="shared" si="128"/>
        <v>3064</v>
      </c>
      <c r="X125">
        <f t="shared" si="86"/>
        <v>607</v>
      </c>
      <c r="Y125" s="22">
        <f t="shared" si="146"/>
        <v>39926.774031202818</v>
      </c>
      <c r="Z125" s="6">
        <v>112407</v>
      </c>
      <c r="AA125">
        <f t="shared" si="133"/>
        <v>1981</v>
      </c>
      <c r="AB125" s="19">
        <f t="shared" si="88"/>
        <v>0.70843706079952606</v>
      </c>
      <c r="AC125" s="18">
        <f t="shared" si="89"/>
        <v>448</v>
      </c>
      <c r="AD125">
        <f t="shared" si="129"/>
        <v>46262</v>
      </c>
      <c r="AE125">
        <f t="shared" si="134"/>
        <v>1083</v>
      </c>
      <c r="AF125" s="19">
        <f t="shared" si="90"/>
        <v>0.29156293920047394</v>
      </c>
      <c r="AG125" s="18">
        <f t="shared" si="91"/>
        <v>159</v>
      </c>
      <c r="AH125" s="22">
        <f t="shared" si="147"/>
        <v>0.35345953002610964</v>
      </c>
      <c r="AI125" s="22">
        <f t="shared" si="148"/>
        <v>11641.167589330649</v>
      </c>
      <c r="AJ125" s="6">
        <v>19193</v>
      </c>
      <c r="AK125">
        <f t="shared" si="135"/>
        <v>11</v>
      </c>
      <c r="AL125">
        <f t="shared" si="149"/>
        <v>5.7345428005417531E-4</v>
      </c>
      <c r="AM125" s="22">
        <f t="shared" si="150"/>
        <v>4829.6426774031197</v>
      </c>
      <c r="AN125" s="22">
        <f t="shared" si="151"/>
        <v>0.44369697390017798</v>
      </c>
      <c r="AO125" s="6">
        <v>656</v>
      </c>
      <c r="AP125">
        <f t="shared" si="136"/>
        <v>-53</v>
      </c>
      <c r="AQ125">
        <f t="shared" si="130"/>
        <v>-7.4753173483779967E-2</v>
      </c>
      <c r="AR125" s="22">
        <f t="shared" si="152"/>
        <v>165.07297433316558</v>
      </c>
      <c r="AS125" s="6">
        <v>959</v>
      </c>
      <c r="AT125">
        <f t="shared" si="131"/>
        <v>69</v>
      </c>
      <c r="AU125">
        <f t="shared" si="153"/>
        <v>7.7528089887640483E-2</v>
      </c>
      <c r="AV125" s="22">
        <f t="shared" si="154"/>
        <v>241.31857070961246</v>
      </c>
      <c r="AW125" s="35">
        <f t="shared" si="155"/>
        <v>2.2169822225304576E-2</v>
      </c>
      <c r="AX125" s="6">
        <v>160</v>
      </c>
      <c r="AY125">
        <f t="shared" si="132"/>
        <v>1</v>
      </c>
      <c r="AZ125">
        <f t="shared" si="156"/>
        <v>6.2893081761006275E-3</v>
      </c>
      <c r="BA125" s="22">
        <f t="shared" si="157"/>
        <v>40.261701056869647</v>
      </c>
      <c r="BB125" s="35">
        <f t="shared" si="158"/>
        <v>3.6988233118339228E-3</v>
      </c>
      <c r="BC125" s="18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8">
        <f t="shared" si="104"/>
        <v>28</v>
      </c>
      <c r="BE125" s="35">
        <f t="shared" si="159"/>
        <v>1.3371537726838412E-3</v>
      </c>
      <c r="BF125" s="22">
        <f t="shared" si="160"/>
        <v>5276.2959235027674</v>
      </c>
      <c r="BG125" s="22">
        <f t="shared" si="161"/>
        <v>0.4847307950158356</v>
      </c>
      <c r="BH125" s="30">
        <v>5203</v>
      </c>
      <c r="BI125">
        <f t="shared" si="108"/>
        <v>117</v>
      </c>
      <c r="BJ125" s="6">
        <v>18855</v>
      </c>
      <c r="BK125">
        <f t="shared" si="109"/>
        <v>451</v>
      </c>
      <c r="BL125" s="6">
        <v>13695</v>
      </c>
      <c r="BM125">
        <f t="shared" si="110"/>
        <v>328</v>
      </c>
      <c r="BN125" s="6">
        <v>4613</v>
      </c>
      <c r="BO125">
        <f t="shared" si="111"/>
        <v>119</v>
      </c>
      <c r="BP125" s="6">
        <v>891</v>
      </c>
      <c r="BQ125">
        <f t="shared" si="112"/>
        <v>26</v>
      </c>
      <c r="BR125" s="11">
        <v>12</v>
      </c>
      <c r="BS125" s="17">
        <f t="shared" si="113"/>
        <v>0</v>
      </c>
      <c r="BT125" s="11">
        <v>53</v>
      </c>
      <c r="BU125" s="17">
        <f t="shared" si="114"/>
        <v>2</v>
      </c>
      <c r="BV125" s="11">
        <v>180</v>
      </c>
      <c r="BW125" s="17">
        <f t="shared" si="115"/>
        <v>7</v>
      </c>
      <c r="BX125" s="11">
        <v>392</v>
      </c>
      <c r="BY125" s="17">
        <f t="shared" si="116"/>
        <v>12</v>
      </c>
      <c r="BZ125" s="14">
        <v>226</v>
      </c>
      <c r="CA125" s="18">
        <f t="shared" si="117"/>
        <v>3</v>
      </c>
    </row>
    <row r="126" spans="1:79">
      <c r="A126" s="1">
        <v>44023</v>
      </c>
      <c r="B126">
        <v>44023</v>
      </c>
      <c r="C126" s="6">
        <v>44332</v>
      </c>
      <c r="D126">
        <f t="shared" si="164"/>
        <v>1075</v>
      </c>
      <c r="E126" s="6">
        <v>893</v>
      </c>
      <c r="F126">
        <f t="shared" si="163"/>
        <v>30</v>
      </c>
      <c r="G126" s="6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7">
        <v>161466</v>
      </c>
      <c r="W126">
        <f t="shared" si="128"/>
        <v>2797</v>
      </c>
      <c r="X126">
        <f t="shared" si="86"/>
        <v>-267</v>
      </c>
      <c r="Y126" s="22">
        <f t="shared" si="146"/>
        <v>40630.598892803217</v>
      </c>
      <c r="Z126" s="6">
        <v>114238</v>
      </c>
      <c r="AA126">
        <f t="shared" si="133"/>
        <v>1831</v>
      </c>
      <c r="AB126" s="19">
        <f t="shared" si="88"/>
        <v>0.70750498556971742</v>
      </c>
      <c r="AC126" s="18">
        <f t="shared" si="89"/>
        <v>-150</v>
      </c>
      <c r="AD126">
        <f t="shared" si="129"/>
        <v>47228</v>
      </c>
      <c r="AE126">
        <f t="shared" si="134"/>
        <v>966</v>
      </c>
      <c r="AF126" s="19">
        <f t="shared" si="90"/>
        <v>0.29249501443028253</v>
      </c>
      <c r="AG126" s="18">
        <f t="shared" si="91"/>
        <v>-117</v>
      </c>
      <c r="AH126" s="22">
        <f t="shared" si="147"/>
        <v>0.34537003932785126</v>
      </c>
      <c r="AI126" s="22">
        <f t="shared" si="148"/>
        <v>11884.247609461499</v>
      </c>
      <c r="AJ126" s="6">
        <v>19497</v>
      </c>
      <c r="AK126">
        <f t="shared" si="135"/>
        <v>304</v>
      </c>
      <c r="AL126">
        <f t="shared" si="149"/>
        <v>1.5839108008127933E-2</v>
      </c>
      <c r="AM126" s="22">
        <f t="shared" si="150"/>
        <v>4906.1399094111721</v>
      </c>
      <c r="AN126" s="22">
        <f t="shared" si="151"/>
        <v>0.43979518180997923</v>
      </c>
      <c r="AO126" s="6">
        <v>678</v>
      </c>
      <c r="AP126">
        <f t="shared" si="136"/>
        <v>22</v>
      </c>
      <c r="AQ126">
        <f t="shared" si="130"/>
        <v>3.3536585365853577E-2</v>
      </c>
      <c r="AR126" s="22">
        <f t="shared" si="152"/>
        <v>170.60895822848514</v>
      </c>
      <c r="AS126" s="6">
        <v>936</v>
      </c>
      <c r="AT126">
        <f t="shared" si="131"/>
        <v>-23</v>
      </c>
      <c r="AU126">
        <f t="shared" si="153"/>
        <v>-2.3983315954118845E-2</v>
      </c>
      <c r="AV126" s="22">
        <f t="shared" si="154"/>
        <v>235.53095118268746</v>
      </c>
      <c r="AW126" s="35">
        <f t="shared" si="155"/>
        <v>2.1113416944870522E-2</v>
      </c>
      <c r="AX126" s="6">
        <v>158</v>
      </c>
      <c r="AY126">
        <f t="shared" si="132"/>
        <v>-2</v>
      </c>
      <c r="AZ126">
        <f t="shared" si="156"/>
        <v>-1.2499999999999956E-2</v>
      </c>
      <c r="BA126" s="22">
        <f t="shared" si="157"/>
        <v>39.758429793658777</v>
      </c>
      <c r="BB126" s="35">
        <f t="shared" si="158"/>
        <v>3.5640169629161779E-3</v>
      </c>
      <c r="BC126" s="18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8">
        <f t="shared" si="104"/>
        <v>301</v>
      </c>
      <c r="BE126" s="35">
        <f t="shared" si="159"/>
        <v>1.4355207935902392E-2</v>
      </c>
      <c r="BF126" s="22">
        <f t="shared" si="160"/>
        <v>5352.0382486160033</v>
      </c>
      <c r="BG126" s="22">
        <f t="shared" si="161"/>
        <v>0.47976630876116577</v>
      </c>
      <c r="BH126" s="30">
        <v>5326</v>
      </c>
      <c r="BI126">
        <f t="shared" si="108"/>
        <v>123</v>
      </c>
      <c r="BJ126" s="6">
        <v>19329</v>
      </c>
      <c r="BK126">
        <f t="shared" si="109"/>
        <v>474</v>
      </c>
      <c r="BL126" s="6">
        <v>14048</v>
      </c>
      <c r="BM126">
        <f t="shared" si="110"/>
        <v>353</v>
      </c>
      <c r="BN126" s="6">
        <v>4715</v>
      </c>
      <c r="BO126">
        <f t="shared" si="111"/>
        <v>102</v>
      </c>
      <c r="BP126" s="6">
        <v>914</v>
      </c>
      <c r="BQ126">
        <f t="shared" si="112"/>
        <v>23</v>
      </c>
      <c r="BR126" s="11">
        <v>12</v>
      </c>
      <c r="BS126" s="17">
        <f t="shared" si="113"/>
        <v>0</v>
      </c>
      <c r="BT126" s="11">
        <v>54</v>
      </c>
      <c r="BU126" s="17">
        <f t="shared" si="114"/>
        <v>1</v>
      </c>
      <c r="BV126" s="11">
        <v>189</v>
      </c>
      <c r="BW126" s="17">
        <f t="shared" si="115"/>
        <v>9</v>
      </c>
      <c r="BX126" s="11">
        <v>410</v>
      </c>
      <c r="BY126" s="17">
        <f t="shared" si="116"/>
        <v>18</v>
      </c>
      <c r="BZ126" s="14">
        <v>228</v>
      </c>
      <c r="CA126" s="18">
        <f t="shared" si="117"/>
        <v>2</v>
      </c>
    </row>
    <row r="127" spans="1:79">
      <c r="A127" s="1">
        <v>44024</v>
      </c>
      <c r="B127">
        <v>44024</v>
      </c>
      <c r="C127" s="6">
        <v>45633</v>
      </c>
      <c r="D127">
        <f t="shared" si="164"/>
        <v>1301</v>
      </c>
      <c r="E127" s="6">
        <v>909</v>
      </c>
      <c r="F127">
        <f t="shared" si="163"/>
        <v>16</v>
      </c>
      <c r="G127" s="6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7">
        <v>164927</v>
      </c>
      <c r="W127">
        <f t="shared" si="128"/>
        <v>3461</v>
      </c>
      <c r="X127">
        <f t="shared" si="86"/>
        <v>664</v>
      </c>
      <c r="Y127" s="22">
        <f t="shared" si="146"/>
        <v>41501.509813789628</v>
      </c>
      <c r="Z127" s="6">
        <v>116372</v>
      </c>
      <c r="AA127">
        <f t="shared" si="133"/>
        <v>2134</v>
      </c>
      <c r="AB127" s="19">
        <f t="shared" si="88"/>
        <v>0.7055970217126365</v>
      </c>
      <c r="AC127" s="18">
        <f t="shared" si="89"/>
        <v>303</v>
      </c>
      <c r="AD127">
        <f t="shared" si="129"/>
        <v>48555</v>
      </c>
      <c r="AE127">
        <f t="shared" si="134"/>
        <v>1327</v>
      </c>
      <c r="AF127" s="19">
        <f t="shared" si="90"/>
        <v>0.2944029782873635</v>
      </c>
      <c r="AG127" s="18">
        <f t="shared" si="91"/>
        <v>361</v>
      </c>
      <c r="AH127" s="22">
        <f t="shared" si="147"/>
        <v>0.38341519791967638</v>
      </c>
      <c r="AI127" s="22">
        <f t="shared" si="148"/>
        <v>12218.168092601913</v>
      </c>
      <c r="AJ127" s="6">
        <v>19867</v>
      </c>
      <c r="AK127">
        <f t="shared" si="135"/>
        <v>370</v>
      </c>
      <c r="AL127">
        <f t="shared" si="149"/>
        <v>1.8977278555675214E-2</v>
      </c>
      <c r="AM127" s="22">
        <f t="shared" si="150"/>
        <v>4999.2450931051835</v>
      </c>
      <c r="AN127" s="22">
        <f t="shared" si="151"/>
        <v>0.43536475796024804</v>
      </c>
      <c r="AO127" s="6">
        <v>672</v>
      </c>
      <c r="AP127">
        <f t="shared" si="136"/>
        <v>-6</v>
      </c>
      <c r="AQ127">
        <f t="shared" si="130"/>
        <v>-8.8495575221239076E-3</v>
      </c>
      <c r="AR127" s="22">
        <f t="shared" si="152"/>
        <v>169.09914443885253</v>
      </c>
      <c r="AS127" s="6">
        <v>987</v>
      </c>
      <c r="AT127">
        <f t="shared" si="131"/>
        <v>51</v>
      </c>
      <c r="AU127">
        <f t="shared" si="153"/>
        <v>5.4487179487179516E-2</v>
      </c>
      <c r="AV127" s="22">
        <f t="shared" si="154"/>
        <v>248.36436839456465</v>
      </c>
      <c r="AW127" s="35">
        <f t="shared" si="155"/>
        <v>2.1629084215370454E-2</v>
      </c>
      <c r="AX127" s="6">
        <v>159</v>
      </c>
      <c r="AY127">
        <f t="shared" si="132"/>
        <v>1</v>
      </c>
      <c r="AZ127">
        <f t="shared" si="156"/>
        <v>6.3291139240506666E-3</v>
      </c>
      <c r="BA127" s="22">
        <f t="shared" si="157"/>
        <v>40.010065425264216</v>
      </c>
      <c r="BB127" s="35">
        <f t="shared" si="158"/>
        <v>3.4843205574912892E-3</v>
      </c>
      <c r="BC127" s="18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8">
        <f t="shared" si="104"/>
        <v>416</v>
      </c>
      <c r="BE127" s="35">
        <f t="shared" si="159"/>
        <v>1.9558982556772797E-2</v>
      </c>
      <c r="BF127" s="22">
        <f t="shared" si="160"/>
        <v>5456.7186713638648</v>
      </c>
      <c r="BG127" s="22">
        <f t="shared" si="161"/>
        <v>0.47520434773080883</v>
      </c>
      <c r="BH127" s="30">
        <v>5495</v>
      </c>
      <c r="BI127">
        <f t="shared" si="108"/>
        <v>169</v>
      </c>
      <c r="BJ127" s="6">
        <v>19912</v>
      </c>
      <c r="BK127">
        <f t="shared" si="109"/>
        <v>583</v>
      </c>
      <c r="BL127" s="6">
        <v>14445</v>
      </c>
      <c r="BM127">
        <f t="shared" si="110"/>
        <v>397</v>
      </c>
      <c r="BN127" s="6">
        <v>4848</v>
      </c>
      <c r="BO127">
        <f t="shared" si="111"/>
        <v>133</v>
      </c>
      <c r="BP127" s="6">
        <v>933</v>
      </c>
      <c r="BQ127">
        <f t="shared" si="112"/>
        <v>19</v>
      </c>
      <c r="BR127" s="11">
        <v>12</v>
      </c>
      <c r="BS127" s="17">
        <f t="shared" si="113"/>
        <v>0</v>
      </c>
      <c r="BT127" s="11">
        <v>55</v>
      </c>
      <c r="BU127" s="17">
        <f t="shared" si="114"/>
        <v>1</v>
      </c>
      <c r="BV127" s="11">
        <v>193</v>
      </c>
      <c r="BW127" s="17">
        <f t="shared" si="115"/>
        <v>4</v>
      </c>
      <c r="BX127" s="11">
        <v>419</v>
      </c>
      <c r="BY127" s="17">
        <f t="shared" si="116"/>
        <v>9</v>
      </c>
      <c r="BZ127" s="14">
        <v>230</v>
      </c>
      <c r="CA127" s="18">
        <f t="shared" si="117"/>
        <v>2</v>
      </c>
    </row>
    <row r="128" spans="1:79">
      <c r="A128" s="1">
        <v>44025</v>
      </c>
      <c r="B128">
        <v>44025</v>
      </c>
      <c r="C128" s="6">
        <v>47173</v>
      </c>
      <c r="D128">
        <f t="shared" si="164"/>
        <v>1540</v>
      </c>
      <c r="E128" s="6">
        <v>932</v>
      </c>
      <c r="F128">
        <f t="shared" si="163"/>
        <v>23</v>
      </c>
      <c r="G128" s="6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7">
        <v>168517</v>
      </c>
      <c r="W128">
        <f t="shared" si="128"/>
        <v>3590</v>
      </c>
      <c r="X128">
        <f t="shared" si="86"/>
        <v>129</v>
      </c>
      <c r="Y128" s="22">
        <f t="shared" si="146"/>
        <v>42404.881731253146</v>
      </c>
      <c r="Z128" s="6">
        <v>118412</v>
      </c>
      <c r="AA128">
        <f t="shared" si="133"/>
        <v>2040</v>
      </c>
      <c r="AB128" s="19">
        <f t="shared" si="88"/>
        <v>0.7026709471447985</v>
      </c>
      <c r="AC128" s="18">
        <f t="shared" si="89"/>
        <v>-94</v>
      </c>
      <c r="AD128">
        <f t="shared" si="129"/>
        <v>50105</v>
      </c>
      <c r="AE128">
        <f t="shared" si="134"/>
        <v>1550</v>
      </c>
      <c r="AF128" s="19">
        <f t="shared" si="90"/>
        <v>0.29732905285520156</v>
      </c>
      <c r="AG128" s="18">
        <f t="shared" si="91"/>
        <v>223</v>
      </c>
      <c r="AH128" s="22">
        <f t="shared" si="147"/>
        <v>0.43175487465181056</v>
      </c>
      <c r="AI128" s="22">
        <f t="shared" si="148"/>
        <v>12608.203321590336</v>
      </c>
      <c r="AJ128" s="6">
        <v>20500</v>
      </c>
      <c r="AK128">
        <f t="shared" si="135"/>
        <v>633</v>
      </c>
      <c r="AL128">
        <f t="shared" si="149"/>
        <v>3.1861881512055268E-2</v>
      </c>
      <c r="AM128" s="22">
        <f t="shared" si="150"/>
        <v>5158.5304479114238</v>
      </c>
      <c r="AN128" s="22">
        <f t="shared" si="151"/>
        <v>0.43457062302588345</v>
      </c>
      <c r="AO128" s="6">
        <v>658</v>
      </c>
      <c r="AP128">
        <f t="shared" si="136"/>
        <v>-14</v>
      </c>
      <c r="AQ128">
        <f t="shared" si="130"/>
        <v>-2.083333333333337E-2</v>
      </c>
      <c r="AR128" s="22">
        <f t="shared" si="152"/>
        <v>165.57624559637645</v>
      </c>
      <c r="AS128" s="6">
        <v>1005</v>
      </c>
      <c r="AT128">
        <f t="shared" si="131"/>
        <v>18</v>
      </c>
      <c r="AU128">
        <f t="shared" si="153"/>
        <v>1.8237082066869359E-2</v>
      </c>
      <c r="AV128" s="22">
        <f t="shared" si="154"/>
        <v>252.89380976346249</v>
      </c>
      <c r="AW128" s="35">
        <f t="shared" si="155"/>
        <v>2.1304559811756725E-2</v>
      </c>
      <c r="AX128" s="6">
        <v>159</v>
      </c>
      <c r="AY128">
        <f t="shared" si="132"/>
        <v>0</v>
      </c>
      <c r="AZ128">
        <f t="shared" si="156"/>
        <v>0</v>
      </c>
      <c r="BA128" s="22">
        <f t="shared" si="157"/>
        <v>40.010065425264216</v>
      </c>
      <c r="BB128" s="35">
        <f t="shared" si="158"/>
        <v>3.3705721493227057E-3</v>
      </c>
      <c r="BC128" s="18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8">
        <f t="shared" si="104"/>
        <v>637</v>
      </c>
      <c r="BE128" s="35">
        <f t="shared" si="159"/>
        <v>2.9375144108831019E-2</v>
      </c>
      <c r="BF128" s="22">
        <f t="shared" si="160"/>
        <v>5617.0105686965271</v>
      </c>
      <c r="BG128" s="22">
        <f t="shared" si="161"/>
        <v>0.47319441205774487</v>
      </c>
      <c r="BH128" s="30">
        <v>5726</v>
      </c>
      <c r="BI128">
        <f t="shared" si="108"/>
        <v>231</v>
      </c>
      <c r="BJ128" s="6">
        <v>20523</v>
      </c>
      <c r="BK128">
        <f t="shared" si="109"/>
        <v>611</v>
      </c>
      <c r="BL128" s="6">
        <v>14939</v>
      </c>
      <c r="BM128">
        <f t="shared" si="110"/>
        <v>494</v>
      </c>
      <c r="BN128" s="6">
        <v>5026</v>
      </c>
      <c r="BO128">
        <f t="shared" si="111"/>
        <v>178</v>
      </c>
      <c r="BP128" s="6">
        <v>959</v>
      </c>
      <c r="BQ128">
        <f t="shared" si="112"/>
        <v>26</v>
      </c>
      <c r="BR128" s="11">
        <v>12</v>
      </c>
      <c r="BS128" s="17">
        <f t="shared" si="113"/>
        <v>0</v>
      </c>
      <c r="BT128" s="11">
        <v>56</v>
      </c>
      <c r="BU128" s="17">
        <f t="shared" si="114"/>
        <v>1</v>
      </c>
      <c r="BV128" s="11">
        <v>200</v>
      </c>
      <c r="BW128" s="17">
        <f t="shared" si="115"/>
        <v>7</v>
      </c>
      <c r="BX128" s="11">
        <v>428</v>
      </c>
      <c r="BY128" s="17">
        <f t="shared" si="116"/>
        <v>9</v>
      </c>
      <c r="BZ128" s="14">
        <v>236</v>
      </c>
      <c r="CA128" s="18">
        <f t="shared" si="117"/>
        <v>6</v>
      </c>
    </row>
    <row r="129" spans="1:79">
      <c r="A129" s="1">
        <v>44026</v>
      </c>
      <c r="B129">
        <v>44026</v>
      </c>
      <c r="C129" s="6">
        <v>48096</v>
      </c>
      <c r="D129">
        <f t="shared" si="164"/>
        <v>923</v>
      </c>
      <c r="E129" s="6">
        <v>960</v>
      </c>
      <c r="F129">
        <f t="shared" si="163"/>
        <v>28</v>
      </c>
      <c r="G129" s="6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7">
        <v>171116</v>
      </c>
      <c r="W129">
        <f t="shared" si="128"/>
        <v>2599</v>
      </c>
      <c r="X129">
        <f t="shared" si="86"/>
        <v>-991</v>
      </c>
      <c r="Y129" s="22">
        <f t="shared" si="146"/>
        <v>43058.88273779567</v>
      </c>
      <c r="Z129" s="6">
        <v>120068</v>
      </c>
      <c r="AA129">
        <f t="shared" si="133"/>
        <v>1656</v>
      </c>
      <c r="AB129" s="19">
        <f t="shared" si="88"/>
        <v>0.70167605600878935</v>
      </c>
      <c r="AC129" s="18">
        <f t="shared" si="89"/>
        <v>-384</v>
      </c>
      <c r="AD129">
        <f t="shared" si="129"/>
        <v>51048</v>
      </c>
      <c r="AE129">
        <f t="shared" si="134"/>
        <v>943</v>
      </c>
      <c r="AF129" s="19">
        <f t="shared" si="90"/>
        <v>0.29832394399121065</v>
      </c>
      <c r="AG129" s="18">
        <f t="shared" si="91"/>
        <v>-607</v>
      </c>
      <c r="AH129" s="22">
        <f t="shared" si="147"/>
        <v>0.36283185840707965</v>
      </c>
      <c r="AI129" s="22">
        <f t="shared" si="148"/>
        <v>12845.495722194262</v>
      </c>
      <c r="AJ129" s="6">
        <v>20639</v>
      </c>
      <c r="AK129">
        <f t="shared" si="135"/>
        <v>139</v>
      </c>
      <c r="AL129">
        <f t="shared" si="149"/>
        <v>6.7804878048780548E-3</v>
      </c>
      <c r="AM129" s="22">
        <f t="shared" si="150"/>
        <v>5193.5078007045795</v>
      </c>
      <c r="AN129" s="22">
        <f t="shared" si="151"/>
        <v>0.42912092481703262</v>
      </c>
      <c r="AO129" s="6">
        <v>658</v>
      </c>
      <c r="AP129">
        <f t="shared" si="136"/>
        <v>0</v>
      </c>
      <c r="AQ129">
        <f t="shared" si="130"/>
        <v>0</v>
      </c>
      <c r="AR129" s="22">
        <f t="shared" si="152"/>
        <v>165.57624559637645</v>
      </c>
      <c r="AS129" s="6">
        <v>1015</v>
      </c>
      <c r="AT129">
        <f t="shared" si="131"/>
        <v>10</v>
      </c>
      <c r="AU129">
        <f t="shared" si="153"/>
        <v>9.9502487562188602E-3</v>
      </c>
      <c r="AV129" s="22">
        <f t="shared" si="154"/>
        <v>255.41016607951684</v>
      </c>
      <c r="AW129" s="35">
        <f t="shared" si="155"/>
        <v>2.110362608117099E-2</v>
      </c>
      <c r="AX129" s="6">
        <v>157</v>
      </c>
      <c r="AY129">
        <f t="shared" si="132"/>
        <v>-2</v>
      </c>
      <c r="AZ129">
        <f t="shared" si="156"/>
        <v>-1.2578616352201255E-2</v>
      </c>
      <c r="BA129" s="22">
        <f t="shared" si="157"/>
        <v>39.506794162053346</v>
      </c>
      <c r="BB129" s="35">
        <f t="shared" si="158"/>
        <v>3.2643047238855622E-3</v>
      </c>
      <c r="BC129" s="18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8">
        <f t="shared" si="104"/>
        <v>147</v>
      </c>
      <c r="BE129" s="35">
        <f t="shared" si="159"/>
        <v>6.5854314129558666E-3</v>
      </c>
      <c r="BF129" s="22">
        <f t="shared" si="160"/>
        <v>5654.0010065425258</v>
      </c>
      <c r="BG129" s="22">
        <f t="shared" si="161"/>
        <v>0.46716982701264137</v>
      </c>
      <c r="BH129" s="30">
        <v>5874</v>
      </c>
      <c r="BI129">
        <f t="shared" si="108"/>
        <v>148</v>
      </c>
      <c r="BJ129" s="6">
        <v>20901</v>
      </c>
      <c r="BK129">
        <f t="shared" si="109"/>
        <v>378</v>
      </c>
      <c r="BL129" s="6">
        <v>15195</v>
      </c>
      <c r="BM129">
        <f t="shared" si="110"/>
        <v>256</v>
      </c>
      <c r="BN129" s="6">
        <v>5146</v>
      </c>
      <c r="BO129">
        <f t="shared" si="111"/>
        <v>120</v>
      </c>
      <c r="BP129" s="6">
        <v>980</v>
      </c>
      <c r="BQ129">
        <f t="shared" si="112"/>
        <v>21</v>
      </c>
      <c r="BR129" s="11">
        <v>12</v>
      </c>
      <c r="BS129" s="17">
        <f t="shared" si="113"/>
        <v>0</v>
      </c>
      <c r="BT129" s="11">
        <v>58</v>
      </c>
      <c r="BU129" s="17">
        <f t="shared" si="114"/>
        <v>2</v>
      </c>
      <c r="BV129" s="11">
        <v>206</v>
      </c>
      <c r="BW129" s="17">
        <f t="shared" si="115"/>
        <v>6</v>
      </c>
      <c r="BX129" s="11">
        <v>442</v>
      </c>
      <c r="BY129" s="17">
        <f t="shared" si="116"/>
        <v>14</v>
      </c>
      <c r="BZ129" s="14">
        <v>242</v>
      </c>
      <c r="CA129" s="18">
        <f t="shared" si="117"/>
        <v>6</v>
      </c>
    </row>
    <row r="130" spans="1:79">
      <c r="A130" s="1">
        <v>44027</v>
      </c>
      <c r="B130">
        <v>44027</v>
      </c>
      <c r="C130" s="6">
        <v>49243</v>
      </c>
      <c r="D130">
        <f t="shared" si="164"/>
        <v>1147</v>
      </c>
      <c r="E130" s="6">
        <v>982</v>
      </c>
      <c r="F130">
        <f t="shared" si="163"/>
        <v>22</v>
      </c>
      <c r="G130" s="6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7">
        <v>174345</v>
      </c>
      <c r="W130">
        <f t="shared" si="128"/>
        <v>3229</v>
      </c>
      <c r="X130">
        <f t="shared" ref="X130:X154" si="175">IFERROR(W130-W129,0)</f>
        <v>630</v>
      </c>
      <c r="Y130" s="22">
        <f t="shared" ref="Y130:Y161" si="176">IFERROR(V130/3.974,0)</f>
        <v>43871.41419224962</v>
      </c>
      <c r="Z130" s="6">
        <v>122190</v>
      </c>
      <c r="AA130">
        <f t="shared" si="133"/>
        <v>2122</v>
      </c>
      <c r="AB130" s="19">
        <f t="shared" ref="AB130:AB154" si="177">IFERROR(Z130/V130,0)</f>
        <v>0.70085175944248468</v>
      </c>
      <c r="AC130" s="18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9">
        <f t="shared" ref="AF130:AF155" si="179">IFERROR(AD130/V130,0)</f>
        <v>0.29914824055751527</v>
      </c>
      <c r="AG130" s="18">
        <f t="shared" ref="AG130:AG155" si="180">IFERROR(AE130-AE129,0)</f>
        <v>164</v>
      </c>
      <c r="AH130" s="22">
        <f t="shared" ref="AH130:AH156" si="181">IFERROR(AE130/W130,0)</f>
        <v>0.34283059770826879</v>
      </c>
      <c r="AI130" s="22">
        <f t="shared" ref="AI130:AI161" si="182">IFERROR(AD130/3.974,0)</f>
        <v>13124.056366381479</v>
      </c>
      <c r="AJ130" s="6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2">
        <f t="shared" ref="AM130:AM161" si="184">IFERROR(AJ130/3.974,0)</f>
        <v>5286.6129843985909</v>
      </c>
      <c r="AN130" s="22">
        <f t="shared" ref="AN130:AN164" si="185">IFERROR(AJ130/C130," ")</f>
        <v>0.42663931929411286</v>
      </c>
      <c r="AO130" s="6">
        <v>616</v>
      </c>
      <c r="AP130">
        <f t="shared" si="136"/>
        <v>-42</v>
      </c>
      <c r="AQ130">
        <f t="shared" si="130"/>
        <v>-6.3829787234042534E-2</v>
      </c>
      <c r="AR130" s="22">
        <f t="shared" ref="AR130:AR161" si="186">IFERROR(AO130/3.974,0)</f>
        <v>155.00754906894815</v>
      </c>
      <c r="AS130" s="6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2">
        <f t="shared" ref="AV130:AV161" si="188">IFERROR(AS130/3.974,0)</f>
        <v>265.7272269753397</v>
      </c>
      <c r="AW130" s="35">
        <f t="shared" ref="AW130:AW164" si="189">IFERROR(AS130/C130," ")</f>
        <v>2.1444672339215726E-2</v>
      </c>
      <c r="AX130" s="6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2">
        <f t="shared" ref="BA130:BA161" si="191">IFERROR(AX130/3.974,0)</f>
        <v>41.016607951685955</v>
      </c>
      <c r="BB130" s="35">
        <f t="shared" ref="BB130:BB164" si="192">IFERROR(AX130/C130," ")</f>
        <v>3.3101151432690943E-3</v>
      </c>
      <c r="BC130" s="18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8">
        <f t="shared" ref="BD130:BD155" si="193">IFERROR(BC130-BC129,0)</f>
        <v>375</v>
      </c>
      <c r="BE130" s="35">
        <f t="shared" ref="BE130:BE157" si="194">IFERROR(BC130/BC129,0)-1</f>
        <v>1.6689661311139803E-2</v>
      </c>
      <c r="BF130" s="22">
        <f t="shared" ref="BF130:BF161" si="195">IFERROR(BC130/3.974,0)</f>
        <v>5748.3643683945647</v>
      </c>
      <c r="BG130" s="22">
        <f t="shared" ref="BG130:BG164" si="196">IFERROR(BC130/C130," ")</f>
        <v>0.46390349897447353</v>
      </c>
      <c r="BH130" s="30">
        <v>5992</v>
      </c>
      <c r="BI130">
        <f t="shared" ref="BI130:BI155" si="197">IFERROR((BH130-BH129), 0)</f>
        <v>118</v>
      </c>
      <c r="BJ130" s="6">
        <v>21329</v>
      </c>
      <c r="BK130">
        <f t="shared" ref="BK130:BK155" si="198">IFERROR((BJ130-BJ129),0)</f>
        <v>428</v>
      </c>
      <c r="BL130" s="6">
        <v>15534</v>
      </c>
      <c r="BM130">
        <f t="shared" ref="BM130:BM155" si="199">IFERROR((BL130-BL129),0)</f>
        <v>339</v>
      </c>
      <c r="BN130" s="6">
        <v>5319</v>
      </c>
      <c r="BO130">
        <f t="shared" ref="BO130:BO155" si="200">IFERROR((BN130-BN129),0)</f>
        <v>173</v>
      </c>
      <c r="BP130" s="6">
        <v>1006</v>
      </c>
      <c r="BQ130">
        <f t="shared" ref="BQ130:BQ155" si="201">IFERROR((BP130-BP129),0)</f>
        <v>26</v>
      </c>
      <c r="BR130" s="11">
        <v>12</v>
      </c>
      <c r="BS130" s="17">
        <f t="shared" ref="BS130:BS155" si="202">IFERROR((BR130-BR129),0)</f>
        <v>0</v>
      </c>
      <c r="BT130" s="11">
        <v>58</v>
      </c>
      <c r="BU130" s="17">
        <f t="shared" ref="BU130:BU155" si="203">IFERROR((BT130-BT129),0)</f>
        <v>0</v>
      </c>
      <c r="BV130" s="11">
        <v>209</v>
      </c>
      <c r="BW130" s="17">
        <f t="shared" ref="BW130:BW155" si="204">IFERROR((BV130-BV129),0)</f>
        <v>3</v>
      </c>
      <c r="BX130" s="11">
        <v>448</v>
      </c>
      <c r="BY130" s="17">
        <f t="shared" ref="BY130:BY155" si="205">IFERROR((BX130-BX129),0)</f>
        <v>6</v>
      </c>
      <c r="BZ130" s="14">
        <v>255</v>
      </c>
      <c r="CA130" s="18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6">
        <v>50373</v>
      </c>
      <c r="D131">
        <f t="shared" si="164"/>
        <v>1130</v>
      </c>
      <c r="E131" s="6">
        <v>1000</v>
      </c>
      <c r="F131">
        <f t="shared" si="163"/>
        <v>18</v>
      </c>
      <c r="G131" s="6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7">
        <v>177843</v>
      </c>
      <c r="W131">
        <f t="shared" si="128"/>
        <v>3498</v>
      </c>
      <c r="X131">
        <f t="shared" si="175"/>
        <v>269</v>
      </c>
      <c r="Y131" s="22">
        <f t="shared" si="176"/>
        <v>44751.63563160543</v>
      </c>
      <c r="Z131" s="6">
        <v>124504</v>
      </c>
      <c r="AA131">
        <f t="shared" si="133"/>
        <v>2314</v>
      </c>
      <c r="AB131" s="19">
        <f t="shared" si="177"/>
        <v>0.70007815882548086</v>
      </c>
      <c r="AC131" s="18">
        <f t="shared" si="178"/>
        <v>192</v>
      </c>
      <c r="AD131">
        <f t="shared" si="129"/>
        <v>53339</v>
      </c>
      <c r="AE131">
        <f t="shared" si="134"/>
        <v>1184</v>
      </c>
      <c r="AF131" s="19">
        <f t="shared" si="179"/>
        <v>0.29992184117451909</v>
      </c>
      <c r="AG131" s="18">
        <f t="shared" si="180"/>
        <v>77</v>
      </c>
      <c r="AH131" s="22">
        <f t="shared" si="181"/>
        <v>0.33847913093196114</v>
      </c>
      <c r="AI131" s="22">
        <f t="shared" si="182"/>
        <v>13421.992954202315</v>
      </c>
      <c r="AJ131" s="6">
        <v>21665</v>
      </c>
      <c r="AK131">
        <f t="shared" si="135"/>
        <v>656</v>
      </c>
      <c r="AL131">
        <f t="shared" si="183"/>
        <v>3.1224713218144684E-2</v>
      </c>
      <c r="AM131" s="22">
        <f t="shared" si="184"/>
        <v>5451.6859587317558</v>
      </c>
      <c r="AN131" s="22">
        <f t="shared" si="185"/>
        <v>0.43009151728108314</v>
      </c>
      <c r="AO131" s="6">
        <v>622</v>
      </c>
      <c r="AP131">
        <f t="shared" si="136"/>
        <v>6</v>
      </c>
      <c r="AQ131">
        <f t="shared" si="130"/>
        <v>9.7402597402598268E-3</v>
      </c>
      <c r="AR131" s="22">
        <f t="shared" si="186"/>
        <v>156.51736285858075</v>
      </c>
      <c r="AS131" s="6">
        <v>1078</v>
      </c>
      <c r="AT131">
        <f t="shared" si="131"/>
        <v>22</v>
      </c>
      <c r="AU131">
        <f t="shared" si="187"/>
        <v>2.0833333333333259E-2</v>
      </c>
      <c r="AV131" s="22">
        <f t="shared" si="188"/>
        <v>271.26321087065929</v>
      </c>
      <c r="AW131" s="35">
        <f t="shared" si="189"/>
        <v>2.1400353363905267E-2</v>
      </c>
      <c r="AX131" s="6">
        <v>166</v>
      </c>
      <c r="AY131">
        <f t="shared" si="132"/>
        <v>3</v>
      </c>
      <c r="AZ131">
        <f t="shared" si="190"/>
        <v>1.8404907975460016E-2</v>
      </c>
      <c r="BA131" s="22">
        <f t="shared" si="191"/>
        <v>41.771514846502264</v>
      </c>
      <c r="BB131" s="35">
        <f t="shared" si="192"/>
        <v>3.2954161951839278E-3</v>
      </c>
      <c r="BC131" s="18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8">
        <f t="shared" si="193"/>
        <v>687</v>
      </c>
      <c r="BE131" s="35">
        <f t="shared" si="194"/>
        <v>3.0073542286815025E-2</v>
      </c>
      <c r="BF131" s="22">
        <f t="shared" si="195"/>
        <v>5921.2380473074982</v>
      </c>
      <c r="BG131" s="22">
        <f t="shared" si="196"/>
        <v>0.4671351716197169</v>
      </c>
      <c r="BH131" s="30">
        <v>6114</v>
      </c>
      <c r="BI131">
        <f t="shared" si="197"/>
        <v>122</v>
      </c>
      <c r="BJ131" s="6">
        <v>21903</v>
      </c>
      <c r="BK131">
        <f t="shared" si="198"/>
        <v>574</v>
      </c>
      <c r="BL131" s="6">
        <v>15880</v>
      </c>
      <c r="BM131">
        <f t="shared" si="199"/>
        <v>346</v>
      </c>
      <c r="BN131" s="6">
        <v>5447</v>
      </c>
      <c r="BO131">
        <f t="shared" si="200"/>
        <v>128</v>
      </c>
      <c r="BP131" s="6">
        <v>1029</v>
      </c>
      <c r="BQ131">
        <f t="shared" si="201"/>
        <v>23</v>
      </c>
      <c r="BR131" s="11">
        <v>12</v>
      </c>
      <c r="BS131" s="17">
        <f t="shared" si="202"/>
        <v>0</v>
      </c>
      <c r="BT131" s="11">
        <v>58</v>
      </c>
      <c r="BU131" s="17">
        <f t="shared" si="203"/>
        <v>0</v>
      </c>
      <c r="BV131" s="11">
        <v>211</v>
      </c>
      <c r="BW131" s="17">
        <f t="shared" si="204"/>
        <v>2</v>
      </c>
      <c r="BX131" s="11">
        <v>458</v>
      </c>
      <c r="BY131" s="17">
        <f t="shared" si="205"/>
        <v>10</v>
      </c>
      <c r="BZ131" s="14">
        <v>261</v>
      </c>
      <c r="CA131" s="18">
        <f t="shared" si="206"/>
        <v>6</v>
      </c>
    </row>
    <row r="132" spans="1:79">
      <c r="A132" s="1">
        <v>44029</v>
      </c>
      <c r="B132">
        <v>44029</v>
      </c>
      <c r="C132" s="6">
        <v>51408</v>
      </c>
      <c r="D132">
        <f t="shared" si="164"/>
        <v>1035</v>
      </c>
      <c r="E132" s="6">
        <v>1038</v>
      </c>
      <c r="F132">
        <f t="shared" ref="F132:F157" si="213">E132-E131</f>
        <v>38</v>
      </c>
      <c r="G132" s="6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7">
        <v>180814</v>
      </c>
      <c r="W132">
        <f t="shared" ref="W132:W154" si="214">V132-V131</f>
        <v>2971</v>
      </c>
      <c r="X132">
        <f t="shared" si="175"/>
        <v>-527</v>
      </c>
      <c r="Y132" s="22">
        <f t="shared" si="176"/>
        <v>45499.245093105179</v>
      </c>
      <c r="Z132" s="6">
        <v>126411</v>
      </c>
      <c r="AA132">
        <f t="shared" si="133"/>
        <v>1907</v>
      </c>
      <c r="AB132" s="19">
        <f t="shared" si="177"/>
        <v>0.69912174942205807</v>
      </c>
      <c r="AC132" s="18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9">
        <f t="shared" si="179"/>
        <v>0.30087825057794199</v>
      </c>
      <c r="AG132" s="18">
        <f t="shared" si="180"/>
        <v>-120</v>
      </c>
      <c r="AH132" s="22">
        <f t="shared" si="181"/>
        <v>0.35812857623695726</v>
      </c>
      <c r="AI132" s="22">
        <f t="shared" si="182"/>
        <v>13689.733266230498</v>
      </c>
      <c r="AJ132" s="6">
        <v>21946</v>
      </c>
      <c r="AK132">
        <f t="shared" si="135"/>
        <v>281</v>
      </c>
      <c r="AL132">
        <f t="shared" si="183"/>
        <v>1.2970228479113777E-2</v>
      </c>
      <c r="AM132" s="22">
        <f t="shared" si="184"/>
        <v>5522.3955712128836</v>
      </c>
      <c r="AN132" s="22">
        <f t="shared" si="185"/>
        <v>0.42689853719265486</v>
      </c>
      <c r="AO132" s="6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2">
        <f t="shared" si="186"/>
        <v>156.01409159536991</v>
      </c>
      <c r="AS132" s="6">
        <v>1117</v>
      </c>
      <c r="AT132">
        <f t="shared" ref="AT132:AT155" si="217">AS132-AS131</f>
        <v>39</v>
      </c>
      <c r="AU132">
        <f t="shared" si="187"/>
        <v>3.6178107606678944E-2</v>
      </c>
      <c r="AV132" s="22">
        <f t="shared" si="188"/>
        <v>281.07700050327122</v>
      </c>
      <c r="AW132" s="35">
        <f t="shared" si="189"/>
        <v>2.1728135698723935E-2</v>
      </c>
      <c r="AX132" s="6">
        <v>167</v>
      </c>
      <c r="AY132">
        <f t="shared" ref="AY132:AY155" si="218">AX132-AX131</f>
        <v>1</v>
      </c>
      <c r="AZ132">
        <f t="shared" si="190"/>
        <v>6.0240963855422436E-3</v>
      </c>
      <c r="BA132" s="22">
        <f t="shared" si="191"/>
        <v>42.023150478107695</v>
      </c>
      <c r="BB132" s="35">
        <f t="shared" si="192"/>
        <v>3.2485216308745721E-3</v>
      </c>
      <c r="BC132" s="18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8">
        <f t="shared" si="193"/>
        <v>319</v>
      </c>
      <c r="BE132" s="35">
        <f t="shared" si="194"/>
        <v>1.3556584930517257E-2</v>
      </c>
      <c r="BF132" s="22">
        <f t="shared" si="195"/>
        <v>6001.5098137896321</v>
      </c>
      <c r="BG132" s="22">
        <f t="shared" si="196"/>
        <v>0.46393557422969189</v>
      </c>
      <c r="BH132" s="30">
        <v>6253</v>
      </c>
      <c r="BI132">
        <f t="shared" si="197"/>
        <v>139</v>
      </c>
      <c r="BJ132" s="6">
        <v>22336</v>
      </c>
      <c r="BK132">
        <f t="shared" si="198"/>
        <v>433</v>
      </c>
      <c r="BL132" s="6">
        <v>16213</v>
      </c>
      <c r="BM132">
        <f t="shared" si="199"/>
        <v>333</v>
      </c>
      <c r="BN132" s="6">
        <v>5562</v>
      </c>
      <c r="BO132">
        <f t="shared" si="200"/>
        <v>115</v>
      </c>
      <c r="BP132" s="6">
        <v>1044</v>
      </c>
      <c r="BQ132">
        <f t="shared" si="201"/>
        <v>15</v>
      </c>
      <c r="BR132" s="11">
        <v>12</v>
      </c>
      <c r="BS132" s="17">
        <f t="shared" si="202"/>
        <v>0</v>
      </c>
      <c r="BT132" s="11">
        <v>59</v>
      </c>
      <c r="BU132" s="17">
        <f t="shared" si="203"/>
        <v>1</v>
      </c>
      <c r="BV132" s="11">
        <v>221</v>
      </c>
      <c r="BW132" s="17">
        <f t="shared" si="204"/>
        <v>10</v>
      </c>
      <c r="BX132" s="11">
        <v>477</v>
      </c>
      <c r="BY132" s="17">
        <f t="shared" si="205"/>
        <v>19</v>
      </c>
      <c r="BZ132" s="14">
        <v>269</v>
      </c>
      <c r="CA132" s="18">
        <f t="shared" si="206"/>
        <v>8</v>
      </c>
    </row>
    <row r="133" spans="1:79">
      <c r="A133" s="1">
        <v>44030</v>
      </c>
      <c r="B133">
        <v>44030</v>
      </c>
      <c r="C133" s="6">
        <v>52261</v>
      </c>
      <c r="D133">
        <f t="shared" si="164"/>
        <v>853</v>
      </c>
      <c r="E133" s="6">
        <v>1071</v>
      </c>
      <c r="F133">
        <f t="shared" si="213"/>
        <v>33</v>
      </c>
      <c r="G133" s="6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7">
        <v>183261</v>
      </c>
      <c r="W133">
        <f t="shared" si="214"/>
        <v>2447</v>
      </c>
      <c r="X133">
        <f t="shared" si="175"/>
        <v>-524</v>
      </c>
      <c r="Y133" s="22">
        <f t="shared" si="176"/>
        <v>46114.997483643681</v>
      </c>
      <c r="Z133" s="6">
        <v>128035</v>
      </c>
      <c r="AA133">
        <f t="shared" ref="AA133:AA155" si="219">Z133-Z132</f>
        <v>1624</v>
      </c>
      <c r="AB133" s="19">
        <f t="shared" si="177"/>
        <v>0.69864837581373018</v>
      </c>
      <c r="AC133" s="18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9">
        <f t="shared" si="179"/>
        <v>0.30135162418626987</v>
      </c>
      <c r="AG133" s="18">
        <f t="shared" si="180"/>
        <v>-241</v>
      </c>
      <c r="AH133" s="22">
        <f t="shared" si="181"/>
        <v>0.33633020024519822</v>
      </c>
      <c r="AI133" s="22">
        <f t="shared" si="182"/>
        <v>13896.829391041771</v>
      </c>
      <c r="AJ133" s="6">
        <v>21735</v>
      </c>
      <c r="AK133">
        <f t="shared" ref="AK133:AK155" si="221">AJ133-AJ132</f>
        <v>-211</v>
      </c>
      <c r="AL133">
        <f t="shared" si="183"/>
        <v>-9.6145083386494079E-3</v>
      </c>
      <c r="AM133" s="22">
        <f t="shared" si="184"/>
        <v>5469.3004529441369</v>
      </c>
      <c r="AN133" s="22">
        <f t="shared" si="185"/>
        <v>0.41589330475880676</v>
      </c>
      <c r="AO133" s="6">
        <v>640</v>
      </c>
      <c r="AP133">
        <f t="shared" si="136"/>
        <v>20</v>
      </c>
      <c r="AQ133">
        <f t="shared" si="216"/>
        <v>3.2258064516129004E-2</v>
      </c>
      <c r="AR133" s="22">
        <f t="shared" si="186"/>
        <v>161.04680422747859</v>
      </c>
      <c r="AS133" s="6">
        <v>1148</v>
      </c>
      <c r="AT133">
        <f t="shared" si="217"/>
        <v>31</v>
      </c>
      <c r="AU133">
        <f t="shared" si="187"/>
        <v>2.7752909579230156E-2</v>
      </c>
      <c r="AV133" s="22">
        <f t="shared" si="188"/>
        <v>288.87770508303976</v>
      </c>
      <c r="AW133" s="35">
        <f t="shared" si="189"/>
        <v>2.1966667304490921E-2</v>
      </c>
      <c r="AX133" s="6">
        <v>173</v>
      </c>
      <c r="AY133">
        <f t="shared" si="218"/>
        <v>6</v>
      </c>
      <c r="AZ133">
        <f t="shared" si="190"/>
        <v>3.5928143712574911E-2</v>
      </c>
      <c r="BA133" s="22">
        <f t="shared" si="191"/>
        <v>43.532964267740311</v>
      </c>
      <c r="BB133" s="35">
        <f t="shared" si="192"/>
        <v>3.3103078777673598E-3</v>
      </c>
      <c r="BC133" s="18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8">
        <f t="shared" si="193"/>
        <v>-154</v>
      </c>
      <c r="BE133" s="35">
        <f t="shared" si="194"/>
        <v>-6.4570230607966517E-3</v>
      </c>
      <c r="BF133" s="22">
        <f t="shared" si="195"/>
        <v>5962.7579265223949</v>
      </c>
      <c r="BG133" s="22">
        <f t="shared" si="196"/>
        <v>0.45341650561604258</v>
      </c>
      <c r="BH133" s="30">
        <v>6342</v>
      </c>
      <c r="BI133">
        <f t="shared" si="197"/>
        <v>89</v>
      </c>
      <c r="BJ133" s="6">
        <v>22697</v>
      </c>
      <c r="BK133">
        <f t="shared" si="198"/>
        <v>361</v>
      </c>
      <c r="BL133" s="6">
        <v>16469</v>
      </c>
      <c r="BM133">
        <f t="shared" si="199"/>
        <v>256</v>
      </c>
      <c r="BN133" s="6">
        <v>5674</v>
      </c>
      <c r="BO133">
        <f t="shared" si="200"/>
        <v>112</v>
      </c>
      <c r="BP133" s="6">
        <v>1079</v>
      </c>
      <c r="BQ133">
        <f t="shared" si="201"/>
        <v>35</v>
      </c>
      <c r="BR133" s="11">
        <v>12</v>
      </c>
      <c r="BS133" s="17">
        <f t="shared" si="202"/>
        <v>0</v>
      </c>
      <c r="BT133" s="11">
        <v>59</v>
      </c>
      <c r="BU133" s="17">
        <f t="shared" si="203"/>
        <v>0</v>
      </c>
      <c r="BV133" s="11">
        <v>226</v>
      </c>
      <c r="BW133" s="17">
        <f t="shared" si="204"/>
        <v>5</v>
      </c>
      <c r="BX133" s="11">
        <v>497</v>
      </c>
      <c r="BY133" s="17">
        <f t="shared" si="205"/>
        <v>20</v>
      </c>
      <c r="BZ133" s="14">
        <v>277</v>
      </c>
      <c r="CA133" s="18">
        <f t="shared" si="206"/>
        <v>8</v>
      </c>
    </row>
    <row r="134" spans="1:79">
      <c r="A134" s="1">
        <v>44031</v>
      </c>
      <c r="B134">
        <v>44031</v>
      </c>
      <c r="C134" s="6">
        <v>53468</v>
      </c>
      <c r="D134">
        <f t="shared" si="164"/>
        <v>1207</v>
      </c>
      <c r="E134" s="6">
        <v>1096</v>
      </c>
      <c r="F134">
        <f t="shared" si="213"/>
        <v>25</v>
      </c>
      <c r="G134" s="6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7">
        <v>187041</v>
      </c>
      <c r="W134">
        <f t="shared" si="214"/>
        <v>3780</v>
      </c>
      <c r="X134">
        <f t="shared" si="175"/>
        <v>1333</v>
      </c>
      <c r="Y134" s="22">
        <f t="shared" si="176"/>
        <v>47066.180171112224</v>
      </c>
      <c r="Z134" s="6">
        <v>130598</v>
      </c>
      <c r="AA134">
        <f t="shared" si="219"/>
        <v>2563</v>
      </c>
      <c r="AB134" s="19">
        <f t="shared" si="177"/>
        <v>0.69823193845199716</v>
      </c>
      <c r="AC134" s="18">
        <f t="shared" si="178"/>
        <v>939</v>
      </c>
      <c r="AD134">
        <f t="shared" si="215"/>
        <v>56443</v>
      </c>
      <c r="AE134">
        <f t="shared" si="220"/>
        <v>1217</v>
      </c>
      <c r="AF134" s="19">
        <f t="shared" si="179"/>
        <v>0.30176806154800284</v>
      </c>
      <c r="AG134" s="18">
        <f t="shared" si="180"/>
        <v>394</v>
      </c>
      <c r="AH134" s="22">
        <f t="shared" si="181"/>
        <v>0.32195767195767194</v>
      </c>
      <c r="AI134" s="22">
        <f t="shared" si="182"/>
        <v>14203.069954705586</v>
      </c>
      <c r="AJ134" s="6">
        <v>21915</v>
      </c>
      <c r="AK134">
        <f t="shared" si="221"/>
        <v>180</v>
      </c>
      <c r="AL134">
        <f t="shared" si="183"/>
        <v>8.2815734989647449E-3</v>
      </c>
      <c r="AM134" s="22">
        <f t="shared" si="184"/>
        <v>5514.5948666331151</v>
      </c>
      <c r="AN134" s="22">
        <f t="shared" si="185"/>
        <v>0.40987132490461586</v>
      </c>
      <c r="AO134" s="6">
        <v>654</v>
      </c>
      <c r="AP134">
        <f t="shared" ref="AP134:AP150" si="222">AO134-AO133</f>
        <v>14</v>
      </c>
      <c r="AQ134">
        <f t="shared" si="216"/>
        <v>2.1875000000000089E-2</v>
      </c>
      <c r="AR134" s="22">
        <f t="shared" si="186"/>
        <v>164.5697030699547</v>
      </c>
      <c r="AS134" s="6">
        <v>1146</v>
      </c>
      <c r="AT134">
        <f t="shared" si="217"/>
        <v>-2</v>
      </c>
      <c r="AU134">
        <f t="shared" si="187"/>
        <v>-1.7421602787456303E-3</v>
      </c>
      <c r="AV134" s="22">
        <f t="shared" si="188"/>
        <v>288.37443381982888</v>
      </c>
      <c r="AW134" s="35">
        <f t="shared" si="189"/>
        <v>2.1433380713697912E-2</v>
      </c>
      <c r="AX134" s="6">
        <v>175</v>
      </c>
      <c r="AY134">
        <f t="shared" si="218"/>
        <v>2</v>
      </c>
      <c r="AZ134">
        <f t="shared" si="190"/>
        <v>1.1560693641618602E-2</v>
      </c>
      <c r="BA134" s="22">
        <f t="shared" si="191"/>
        <v>44.036235530951181</v>
      </c>
      <c r="BB134" s="35">
        <f t="shared" si="192"/>
        <v>3.2729857110795242E-3</v>
      </c>
      <c r="BC134" s="18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8">
        <f t="shared" si="193"/>
        <v>194</v>
      </c>
      <c r="BE134" s="35">
        <f t="shared" si="194"/>
        <v>8.1870357866307142E-3</v>
      </c>
      <c r="BF134" s="22">
        <f t="shared" si="195"/>
        <v>6011.5752390538501</v>
      </c>
      <c r="BG134" s="22">
        <f t="shared" si="196"/>
        <v>0.44680930650108475</v>
      </c>
      <c r="BH134" s="30">
        <v>6497</v>
      </c>
      <c r="BI134">
        <f t="shared" si="197"/>
        <v>155</v>
      </c>
      <c r="BJ134" s="6">
        <v>23219</v>
      </c>
      <c r="BK134">
        <f t="shared" si="198"/>
        <v>522</v>
      </c>
      <c r="BL134" s="6">
        <v>16844</v>
      </c>
      <c r="BM134">
        <f t="shared" si="199"/>
        <v>375</v>
      </c>
      <c r="BN134" s="6">
        <v>5808</v>
      </c>
      <c r="BO134">
        <f t="shared" si="200"/>
        <v>134</v>
      </c>
      <c r="BP134" s="6">
        <v>1100</v>
      </c>
      <c r="BQ134">
        <f t="shared" si="201"/>
        <v>21</v>
      </c>
      <c r="BR134" s="11">
        <v>12</v>
      </c>
      <c r="BS134" s="17">
        <f t="shared" si="202"/>
        <v>0</v>
      </c>
      <c r="BT134" s="11">
        <v>60</v>
      </c>
      <c r="BU134" s="17">
        <f t="shared" si="203"/>
        <v>1</v>
      </c>
      <c r="BV134" s="11">
        <v>233</v>
      </c>
      <c r="BW134" s="17">
        <f t="shared" si="204"/>
        <v>7</v>
      </c>
      <c r="BX134" s="11">
        <v>510</v>
      </c>
      <c r="BY134" s="17">
        <f t="shared" si="205"/>
        <v>13</v>
      </c>
      <c r="BZ134" s="14">
        <v>281</v>
      </c>
      <c r="CA134" s="18">
        <f t="shared" si="206"/>
        <v>4</v>
      </c>
    </row>
    <row r="135" spans="1:79">
      <c r="A135" s="1">
        <v>44032</v>
      </c>
      <c r="B135">
        <v>44032</v>
      </c>
      <c r="C135" s="6">
        <v>54426</v>
      </c>
      <c r="D135">
        <f t="shared" si="164"/>
        <v>958</v>
      </c>
      <c r="E135" s="6">
        <v>1127</v>
      </c>
      <c r="F135">
        <f t="shared" si="213"/>
        <v>31</v>
      </c>
      <c r="G135" s="6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7">
        <v>189941</v>
      </c>
      <c r="W135">
        <f t="shared" si="214"/>
        <v>2900</v>
      </c>
      <c r="X135">
        <f t="shared" si="175"/>
        <v>-880</v>
      </c>
      <c r="Y135" s="22">
        <f t="shared" si="176"/>
        <v>47795.92350276799</v>
      </c>
      <c r="Z135" s="6">
        <v>132560</v>
      </c>
      <c r="AA135">
        <f t="shared" si="219"/>
        <v>1962</v>
      </c>
      <c r="AB135" s="19">
        <f t="shared" si="177"/>
        <v>0.69790092713000351</v>
      </c>
      <c r="AC135" s="18">
        <f t="shared" si="178"/>
        <v>-601</v>
      </c>
      <c r="AD135">
        <f t="shared" si="215"/>
        <v>57381</v>
      </c>
      <c r="AE135">
        <f t="shared" si="220"/>
        <v>938</v>
      </c>
      <c r="AF135" s="19">
        <f t="shared" si="179"/>
        <v>0.30209907286999649</v>
      </c>
      <c r="AG135" s="18">
        <f t="shared" si="180"/>
        <v>-279</v>
      </c>
      <c r="AH135" s="22">
        <f t="shared" si="181"/>
        <v>0.32344827586206898</v>
      </c>
      <c r="AI135" s="22">
        <f t="shared" si="182"/>
        <v>14439.104177151485</v>
      </c>
      <c r="AJ135" s="6">
        <v>22126</v>
      </c>
      <c r="AK135">
        <f t="shared" si="221"/>
        <v>211</v>
      </c>
      <c r="AL135">
        <f t="shared" si="183"/>
        <v>9.6281086014144979E-3</v>
      </c>
      <c r="AM135" s="22">
        <f t="shared" si="184"/>
        <v>5567.6899849018619</v>
      </c>
      <c r="AN135" s="22">
        <f t="shared" si="185"/>
        <v>0.40653364200933378</v>
      </c>
      <c r="AO135" s="6">
        <v>680</v>
      </c>
      <c r="AP135">
        <f t="shared" si="222"/>
        <v>26</v>
      </c>
      <c r="AQ135">
        <f t="shared" si="216"/>
        <v>3.9755351681957096E-2</v>
      </c>
      <c r="AR135" s="22">
        <f t="shared" si="186"/>
        <v>171.11222949169601</v>
      </c>
      <c r="AS135" s="6">
        <v>1159</v>
      </c>
      <c r="AT135">
        <f t="shared" si="217"/>
        <v>13</v>
      </c>
      <c r="AU135">
        <f t="shared" si="187"/>
        <v>1.1343804537521818E-2</v>
      </c>
      <c r="AV135" s="22">
        <f t="shared" si="188"/>
        <v>291.64569703069952</v>
      </c>
      <c r="AW135" s="35">
        <f t="shared" si="189"/>
        <v>2.129496931613567E-2</v>
      </c>
      <c r="AX135" s="6">
        <v>170</v>
      </c>
      <c r="AY135">
        <f t="shared" si="218"/>
        <v>-5</v>
      </c>
      <c r="AZ135">
        <f t="shared" si="190"/>
        <v>-2.8571428571428581E-2</v>
      </c>
      <c r="BA135" s="22">
        <f t="shared" si="191"/>
        <v>42.778057372924003</v>
      </c>
      <c r="BB135" s="35">
        <f t="shared" si="192"/>
        <v>3.1235071473192958E-3</v>
      </c>
      <c r="BC135" s="18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8">
        <f t="shared" si="193"/>
        <v>245</v>
      </c>
      <c r="BE135" s="35">
        <f t="shared" si="194"/>
        <v>1.0255336961071615E-2</v>
      </c>
      <c r="BF135" s="22">
        <f t="shared" si="195"/>
        <v>6073.2259687971809</v>
      </c>
      <c r="BG135" s="22">
        <f t="shared" si="196"/>
        <v>0.44344614706206592</v>
      </c>
      <c r="BH135" s="30">
        <v>6617</v>
      </c>
      <c r="BI135">
        <f t="shared" si="197"/>
        <v>120</v>
      </c>
      <c r="BJ135" s="6">
        <v>23612</v>
      </c>
      <c r="BK135">
        <f t="shared" si="198"/>
        <v>393</v>
      </c>
      <c r="BL135" s="6">
        <v>17155</v>
      </c>
      <c r="BM135">
        <f t="shared" si="199"/>
        <v>311</v>
      </c>
      <c r="BN135" s="6">
        <v>5921</v>
      </c>
      <c r="BO135">
        <f t="shared" si="200"/>
        <v>113</v>
      </c>
      <c r="BP135" s="6">
        <v>1121</v>
      </c>
      <c r="BQ135">
        <f t="shared" si="201"/>
        <v>21</v>
      </c>
      <c r="BR135" s="11">
        <v>13</v>
      </c>
      <c r="BS135" s="17">
        <f t="shared" si="202"/>
        <v>1</v>
      </c>
      <c r="BT135" s="11">
        <v>61</v>
      </c>
      <c r="BU135" s="17">
        <f t="shared" si="203"/>
        <v>1</v>
      </c>
      <c r="BV135" s="11">
        <v>239</v>
      </c>
      <c r="BW135" s="17">
        <f t="shared" si="204"/>
        <v>6</v>
      </c>
      <c r="BX135" s="11">
        <v>526</v>
      </c>
      <c r="BY135" s="17">
        <f t="shared" si="205"/>
        <v>16</v>
      </c>
      <c r="BZ135" s="14">
        <v>288</v>
      </c>
      <c r="CA135" s="18">
        <f t="shared" si="206"/>
        <v>7</v>
      </c>
    </row>
    <row r="136" spans="1:79">
      <c r="A136" s="1">
        <v>44033</v>
      </c>
      <c r="B136">
        <v>44033</v>
      </c>
      <c r="C136" s="6">
        <v>55153</v>
      </c>
      <c r="D136">
        <f t="shared" ref="D136:D145" si="223">IFERROR(C136-C135,"")</f>
        <v>727</v>
      </c>
      <c r="E136" s="6">
        <v>1159</v>
      </c>
      <c r="F136">
        <f t="shared" si="213"/>
        <v>32</v>
      </c>
      <c r="G136" s="6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7">
        <v>192085</v>
      </c>
      <c r="W136">
        <f t="shared" si="214"/>
        <v>2144</v>
      </c>
      <c r="X136">
        <f t="shared" si="175"/>
        <v>-756</v>
      </c>
      <c r="Y136" s="22">
        <f t="shared" si="176"/>
        <v>48335.430296930041</v>
      </c>
      <c r="Z136" s="6">
        <v>134046</v>
      </c>
      <c r="AA136">
        <f t="shared" si="219"/>
        <v>1486</v>
      </c>
      <c r="AB136" s="19">
        <f t="shared" si="177"/>
        <v>0.69784730718171639</v>
      </c>
      <c r="AC136" s="18">
        <f t="shared" si="178"/>
        <v>-476</v>
      </c>
      <c r="AD136">
        <f t="shared" si="215"/>
        <v>58039</v>
      </c>
      <c r="AE136">
        <f t="shared" si="220"/>
        <v>658</v>
      </c>
      <c r="AF136" s="19">
        <f t="shared" si="179"/>
        <v>0.30215269281828355</v>
      </c>
      <c r="AG136" s="18">
        <f t="shared" si="180"/>
        <v>-280</v>
      </c>
      <c r="AH136" s="22">
        <f t="shared" si="181"/>
        <v>0.30690298507462688</v>
      </c>
      <c r="AI136" s="22">
        <f t="shared" si="182"/>
        <v>14604.680422747861</v>
      </c>
      <c r="AJ136" s="6">
        <v>21901</v>
      </c>
      <c r="AK136">
        <f t="shared" si="221"/>
        <v>-225</v>
      </c>
      <c r="AL136">
        <f t="shared" si="183"/>
        <v>-1.0169031908162318E-2</v>
      </c>
      <c r="AM136" s="22">
        <f t="shared" si="184"/>
        <v>5511.0719677906391</v>
      </c>
      <c r="AN136" s="22">
        <f t="shared" si="185"/>
        <v>0.3970953529273113</v>
      </c>
      <c r="AO136" s="6">
        <v>698</v>
      </c>
      <c r="AP136">
        <f t="shared" si="222"/>
        <v>18</v>
      </c>
      <c r="AQ136">
        <f t="shared" si="216"/>
        <v>2.6470588235294024E-2</v>
      </c>
      <c r="AR136" s="22">
        <f t="shared" si="186"/>
        <v>175.64167086059385</v>
      </c>
      <c r="AS136" s="6">
        <v>1156</v>
      </c>
      <c r="AT136">
        <f t="shared" si="217"/>
        <v>-3</v>
      </c>
      <c r="AU136">
        <f t="shared" si="187"/>
        <v>-2.5884383088869978E-3</v>
      </c>
      <c r="AV136" s="22">
        <f t="shared" si="188"/>
        <v>290.89079013588321</v>
      </c>
      <c r="AW136" s="35">
        <f t="shared" si="189"/>
        <v>2.0959875256105744E-2</v>
      </c>
      <c r="AX136" s="6">
        <v>164</v>
      </c>
      <c r="AY136">
        <f t="shared" si="218"/>
        <v>-6</v>
      </c>
      <c r="AZ136">
        <f t="shared" si="190"/>
        <v>-3.5294117647058809E-2</v>
      </c>
      <c r="BA136" s="22">
        <f t="shared" si="191"/>
        <v>41.268243583291394</v>
      </c>
      <c r="BB136" s="35">
        <f t="shared" si="192"/>
        <v>2.973546316610157E-3</v>
      </c>
      <c r="BC136" s="18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8">
        <f t="shared" si="193"/>
        <v>-216</v>
      </c>
      <c r="BE136" s="35">
        <f t="shared" si="194"/>
        <v>-8.9496581727781521E-3</v>
      </c>
      <c r="BF136" s="22">
        <f t="shared" si="195"/>
        <v>6018.8726723704076</v>
      </c>
      <c r="BG136" s="22">
        <f t="shared" si="196"/>
        <v>0.4336844777255997</v>
      </c>
      <c r="BH136" s="30">
        <v>6705</v>
      </c>
      <c r="BI136">
        <f t="shared" si="197"/>
        <v>88</v>
      </c>
      <c r="BJ136" s="6">
        <v>23924</v>
      </c>
      <c r="BK136">
        <f t="shared" si="198"/>
        <v>312</v>
      </c>
      <c r="BL136" s="6">
        <v>17366</v>
      </c>
      <c r="BM136">
        <f t="shared" si="199"/>
        <v>211</v>
      </c>
      <c r="BN136" s="6">
        <v>6014</v>
      </c>
      <c r="BO136">
        <f t="shared" si="200"/>
        <v>93</v>
      </c>
      <c r="BP136" s="6">
        <v>1144</v>
      </c>
      <c r="BQ136">
        <f t="shared" si="201"/>
        <v>23</v>
      </c>
      <c r="BR136" s="11">
        <v>14</v>
      </c>
      <c r="BS136" s="17">
        <f t="shared" si="202"/>
        <v>1</v>
      </c>
      <c r="BT136" s="11">
        <v>62</v>
      </c>
      <c r="BU136" s="17">
        <f t="shared" si="203"/>
        <v>1</v>
      </c>
      <c r="BV136" s="11">
        <v>248</v>
      </c>
      <c r="BW136" s="17">
        <f t="shared" si="204"/>
        <v>9</v>
      </c>
      <c r="BX136" s="11">
        <v>545</v>
      </c>
      <c r="BY136" s="17">
        <f t="shared" si="205"/>
        <v>19</v>
      </c>
      <c r="BZ136" s="14">
        <v>290</v>
      </c>
      <c r="CA136" s="18">
        <f t="shared" si="206"/>
        <v>2</v>
      </c>
    </row>
    <row r="137" spans="1:79">
      <c r="A137" s="1">
        <v>44034</v>
      </c>
      <c r="B137">
        <v>44034</v>
      </c>
      <c r="C137" s="6">
        <v>55906</v>
      </c>
      <c r="D137">
        <f t="shared" si="223"/>
        <v>753</v>
      </c>
      <c r="E137" s="6">
        <v>1180</v>
      </c>
      <c r="F137">
        <f t="shared" si="213"/>
        <v>21</v>
      </c>
      <c r="G137" s="6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7">
        <v>194599</v>
      </c>
      <c r="W137">
        <f t="shared" si="214"/>
        <v>2514</v>
      </c>
      <c r="X137">
        <f t="shared" si="175"/>
        <v>370</v>
      </c>
      <c r="Y137" s="22">
        <f t="shared" si="176"/>
        <v>48968.042274786108</v>
      </c>
      <c r="Z137" s="6">
        <v>135846</v>
      </c>
      <c r="AA137">
        <f t="shared" si="219"/>
        <v>1800</v>
      </c>
      <c r="AB137" s="19">
        <f t="shared" si="177"/>
        <v>0.69808169620604421</v>
      </c>
      <c r="AC137" s="18">
        <f t="shared" si="178"/>
        <v>314</v>
      </c>
      <c r="AD137">
        <f t="shared" si="215"/>
        <v>58753</v>
      </c>
      <c r="AE137">
        <f t="shared" si="220"/>
        <v>714</v>
      </c>
      <c r="AF137" s="19">
        <f t="shared" si="179"/>
        <v>0.30191830379395579</v>
      </c>
      <c r="AG137" s="18">
        <f t="shared" si="180"/>
        <v>56</v>
      </c>
      <c r="AH137" s="22">
        <f t="shared" si="181"/>
        <v>0.28400954653937949</v>
      </c>
      <c r="AI137" s="22">
        <f t="shared" si="182"/>
        <v>14784.348263714141</v>
      </c>
      <c r="AJ137" s="6">
        <v>21640</v>
      </c>
      <c r="AK137">
        <f t="shared" si="221"/>
        <v>-261</v>
      </c>
      <c r="AL137">
        <f t="shared" si="183"/>
        <v>-1.1917264051869769E-2</v>
      </c>
      <c r="AM137" s="22">
        <f t="shared" si="184"/>
        <v>5445.3950679416203</v>
      </c>
      <c r="AN137" s="22">
        <f t="shared" si="185"/>
        <v>0.38707831002039139</v>
      </c>
      <c r="AO137" s="6">
        <v>651</v>
      </c>
      <c r="AP137">
        <f t="shared" si="222"/>
        <v>-47</v>
      </c>
      <c r="AQ137">
        <f t="shared" si="216"/>
        <v>-6.7335243553008572E-2</v>
      </c>
      <c r="AR137" s="22">
        <f t="shared" si="186"/>
        <v>163.81479617513838</v>
      </c>
      <c r="AS137" s="6">
        <v>1155</v>
      </c>
      <c r="AT137">
        <f t="shared" si="217"/>
        <v>-1</v>
      </c>
      <c r="AU137">
        <f t="shared" si="187"/>
        <v>-8.6505190311414459E-4</v>
      </c>
      <c r="AV137" s="22">
        <f t="shared" si="188"/>
        <v>290.63915450427777</v>
      </c>
      <c r="AW137" s="35">
        <f t="shared" si="189"/>
        <v>2.0659678746467285E-2</v>
      </c>
      <c r="AX137" s="6">
        <v>158</v>
      </c>
      <c r="AY137">
        <f t="shared" si="218"/>
        <v>-6</v>
      </c>
      <c r="AZ137">
        <f t="shared" si="190"/>
        <v>-3.6585365853658569E-2</v>
      </c>
      <c r="BA137" s="22">
        <f t="shared" si="191"/>
        <v>39.758429793658777</v>
      </c>
      <c r="BB137" s="35">
        <f t="shared" si="192"/>
        <v>2.8261725038457412E-3</v>
      </c>
      <c r="BC137" s="18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8">
        <f t="shared" si="193"/>
        <v>-315</v>
      </c>
      <c r="BE137" s="35">
        <f t="shared" si="194"/>
        <v>-1.3169446883230851E-2</v>
      </c>
      <c r="BF137" s="22">
        <f t="shared" si="195"/>
        <v>5939.6074484146948</v>
      </c>
      <c r="BG137" s="22">
        <f t="shared" si="196"/>
        <v>0.42220870747325867</v>
      </c>
      <c r="BH137" s="30">
        <v>6775</v>
      </c>
      <c r="BI137">
        <f t="shared" si="197"/>
        <v>70</v>
      </c>
      <c r="BJ137" s="6">
        <v>24227</v>
      </c>
      <c r="BK137">
        <f t="shared" si="198"/>
        <v>303</v>
      </c>
      <c r="BL137" s="6">
        <v>17640</v>
      </c>
      <c r="BM137">
        <f t="shared" si="199"/>
        <v>274</v>
      </c>
      <c r="BN137" s="6">
        <v>6101</v>
      </c>
      <c r="BO137">
        <f t="shared" si="200"/>
        <v>87</v>
      </c>
      <c r="BP137" s="6">
        <v>1163</v>
      </c>
      <c r="BQ137">
        <f t="shared" si="201"/>
        <v>19</v>
      </c>
      <c r="BR137" s="11">
        <v>14</v>
      </c>
      <c r="BS137" s="17">
        <f t="shared" si="202"/>
        <v>0</v>
      </c>
      <c r="BT137" s="11">
        <v>63</v>
      </c>
      <c r="BU137" s="17">
        <f t="shared" si="203"/>
        <v>1</v>
      </c>
      <c r="BV137" s="11">
        <v>258</v>
      </c>
      <c r="BW137" s="17">
        <f t="shared" si="204"/>
        <v>10</v>
      </c>
      <c r="BX137" s="11">
        <v>552</v>
      </c>
      <c r="BY137" s="17">
        <f t="shared" si="205"/>
        <v>7</v>
      </c>
      <c r="BZ137" s="14">
        <v>293</v>
      </c>
      <c r="CA137" s="18">
        <f t="shared" si="206"/>
        <v>3</v>
      </c>
    </row>
    <row r="138" spans="1:79">
      <c r="A138" s="1">
        <v>44035</v>
      </c>
      <c r="B138">
        <v>44035</v>
      </c>
      <c r="C138" s="6">
        <v>56817</v>
      </c>
      <c r="D138">
        <f t="shared" si="223"/>
        <v>911</v>
      </c>
      <c r="E138" s="6">
        <v>1209</v>
      </c>
      <c r="F138">
        <f t="shared" si="213"/>
        <v>29</v>
      </c>
      <c r="G138" s="6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7">
        <v>197605</v>
      </c>
      <c r="W138">
        <f t="shared" si="214"/>
        <v>3006</v>
      </c>
      <c r="X138">
        <f t="shared" si="175"/>
        <v>492</v>
      </c>
      <c r="Y138" s="22">
        <f t="shared" si="176"/>
        <v>49724.458983392047</v>
      </c>
      <c r="Z138" s="6">
        <v>137956</v>
      </c>
      <c r="AA138">
        <f t="shared" si="219"/>
        <v>2110</v>
      </c>
      <c r="AB138" s="19">
        <f t="shared" si="177"/>
        <v>0.69814022924521135</v>
      </c>
      <c r="AC138" s="18">
        <f t="shared" si="178"/>
        <v>310</v>
      </c>
      <c r="AD138">
        <f t="shared" si="215"/>
        <v>59649</v>
      </c>
      <c r="AE138">
        <f t="shared" si="220"/>
        <v>896</v>
      </c>
      <c r="AF138" s="19">
        <f t="shared" si="179"/>
        <v>0.30185977075478859</v>
      </c>
      <c r="AG138" s="18">
        <f t="shared" si="180"/>
        <v>182</v>
      </c>
      <c r="AH138" s="22">
        <f t="shared" si="181"/>
        <v>0.29807052561543579</v>
      </c>
      <c r="AI138" s="22">
        <f t="shared" si="182"/>
        <v>15009.813789632612</v>
      </c>
      <c r="AJ138" s="6">
        <v>21783</v>
      </c>
      <c r="AK138">
        <f t="shared" si="221"/>
        <v>143</v>
      </c>
      <c r="AL138">
        <f t="shared" si="183"/>
        <v>6.6081330868761334E-3</v>
      </c>
      <c r="AM138" s="22">
        <f t="shared" si="184"/>
        <v>5481.3789632611979</v>
      </c>
      <c r="AN138" s="22">
        <f t="shared" si="185"/>
        <v>0.38338877448650932</v>
      </c>
      <c r="AO138" s="6">
        <v>670</v>
      </c>
      <c r="AP138">
        <f t="shared" si="222"/>
        <v>19</v>
      </c>
      <c r="AQ138">
        <f t="shared" si="216"/>
        <v>2.9185867895545226E-2</v>
      </c>
      <c r="AR138" s="22">
        <f t="shared" si="186"/>
        <v>168.59587317564166</v>
      </c>
      <c r="AS138" s="6">
        <v>1169</v>
      </c>
      <c r="AT138">
        <f t="shared" si="217"/>
        <v>14</v>
      </c>
      <c r="AU138">
        <f t="shared" si="187"/>
        <v>1.2121212121212199E-2</v>
      </c>
      <c r="AV138" s="22">
        <f t="shared" si="188"/>
        <v>294.16205334675391</v>
      </c>
      <c r="AW138" s="35">
        <f t="shared" si="189"/>
        <v>2.0574827956421494E-2</v>
      </c>
      <c r="AX138" s="6">
        <v>158</v>
      </c>
      <c r="AY138">
        <f t="shared" si="218"/>
        <v>0</v>
      </c>
      <c r="AZ138">
        <f t="shared" si="190"/>
        <v>0</v>
      </c>
      <c r="BA138" s="22">
        <f t="shared" si="191"/>
        <v>39.758429793658777</v>
      </c>
      <c r="BB138" s="35">
        <f t="shared" si="192"/>
        <v>2.7808578418431103E-3</v>
      </c>
      <c r="BC138" s="18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8">
        <f t="shared" si="193"/>
        <v>176</v>
      </c>
      <c r="BE138" s="35">
        <f t="shared" si="194"/>
        <v>7.4563633282493935E-3</v>
      </c>
      <c r="BF138" s="22">
        <f t="shared" si="195"/>
        <v>5983.8953195772519</v>
      </c>
      <c r="BG138" s="22">
        <f t="shared" si="196"/>
        <v>0.41853670556347572</v>
      </c>
      <c r="BH138" s="30">
        <v>6882</v>
      </c>
      <c r="BI138">
        <f t="shared" si="197"/>
        <v>107</v>
      </c>
      <c r="BJ138" s="6">
        <v>24632</v>
      </c>
      <c r="BK138">
        <f t="shared" si="198"/>
        <v>405</v>
      </c>
      <c r="BL138" s="6">
        <v>17908</v>
      </c>
      <c r="BM138">
        <f t="shared" si="199"/>
        <v>268</v>
      </c>
      <c r="BN138" s="6">
        <v>6211</v>
      </c>
      <c r="BO138">
        <f t="shared" si="200"/>
        <v>110</v>
      </c>
      <c r="BP138" s="6">
        <v>1184</v>
      </c>
      <c r="BQ138">
        <f t="shared" si="201"/>
        <v>21</v>
      </c>
      <c r="BR138" s="11">
        <v>14</v>
      </c>
      <c r="BS138" s="17">
        <f t="shared" si="202"/>
        <v>0</v>
      </c>
      <c r="BT138" s="11">
        <v>65</v>
      </c>
      <c r="BU138" s="17">
        <f t="shared" si="203"/>
        <v>2</v>
      </c>
      <c r="BV138" s="11">
        <v>268</v>
      </c>
      <c r="BW138" s="17">
        <f t="shared" si="204"/>
        <v>10</v>
      </c>
      <c r="BX138" s="11">
        <v>564</v>
      </c>
      <c r="BY138" s="17">
        <f t="shared" si="205"/>
        <v>12</v>
      </c>
      <c r="BZ138" s="14">
        <v>298</v>
      </c>
      <c r="CA138" s="18">
        <f t="shared" si="206"/>
        <v>5</v>
      </c>
    </row>
    <row r="139" spans="1:79">
      <c r="A139" s="1">
        <v>44036</v>
      </c>
      <c r="B139">
        <v>44036</v>
      </c>
      <c r="C139" s="6">
        <v>57993</v>
      </c>
      <c r="D139">
        <f t="shared" si="223"/>
        <v>1176</v>
      </c>
      <c r="E139" s="6">
        <v>1250</v>
      </c>
      <c r="F139">
        <f t="shared" si="213"/>
        <v>41</v>
      </c>
      <c r="G139" s="6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7">
        <v>200986</v>
      </c>
      <c r="W139">
        <f t="shared" si="214"/>
        <v>3381</v>
      </c>
      <c r="X139">
        <f t="shared" si="175"/>
        <v>375</v>
      </c>
      <c r="Y139" s="22">
        <f t="shared" si="176"/>
        <v>50575.239053850026</v>
      </c>
      <c r="Z139" s="6">
        <v>140252</v>
      </c>
      <c r="AA139">
        <f t="shared" si="219"/>
        <v>2296</v>
      </c>
      <c r="AB139" s="19">
        <f t="shared" si="177"/>
        <v>0.6978197486392087</v>
      </c>
      <c r="AC139" s="18">
        <f t="shared" si="178"/>
        <v>186</v>
      </c>
      <c r="AD139">
        <f t="shared" si="215"/>
        <v>60734</v>
      </c>
      <c r="AE139">
        <f t="shared" si="220"/>
        <v>1085</v>
      </c>
      <c r="AF139" s="19">
        <f t="shared" si="179"/>
        <v>0.3021802513607913</v>
      </c>
      <c r="AG139" s="18">
        <f t="shared" si="180"/>
        <v>189</v>
      </c>
      <c r="AH139" s="22">
        <f t="shared" si="181"/>
        <v>0.32091097308488614</v>
      </c>
      <c r="AI139" s="22">
        <f t="shared" si="182"/>
        <v>15282.838449924509</v>
      </c>
      <c r="AJ139" s="6">
        <v>21967</v>
      </c>
      <c r="AK139">
        <f t="shared" si="221"/>
        <v>184</v>
      </c>
      <c r="AL139">
        <f t="shared" si="183"/>
        <v>8.44695404673379E-3</v>
      </c>
      <c r="AM139" s="22">
        <f t="shared" si="184"/>
        <v>5527.6799194765972</v>
      </c>
      <c r="AN139" s="22">
        <f t="shared" si="185"/>
        <v>0.37878709499422342</v>
      </c>
      <c r="AO139" s="6">
        <v>674</v>
      </c>
      <c r="AP139">
        <f t="shared" si="222"/>
        <v>4</v>
      </c>
      <c r="AQ139">
        <f t="shared" si="216"/>
        <v>5.9701492537314049E-3</v>
      </c>
      <c r="AR139" s="22">
        <f t="shared" si="186"/>
        <v>169.60241570206341</v>
      </c>
      <c r="AS139" s="6">
        <v>1243</v>
      </c>
      <c r="AT139">
        <f t="shared" si="217"/>
        <v>74</v>
      </c>
      <c r="AU139">
        <f t="shared" si="187"/>
        <v>6.3301967493584188E-2</v>
      </c>
      <c r="AV139" s="22">
        <f t="shared" si="188"/>
        <v>312.78309008555613</v>
      </c>
      <c r="AW139" s="35">
        <f t="shared" si="189"/>
        <v>2.1433621299122307E-2</v>
      </c>
      <c r="AX139" s="6">
        <v>155</v>
      </c>
      <c r="AY139">
        <f t="shared" si="218"/>
        <v>-3</v>
      </c>
      <c r="AZ139">
        <f t="shared" si="190"/>
        <v>-1.8987341772151889E-2</v>
      </c>
      <c r="BA139" s="22">
        <f t="shared" si="191"/>
        <v>39.003522898842476</v>
      </c>
      <c r="BB139" s="35">
        <f t="shared" si="192"/>
        <v>2.6727363647336749E-3</v>
      </c>
      <c r="BC139" s="18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8">
        <f t="shared" si="193"/>
        <v>259</v>
      </c>
      <c r="BE139" s="35">
        <f t="shared" si="194"/>
        <v>1.0891505466778861E-2</v>
      </c>
      <c r="BF139" s="22">
        <f t="shared" si="195"/>
        <v>6049.0689481630598</v>
      </c>
      <c r="BG139" s="22">
        <f t="shared" si="196"/>
        <v>0.4145155449795665</v>
      </c>
      <c r="BH139" s="30">
        <v>7000</v>
      </c>
      <c r="BI139">
        <f t="shared" si="197"/>
        <v>118</v>
      </c>
      <c r="BJ139" s="6">
        <v>25154</v>
      </c>
      <c r="BK139">
        <f t="shared" si="198"/>
        <v>522</v>
      </c>
      <c r="BL139" s="6">
        <v>18314</v>
      </c>
      <c r="BM139">
        <f t="shared" si="199"/>
        <v>406</v>
      </c>
      <c r="BN139" s="6">
        <v>6313</v>
      </c>
      <c r="BO139">
        <f t="shared" si="200"/>
        <v>102</v>
      </c>
      <c r="BP139" s="6">
        <v>1212</v>
      </c>
      <c r="BQ139">
        <f t="shared" si="201"/>
        <v>28</v>
      </c>
      <c r="BR139" s="11">
        <v>14</v>
      </c>
      <c r="BS139" s="17">
        <f t="shared" si="202"/>
        <v>0</v>
      </c>
      <c r="BT139" s="11">
        <v>68</v>
      </c>
      <c r="BU139" s="17">
        <f t="shared" si="203"/>
        <v>3</v>
      </c>
      <c r="BV139" s="11">
        <v>275</v>
      </c>
      <c r="BW139" s="17">
        <f t="shared" si="204"/>
        <v>7</v>
      </c>
      <c r="BX139" s="11">
        <v>589</v>
      </c>
      <c r="BY139" s="17">
        <f t="shared" si="205"/>
        <v>25</v>
      </c>
      <c r="BZ139" s="14">
        <v>304</v>
      </c>
      <c r="CA139" s="18">
        <f t="shared" si="206"/>
        <v>6</v>
      </c>
    </row>
    <row r="140" spans="1:79">
      <c r="A140" s="1">
        <v>44037</v>
      </c>
      <c r="B140">
        <v>44037</v>
      </c>
      <c r="C140" s="6">
        <v>58864</v>
      </c>
      <c r="D140">
        <f t="shared" si="223"/>
        <v>871</v>
      </c>
      <c r="E140" s="6">
        <v>1275</v>
      </c>
      <c r="F140">
        <f t="shared" si="213"/>
        <v>25</v>
      </c>
      <c r="G140" s="6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7">
        <v>203600</v>
      </c>
      <c r="W140">
        <f t="shared" si="214"/>
        <v>2614</v>
      </c>
      <c r="X140">
        <f t="shared" si="175"/>
        <v>-767</v>
      </c>
      <c r="Y140" s="22">
        <f t="shared" si="176"/>
        <v>51233.014594866632</v>
      </c>
      <c r="Z140" s="6">
        <v>142071</v>
      </c>
      <c r="AA140">
        <f t="shared" si="219"/>
        <v>1819</v>
      </c>
      <c r="AB140" s="19">
        <f t="shared" si="177"/>
        <v>0.69779469548133599</v>
      </c>
      <c r="AC140" s="18">
        <f t="shared" si="178"/>
        <v>-477</v>
      </c>
      <c r="AD140">
        <f t="shared" si="215"/>
        <v>61529</v>
      </c>
      <c r="AE140">
        <f t="shared" si="220"/>
        <v>795</v>
      </c>
      <c r="AF140" s="19">
        <f t="shared" si="179"/>
        <v>0.30220530451866406</v>
      </c>
      <c r="AG140" s="18">
        <f t="shared" si="180"/>
        <v>-290</v>
      </c>
      <c r="AH140" s="22">
        <f t="shared" si="181"/>
        <v>0.30413159908186688</v>
      </c>
      <c r="AI140" s="22">
        <f t="shared" si="182"/>
        <v>15482.88877705083</v>
      </c>
      <c r="AJ140" s="6">
        <v>22110</v>
      </c>
      <c r="AK140">
        <f t="shared" si="221"/>
        <v>143</v>
      </c>
      <c r="AL140">
        <f t="shared" si="183"/>
        <v>6.5097646469705062E-3</v>
      </c>
      <c r="AM140" s="22">
        <f t="shared" si="184"/>
        <v>5563.6638147961748</v>
      </c>
      <c r="AN140" s="22">
        <f t="shared" si="185"/>
        <v>0.37561157923348737</v>
      </c>
      <c r="AO140" s="6">
        <v>652</v>
      </c>
      <c r="AP140">
        <f t="shared" si="222"/>
        <v>-22</v>
      </c>
      <c r="AQ140">
        <f t="shared" si="216"/>
        <v>-3.2640949554896159E-2</v>
      </c>
      <c r="AR140" s="22">
        <f t="shared" si="186"/>
        <v>164.06643180674382</v>
      </c>
      <c r="AS140" s="6">
        <v>1247</v>
      </c>
      <c r="AT140">
        <f t="shared" si="217"/>
        <v>4</v>
      </c>
      <c r="AU140">
        <f t="shared" si="187"/>
        <v>3.2180209171359664E-3</v>
      </c>
      <c r="AV140" s="22">
        <f t="shared" si="188"/>
        <v>313.78963261197782</v>
      </c>
      <c r="AW140" s="35">
        <f t="shared" si="189"/>
        <v>2.1184425115520523E-2</v>
      </c>
      <c r="AX140" s="6">
        <v>152</v>
      </c>
      <c r="AY140">
        <f t="shared" si="218"/>
        <v>-3</v>
      </c>
      <c r="AZ140">
        <f t="shared" si="190"/>
        <v>-1.9354838709677469E-2</v>
      </c>
      <c r="BA140" s="22">
        <f t="shared" si="191"/>
        <v>38.248616004026168</v>
      </c>
      <c r="BB140" s="35">
        <f t="shared" si="192"/>
        <v>2.5822234302799673E-3</v>
      </c>
      <c r="BC140" s="18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8">
        <f t="shared" si="193"/>
        <v>122</v>
      </c>
      <c r="BE140" s="35">
        <f t="shared" si="194"/>
        <v>5.075086318066413E-3</v>
      </c>
      <c r="BF140" s="22">
        <f t="shared" si="195"/>
        <v>6079.7684952189229</v>
      </c>
      <c r="BG140" s="22">
        <f t="shared" si="196"/>
        <v>0.41045460723022559</v>
      </c>
      <c r="BH140" s="30">
        <v>7111</v>
      </c>
      <c r="BI140">
        <f t="shared" si="197"/>
        <v>111</v>
      </c>
      <c r="BJ140" s="6">
        <v>25478</v>
      </c>
      <c r="BK140">
        <f t="shared" si="198"/>
        <v>324</v>
      </c>
      <c r="BL140" s="6">
        <v>18618</v>
      </c>
      <c r="BM140">
        <f t="shared" si="199"/>
        <v>304</v>
      </c>
      <c r="BN140" s="6">
        <v>6422</v>
      </c>
      <c r="BO140">
        <f t="shared" si="200"/>
        <v>109</v>
      </c>
      <c r="BP140" s="6">
        <v>1235</v>
      </c>
      <c r="BQ140">
        <f t="shared" si="201"/>
        <v>23</v>
      </c>
      <c r="BR140" s="11">
        <v>14</v>
      </c>
      <c r="BS140" s="17">
        <f t="shared" si="202"/>
        <v>0</v>
      </c>
      <c r="BT140" s="11">
        <v>70</v>
      </c>
      <c r="BU140" s="17">
        <f t="shared" si="203"/>
        <v>2</v>
      </c>
      <c r="BV140" s="11">
        <v>282</v>
      </c>
      <c r="BW140" s="17">
        <f t="shared" si="204"/>
        <v>7</v>
      </c>
      <c r="BX140" s="11">
        <v>598</v>
      </c>
      <c r="BY140" s="17">
        <f t="shared" si="205"/>
        <v>9</v>
      </c>
      <c r="BZ140" s="14">
        <v>311</v>
      </c>
      <c r="CA140" s="18">
        <f t="shared" si="206"/>
        <v>7</v>
      </c>
    </row>
    <row r="141" spans="1:79">
      <c r="A141" s="1">
        <v>44038</v>
      </c>
      <c r="B141">
        <v>44038</v>
      </c>
      <c r="C141" s="6">
        <v>60296</v>
      </c>
      <c r="D141">
        <f t="shared" si="223"/>
        <v>1432</v>
      </c>
      <c r="E141" s="6">
        <v>1294</v>
      </c>
      <c r="F141">
        <f t="shared" si="213"/>
        <v>19</v>
      </c>
      <c r="G141" s="6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7">
        <v>207908</v>
      </c>
      <c r="W141">
        <f t="shared" si="214"/>
        <v>4308</v>
      </c>
      <c r="X141">
        <f t="shared" si="175"/>
        <v>1694</v>
      </c>
      <c r="Y141" s="22">
        <f t="shared" si="176"/>
        <v>52317.060895822848</v>
      </c>
      <c r="Z141" s="6">
        <v>144913</v>
      </c>
      <c r="AA141">
        <f t="shared" si="219"/>
        <v>2842</v>
      </c>
      <c r="AB141" s="19">
        <f t="shared" si="177"/>
        <v>0.69700540623737417</v>
      </c>
      <c r="AC141" s="18">
        <f t="shared" si="178"/>
        <v>1023</v>
      </c>
      <c r="AD141">
        <f t="shared" si="215"/>
        <v>62995</v>
      </c>
      <c r="AE141">
        <f t="shared" si="220"/>
        <v>1466</v>
      </c>
      <c r="AF141" s="19">
        <f t="shared" si="179"/>
        <v>0.30299459376262577</v>
      </c>
      <c r="AG141" s="18">
        <f t="shared" si="180"/>
        <v>671</v>
      </c>
      <c r="AH141" s="22">
        <f t="shared" si="181"/>
        <v>0.34029712163416898</v>
      </c>
      <c r="AI141" s="22">
        <f t="shared" si="182"/>
        <v>15851.786612984397</v>
      </c>
      <c r="AJ141" s="6">
        <v>22803</v>
      </c>
      <c r="AK141">
        <f t="shared" si="221"/>
        <v>693</v>
      </c>
      <c r="AL141">
        <f t="shared" si="183"/>
        <v>3.1343283582089487E-2</v>
      </c>
      <c r="AM141" s="22">
        <f t="shared" si="184"/>
        <v>5738.0473074987412</v>
      </c>
      <c r="AN141" s="22">
        <f t="shared" si="185"/>
        <v>0.37818429083189598</v>
      </c>
      <c r="AO141" s="6">
        <v>680</v>
      </c>
      <c r="AP141">
        <f t="shared" si="222"/>
        <v>28</v>
      </c>
      <c r="AQ141">
        <f t="shared" si="216"/>
        <v>4.2944785276073594E-2</v>
      </c>
      <c r="AR141" s="22">
        <f t="shared" si="186"/>
        <v>171.11222949169601</v>
      </c>
      <c r="AS141" s="6">
        <v>1237</v>
      </c>
      <c r="AT141">
        <f t="shared" si="217"/>
        <v>-10</v>
      </c>
      <c r="AU141">
        <f t="shared" si="187"/>
        <v>-8.0192461908580315E-3</v>
      </c>
      <c r="AV141" s="22">
        <f t="shared" si="188"/>
        <v>311.27327629592349</v>
      </c>
      <c r="AW141" s="35">
        <f t="shared" si="189"/>
        <v>2.0515457078413162E-2</v>
      </c>
      <c r="AX141" s="6">
        <v>151</v>
      </c>
      <c r="AY141">
        <f t="shared" si="218"/>
        <v>-1</v>
      </c>
      <c r="AZ141">
        <f t="shared" si="190"/>
        <v>-6.5789473684210176E-3</v>
      </c>
      <c r="BA141" s="22">
        <f t="shared" si="191"/>
        <v>37.99698037242073</v>
      </c>
      <c r="BB141" s="35">
        <f t="shared" si="192"/>
        <v>2.504312060501526E-3</v>
      </c>
      <c r="BC141" s="18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8">
        <f t="shared" si="193"/>
        <v>710</v>
      </c>
      <c r="BE141" s="35">
        <f t="shared" si="194"/>
        <v>2.9386200902280502E-2</v>
      </c>
      <c r="BF141" s="22">
        <f t="shared" si="195"/>
        <v>6258.4297936587818</v>
      </c>
      <c r="BG141" s="22">
        <f t="shared" si="196"/>
        <v>0.41248175666710896</v>
      </c>
      <c r="BH141" s="30">
        <v>7274</v>
      </c>
      <c r="BI141">
        <f t="shared" si="197"/>
        <v>163</v>
      </c>
      <c r="BJ141" s="6">
        <v>26079</v>
      </c>
      <c r="BK141">
        <f t="shared" si="198"/>
        <v>601</v>
      </c>
      <c r="BL141" s="6">
        <v>19062</v>
      </c>
      <c r="BM141">
        <f t="shared" si="199"/>
        <v>444</v>
      </c>
      <c r="BN141" s="6">
        <v>6611</v>
      </c>
      <c r="BO141">
        <f t="shared" si="200"/>
        <v>189</v>
      </c>
      <c r="BP141" s="6">
        <v>1270</v>
      </c>
      <c r="BQ141">
        <f t="shared" si="201"/>
        <v>35</v>
      </c>
      <c r="BR141" s="11">
        <v>14</v>
      </c>
      <c r="BS141" s="17">
        <f t="shared" si="202"/>
        <v>0</v>
      </c>
      <c r="BT141" s="11">
        <v>72</v>
      </c>
      <c r="BU141" s="17">
        <f t="shared" si="203"/>
        <v>2</v>
      </c>
      <c r="BV141" s="11">
        <v>285</v>
      </c>
      <c r="BW141" s="17">
        <f t="shared" si="204"/>
        <v>3</v>
      </c>
      <c r="BX141" s="11">
        <v>607</v>
      </c>
      <c r="BY141" s="17">
        <f t="shared" si="205"/>
        <v>9</v>
      </c>
      <c r="BZ141" s="14">
        <v>316</v>
      </c>
      <c r="CA141" s="18">
        <f t="shared" si="206"/>
        <v>5</v>
      </c>
    </row>
    <row r="142" spans="1:79">
      <c r="A142" s="1">
        <v>44039</v>
      </c>
      <c r="B142">
        <v>44039</v>
      </c>
      <c r="C142" s="6">
        <v>61442</v>
      </c>
      <c r="D142">
        <f t="shared" si="223"/>
        <v>1146</v>
      </c>
      <c r="E142" s="6">
        <v>1322</v>
      </c>
      <c r="F142">
        <f t="shared" si="213"/>
        <v>28</v>
      </c>
      <c r="G142" s="6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7">
        <v>211373</v>
      </c>
      <c r="W142">
        <f t="shared" si="214"/>
        <v>3465</v>
      </c>
      <c r="X142">
        <f t="shared" si="175"/>
        <v>-843</v>
      </c>
      <c r="Y142" s="22">
        <f t="shared" si="176"/>
        <v>53188.978359335677</v>
      </c>
      <c r="Z142" s="6">
        <v>147217</v>
      </c>
      <c r="AA142">
        <f t="shared" si="219"/>
        <v>2304</v>
      </c>
      <c r="AB142" s="19">
        <f t="shared" si="177"/>
        <v>0.69647968283555606</v>
      </c>
      <c r="AC142" s="18">
        <f t="shared" si="178"/>
        <v>-538</v>
      </c>
      <c r="AD142">
        <f t="shared" si="215"/>
        <v>64156</v>
      </c>
      <c r="AE142">
        <f t="shared" si="220"/>
        <v>1161</v>
      </c>
      <c r="AF142" s="19">
        <f t="shared" si="179"/>
        <v>0.30352031716444389</v>
      </c>
      <c r="AG142" s="18">
        <f t="shared" si="180"/>
        <v>-305</v>
      </c>
      <c r="AH142" s="22">
        <f t="shared" si="181"/>
        <v>0.33506493506493507</v>
      </c>
      <c r="AI142" s="22">
        <f t="shared" si="182"/>
        <v>16143.935581278309</v>
      </c>
      <c r="AJ142" s="6">
        <v>22898</v>
      </c>
      <c r="AK142">
        <f t="shared" si="221"/>
        <v>95</v>
      </c>
      <c r="AL142">
        <f t="shared" si="183"/>
        <v>4.1661184931807149E-3</v>
      </c>
      <c r="AM142" s="22">
        <f t="shared" si="184"/>
        <v>5761.9526925012578</v>
      </c>
      <c r="AN142" s="22">
        <f t="shared" si="185"/>
        <v>0.37267667068129295</v>
      </c>
      <c r="AO142" s="6">
        <v>726</v>
      </c>
      <c r="AP142">
        <f t="shared" si="222"/>
        <v>46</v>
      </c>
      <c r="AQ142">
        <f t="shared" si="216"/>
        <v>6.7647058823529393E-2</v>
      </c>
      <c r="AR142" s="22">
        <f t="shared" si="186"/>
        <v>182.68746854554604</v>
      </c>
      <c r="AS142" s="6">
        <v>1255</v>
      </c>
      <c r="AT142">
        <f t="shared" si="217"/>
        <v>18</v>
      </c>
      <c r="AU142">
        <f t="shared" si="187"/>
        <v>1.4551333872271588E-2</v>
      </c>
      <c r="AV142" s="22">
        <f t="shared" si="188"/>
        <v>315.80271766482133</v>
      </c>
      <c r="AW142" s="35">
        <f t="shared" si="189"/>
        <v>2.0425767390384427E-2</v>
      </c>
      <c r="AX142" s="6">
        <v>155</v>
      </c>
      <c r="AY142">
        <f t="shared" si="218"/>
        <v>4</v>
      </c>
      <c r="AZ142">
        <f t="shared" si="190"/>
        <v>2.6490066225165476E-2</v>
      </c>
      <c r="BA142" s="22">
        <f t="shared" si="191"/>
        <v>39.003522898842476</v>
      </c>
      <c r="BB142" s="35">
        <f t="shared" si="192"/>
        <v>2.5227043390514633E-3</v>
      </c>
      <c r="BC142" s="18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8">
        <f t="shared" si="193"/>
        <v>163</v>
      </c>
      <c r="BE142" s="35">
        <f t="shared" si="194"/>
        <v>6.5538176993285013E-3</v>
      </c>
      <c r="BF142" s="22">
        <f t="shared" si="195"/>
        <v>6299.4464016104675</v>
      </c>
      <c r="BG142" s="22">
        <f t="shared" si="196"/>
        <v>0.40744116402460856</v>
      </c>
      <c r="BH142" s="30">
        <v>7442</v>
      </c>
      <c r="BI142">
        <f t="shared" si="197"/>
        <v>168</v>
      </c>
      <c r="BJ142" s="6">
        <v>26556</v>
      </c>
      <c r="BK142">
        <f t="shared" si="198"/>
        <v>477</v>
      </c>
      <c r="BL142" s="6">
        <v>19410</v>
      </c>
      <c r="BM142">
        <f t="shared" si="199"/>
        <v>348</v>
      </c>
      <c r="BN142" s="6">
        <v>6745</v>
      </c>
      <c r="BO142">
        <f t="shared" si="200"/>
        <v>134</v>
      </c>
      <c r="BP142" s="6">
        <v>1289</v>
      </c>
      <c r="BQ142">
        <f t="shared" si="201"/>
        <v>19</v>
      </c>
      <c r="BR142" s="11">
        <v>14</v>
      </c>
      <c r="BS142" s="17">
        <f t="shared" si="202"/>
        <v>0</v>
      </c>
      <c r="BT142" s="11">
        <v>74</v>
      </c>
      <c r="BU142" s="17">
        <f t="shared" si="203"/>
        <v>2</v>
      </c>
      <c r="BV142" s="11">
        <v>289</v>
      </c>
      <c r="BW142" s="17">
        <f t="shared" si="204"/>
        <v>4</v>
      </c>
      <c r="BX142" s="11">
        <v>623</v>
      </c>
      <c r="BY142" s="17">
        <f t="shared" si="205"/>
        <v>16</v>
      </c>
      <c r="BZ142" s="14">
        <v>322</v>
      </c>
      <c r="CA142" s="18">
        <f t="shared" si="206"/>
        <v>6</v>
      </c>
    </row>
    <row r="143" spans="1:79">
      <c r="A143" s="1">
        <v>44040</v>
      </c>
      <c r="B143">
        <v>44040</v>
      </c>
      <c r="C143" s="6">
        <v>62223</v>
      </c>
      <c r="D143">
        <f t="shared" si="223"/>
        <v>781</v>
      </c>
      <c r="E143" s="6">
        <v>1349</v>
      </c>
      <c r="F143">
        <f t="shared" si="213"/>
        <v>27</v>
      </c>
      <c r="G143" s="6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7">
        <v>213597</v>
      </c>
      <c r="W143">
        <f t="shared" si="214"/>
        <v>2224</v>
      </c>
      <c r="X143">
        <f t="shared" si="175"/>
        <v>-1241</v>
      </c>
      <c r="Y143" s="22">
        <f t="shared" si="176"/>
        <v>53748.616004026168</v>
      </c>
      <c r="Z143" s="6">
        <v>148715</v>
      </c>
      <c r="AA143">
        <f t="shared" si="219"/>
        <v>1498</v>
      </c>
      <c r="AB143" s="19">
        <f t="shared" si="177"/>
        <v>0.69624105207470144</v>
      </c>
      <c r="AC143" s="18">
        <f t="shared" si="178"/>
        <v>-806</v>
      </c>
      <c r="AD143">
        <f t="shared" si="215"/>
        <v>64882</v>
      </c>
      <c r="AE143">
        <f t="shared" si="220"/>
        <v>726</v>
      </c>
      <c r="AF143" s="19">
        <f t="shared" si="179"/>
        <v>0.30375894792529856</v>
      </c>
      <c r="AG143" s="18">
        <f t="shared" si="180"/>
        <v>-435</v>
      </c>
      <c r="AH143" s="22">
        <f t="shared" si="181"/>
        <v>0.32643884892086333</v>
      </c>
      <c r="AI143" s="22">
        <f t="shared" si="182"/>
        <v>16326.623049823855</v>
      </c>
      <c r="AJ143" s="6">
        <v>22577</v>
      </c>
      <c r="AK143">
        <f t="shared" si="221"/>
        <v>-321</v>
      </c>
      <c r="AL143">
        <f t="shared" si="183"/>
        <v>-1.4018691588784993E-2</v>
      </c>
      <c r="AM143" s="22">
        <f t="shared" si="184"/>
        <v>5681.177654755913</v>
      </c>
      <c r="AN143" s="22">
        <f t="shared" si="185"/>
        <v>0.36284010735580091</v>
      </c>
      <c r="AO143" s="6">
        <v>694</v>
      </c>
      <c r="AP143">
        <f t="shared" si="222"/>
        <v>-32</v>
      </c>
      <c r="AQ143">
        <f t="shared" si="216"/>
        <v>-4.4077134986225897E-2</v>
      </c>
      <c r="AR143" s="22">
        <f t="shared" si="186"/>
        <v>174.63512833417212</v>
      </c>
      <c r="AS143" s="6">
        <v>1274</v>
      </c>
      <c r="AT143">
        <f t="shared" si="217"/>
        <v>19</v>
      </c>
      <c r="AU143">
        <f t="shared" si="187"/>
        <v>1.5139442231075773E-2</v>
      </c>
      <c r="AV143" s="22">
        <f t="shared" si="188"/>
        <v>320.5837946653246</v>
      </c>
      <c r="AW143" s="35">
        <f t="shared" si="189"/>
        <v>2.0474744065699178E-2</v>
      </c>
      <c r="AX143" s="6">
        <v>148</v>
      </c>
      <c r="AY143">
        <f t="shared" si="218"/>
        <v>-7</v>
      </c>
      <c r="AZ143">
        <f t="shared" si="190"/>
        <v>-4.5161290322580649E-2</v>
      </c>
      <c r="BA143" s="22">
        <f t="shared" si="191"/>
        <v>37.242073477604428</v>
      </c>
      <c r="BB143" s="35">
        <f t="shared" si="192"/>
        <v>2.3785416968002187E-3</v>
      </c>
      <c r="BC143" s="18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8">
        <f t="shared" si="193"/>
        <v>-341</v>
      </c>
      <c r="BE143" s="35">
        <f t="shared" si="194"/>
        <v>-1.3621474794279775E-2</v>
      </c>
      <c r="BF143" s="22">
        <f t="shared" si="195"/>
        <v>6213.6386512330146</v>
      </c>
      <c r="BG143" s="22">
        <f t="shared" si="196"/>
        <v>0.39684682512897163</v>
      </c>
      <c r="BH143" s="30">
        <v>7556</v>
      </c>
      <c r="BI143">
        <f t="shared" si="197"/>
        <v>114</v>
      </c>
      <c r="BJ143" s="6">
        <v>26853</v>
      </c>
      <c r="BK143">
        <f t="shared" si="198"/>
        <v>297</v>
      </c>
      <c r="BL143" s="6">
        <v>19656</v>
      </c>
      <c r="BM143">
        <f t="shared" si="199"/>
        <v>246</v>
      </c>
      <c r="BN143" s="6">
        <v>6841</v>
      </c>
      <c r="BO143">
        <f t="shared" si="200"/>
        <v>96</v>
      </c>
      <c r="BP143" s="6">
        <v>1317</v>
      </c>
      <c r="BQ143">
        <f t="shared" si="201"/>
        <v>28</v>
      </c>
      <c r="BR143" s="11">
        <v>14</v>
      </c>
      <c r="BS143" s="17">
        <f t="shared" si="202"/>
        <v>0</v>
      </c>
      <c r="BT143" s="11">
        <v>78</v>
      </c>
      <c r="BU143" s="17">
        <f t="shared" si="203"/>
        <v>4</v>
      </c>
      <c r="BV143" s="11">
        <v>298</v>
      </c>
      <c r="BW143" s="17">
        <f t="shared" si="204"/>
        <v>9</v>
      </c>
      <c r="BX143" s="11">
        <v>633</v>
      </c>
      <c r="BY143" s="17">
        <f t="shared" si="205"/>
        <v>10</v>
      </c>
      <c r="BZ143" s="14">
        <v>326</v>
      </c>
      <c r="CA143" s="18">
        <f t="shared" si="206"/>
        <v>4</v>
      </c>
    </row>
    <row r="144" spans="1:79">
      <c r="A144" s="1">
        <v>44041</v>
      </c>
      <c r="B144">
        <v>44041</v>
      </c>
      <c r="C144" s="6">
        <v>63269</v>
      </c>
      <c r="D144">
        <f t="shared" si="223"/>
        <v>1046</v>
      </c>
      <c r="E144" s="6">
        <v>1374</v>
      </c>
      <c r="F144">
        <f t="shared" si="213"/>
        <v>25</v>
      </c>
      <c r="G144" s="6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7">
        <v>216730</v>
      </c>
      <c r="W144">
        <f t="shared" si="214"/>
        <v>3133</v>
      </c>
      <c r="X144">
        <f t="shared" si="175"/>
        <v>909</v>
      </c>
      <c r="Y144" s="22">
        <f t="shared" si="176"/>
        <v>54536.990437845998</v>
      </c>
      <c r="Z144" s="6">
        <v>150836</v>
      </c>
      <c r="AA144">
        <f t="shared" si="219"/>
        <v>2121</v>
      </c>
      <c r="AB144" s="19">
        <f t="shared" si="177"/>
        <v>0.69596271858995062</v>
      </c>
      <c r="AC144" s="18">
        <f t="shared" si="178"/>
        <v>623</v>
      </c>
      <c r="AD144">
        <f t="shared" si="215"/>
        <v>65894</v>
      </c>
      <c r="AE144">
        <f t="shared" si="220"/>
        <v>1012</v>
      </c>
      <c r="AF144" s="19">
        <f t="shared" si="179"/>
        <v>0.30403728141004938</v>
      </c>
      <c r="AG144" s="18">
        <f t="shared" si="180"/>
        <v>286</v>
      </c>
      <c r="AH144" s="22">
        <f t="shared" si="181"/>
        <v>0.3230130864985637</v>
      </c>
      <c r="AI144" s="22">
        <f t="shared" si="182"/>
        <v>16581.278309008554</v>
      </c>
      <c r="AJ144" s="6">
        <v>22430</v>
      </c>
      <c r="AK144">
        <f t="shared" si="221"/>
        <v>-147</v>
      </c>
      <c r="AL144">
        <f t="shared" si="183"/>
        <v>-6.5110510696726465E-3</v>
      </c>
      <c r="AM144" s="22">
        <f t="shared" si="184"/>
        <v>5644.1872169099142</v>
      </c>
      <c r="AN144" s="22">
        <f t="shared" si="185"/>
        <v>0.35451801040003794</v>
      </c>
      <c r="AO144" s="6">
        <v>689</v>
      </c>
      <c r="AP144">
        <f t="shared" si="222"/>
        <v>-5</v>
      </c>
      <c r="AQ144">
        <f t="shared" si="216"/>
        <v>-7.2046109510086609E-3</v>
      </c>
      <c r="AR144" s="22">
        <f t="shared" si="186"/>
        <v>173.37695017614493</v>
      </c>
      <c r="AS144" s="6">
        <v>1302</v>
      </c>
      <c r="AT144">
        <f t="shared" si="217"/>
        <v>28</v>
      </c>
      <c r="AU144">
        <f t="shared" si="187"/>
        <v>2.19780219780219E-2</v>
      </c>
      <c r="AV144" s="22">
        <f t="shared" si="188"/>
        <v>327.62959235027677</v>
      </c>
      <c r="AW144" s="35">
        <f t="shared" si="189"/>
        <v>2.0578798463702603E-2</v>
      </c>
      <c r="AX144" s="6">
        <v>158</v>
      </c>
      <c r="AY144">
        <f t="shared" si="218"/>
        <v>10</v>
      </c>
      <c r="AZ144">
        <f t="shared" si="190"/>
        <v>6.7567567567567544E-2</v>
      </c>
      <c r="BA144" s="22">
        <f t="shared" si="191"/>
        <v>39.758429793658777</v>
      </c>
      <c r="BB144" s="35">
        <f t="shared" si="192"/>
        <v>2.4972735462864908E-3</v>
      </c>
      <c r="BC144" s="18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8">
        <f t="shared" si="193"/>
        <v>-114</v>
      </c>
      <c r="BE144" s="35">
        <f t="shared" si="194"/>
        <v>-4.6166929899161824E-3</v>
      </c>
      <c r="BF144" s="22">
        <f t="shared" si="195"/>
        <v>6184.9521892299945</v>
      </c>
      <c r="BG144" s="22">
        <f t="shared" si="196"/>
        <v>0.38848409173528903</v>
      </c>
      <c r="BH144" s="30">
        <v>7692</v>
      </c>
      <c r="BI144">
        <f t="shared" si="197"/>
        <v>136</v>
      </c>
      <c r="BJ144" s="6">
        <v>27294</v>
      </c>
      <c r="BK144">
        <f t="shared" si="198"/>
        <v>441</v>
      </c>
      <c r="BL144" s="6">
        <v>19976</v>
      </c>
      <c r="BM144">
        <f t="shared" si="199"/>
        <v>320</v>
      </c>
      <c r="BN144" s="6">
        <v>6963</v>
      </c>
      <c r="BO144">
        <f t="shared" si="200"/>
        <v>122</v>
      </c>
      <c r="BP144" s="6">
        <v>1344</v>
      </c>
      <c r="BQ144">
        <f t="shared" si="201"/>
        <v>27</v>
      </c>
      <c r="BR144" s="11">
        <v>14</v>
      </c>
      <c r="BS144" s="17">
        <f t="shared" si="202"/>
        <v>0</v>
      </c>
      <c r="BT144" s="11">
        <v>79</v>
      </c>
      <c r="BU144" s="17">
        <f t="shared" si="203"/>
        <v>1</v>
      </c>
      <c r="BV144" s="11">
        <v>305</v>
      </c>
      <c r="BW144" s="17">
        <f t="shared" si="204"/>
        <v>7</v>
      </c>
      <c r="BX144" s="11">
        <v>645</v>
      </c>
      <c r="BY144" s="17">
        <f t="shared" si="205"/>
        <v>12</v>
      </c>
      <c r="BZ144" s="14">
        <v>331</v>
      </c>
      <c r="CA144" s="18">
        <f t="shared" si="206"/>
        <v>5</v>
      </c>
    </row>
    <row r="145" spans="1:79">
      <c r="A145" s="1">
        <v>44042</v>
      </c>
      <c r="B145">
        <v>44042</v>
      </c>
      <c r="C145" s="6">
        <v>64191</v>
      </c>
      <c r="D145">
        <f t="shared" si="223"/>
        <v>922</v>
      </c>
      <c r="E145" s="6">
        <v>1397</v>
      </c>
      <c r="F145">
        <f t="shared" si="213"/>
        <v>23</v>
      </c>
      <c r="G145" s="6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7">
        <v>219942</v>
      </c>
      <c r="W145">
        <f t="shared" si="214"/>
        <v>3212</v>
      </c>
      <c r="X145">
        <f t="shared" si="175"/>
        <v>79</v>
      </c>
      <c r="Y145" s="22">
        <f t="shared" si="176"/>
        <v>55345.244086562656</v>
      </c>
      <c r="Z145" s="6">
        <v>153132</v>
      </c>
      <c r="AA145">
        <f t="shared" si="219"/>
        <v>2296</v>
      </c>
      <c r="AB145" s="19">
        <f t="shared" si="177"/>
        <v>0.69623809913522661</v>
      </c>
      <c r="AC145" s="18">
        <f t="shared" si="178"/>
        <v>175</v>
      </c>
      <c r="AD145">
        <f t="shared" si="215"/>
        <v>66810</v>
      </c>
      <c r="AE145">
        <f t="shared" si="220"/>
        <v>916</v>
      </c>
      <c r="AF145" s="19">
        <f t="shared" si="179"/>
        <v>0.30376190086477345</v>
      </c>
      <c r="AG145" s="18">
        <f t="shared" si="180"/>
        <v>-96</v>
      </c>
      <c r="AH145" s="22">
        <f t="shared" si="181"/>
        <v>0.2851805728518057</v>
      </c>
      <c r="AI145" s="22">
        <f t="shared" si="182"/>
        <v>16811.776547559133</v>
      </c>
      <c r="AJ145" s="6">
        <v>22457</v>
      </c>
      <c r="AK145">
        <f t="shared" si="221"/>
        <v>27</v>
      </c>
      <c r="AL145">
        <f t="shared" si="183"/>
        <v>1.2037449843957937E-3</v>
      </c>
      <c r="AM145" s="22">
        <f t="shared" si="184"/>
        <v>5650.9813789632608</v>
      </c>
      <c r="AN145" s="22">
        <f t="shared" si="185"/>
        <v>0.34984655169727841</v>
      </c>
      <c r="AO145" s="6">
        <v>666</v>
      </c>
      <c r="AP145">
        <f t="shared" si="222"/>
        <v>-23</v>
      </c>
      <c r="AQ145">
        <f t="shared" si="216"/>
        <v>-3.338171262699563E-2</v>
      </c>
      <c r="AR145" s="22">
        <f t="shared" si="186"/>
        <v>167.58933064921993</v>
      </c>
      <c r="AS145" s="6">
        <v>1292</v>
      </c>
      <c r="AT145">
        <f t="shared" si="217"/>
        <v>-10</v>
      </c>
      <c r="AU145">
        <f t="shared" si="187"/>
        <v>-7.6804915514593342E-3</v>
      </c>
      <c r="AV145" s="22">
        <f t="shared" si="188"/>
        <v>325.11323603422244</v>
      </c>
      <c r="AW145" s="35">
        <f t="shared" si="189"/>
        <v>2.0127432194544406E-2</v>
      </c>
      <c r="AX145" s="6">
        <v>161</v>
      </c>
      <c r="AY145">
        <f t="shared" si="218"/>
        <v>3</v>
      </c>
      <c r="AZ145">
        <f t="shared" si="190"/>
        <v>1.8987341772152E-2</v>
      </c>
      <c r="BA145" s="22">
        <f t="shared" si="191"/>
        <v>40.513336688475086</v>
      </c>
      <c r="BB145" s="35">
        <f t="shared" si="192"/>
        <v>2.5081397703727937E-3</v>
      </c>
      <c r="BC145" s="18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8">
        <f t="shared" si="193"/>
        <v>-3</v>
      </c>
      <c r="BE145" s="35">
        <f t="shared" si="194"/>
        <v>-1.2205541315757351E-4</v>
      </c>
      <c r="BF145" s="22">
        <f t="shared" si="195"/>
        <v>6184.197282335178</v>
      </c>
      <c r="BG145" s="22">
        <f t="shared" si="196"/>
        <v>0.38285740991727812</v>
      </c>
      <c r="BH145" s="30">
        <v>7814</v>
      </c>
      <c r="BI145">
        <f t="shared" si="197"/>
        <v>122</v>
      </c>
      <c r="BJ145" s="6">
        <v>27668</v>
      </c>
      <c r="BK145">
        <f t="shared" si="198"/>
        <v>374</v>
      </c>
      <c r="BL145" s="6">
        <v>20246</v>
      </c>
      <c r="BM145">
        <f t="shared" si="199"/>
        <v>270</v>
      </c>
      <c r="BN145" s="6">
        <v>7087</v>
      </c>
      <c r="BO145">
        <f t="shared" si="200"/>
        <v>124</v>
      </c>
      <c r="BP145" s="6">
        <v>1376</v>
      </c>
      <c r="BQ145">
        <f t="shared" si="201"/>
        <v>32</v>
      </c>
      <c r="BR145" s="11">
        <v>14</v>
      </c>
      <c r="BS145" s="17">
        <f t="shared" si="202"/>
        <v>0</v>
      </c>
      <c r="BT145" s="11">
        <v>79</v>
      </c>
      <c r="BU145" s="17">
        <f t="shared" si="203"/>
        <v>0</v>
      </c>
      <c r="BV145" s="11">
        <v>310</v>
      </c>
      <c r="BW145" s="17">
        <f t="shared" si="204"/>
        <v>5</v>
      </c>
      <c r="BX145" s="11">
        <v>656</v>
      </c>
      <c r="BY145" s="17">
        <f t="shared" si="205"/>
        <v>11</v>
      </c>
      <c r="BZ145" s="14">
        <v>338</v>
      </c>
      <c r="CA145" s="18">
        <f t="shared" si="206"/>
        <v>7</v>
      </c>
    </row>
    <row r="146" spans="1:79">
      <c r="A146" s="1">
        <v>44043</v>
      </c>
      <c r="B146">
        <v>44043</v>
      </c>
      <c r="C146" s="6">
        <v>65256</v>
      </c>
      <c r="D146">
        <f t="shared" ref="D146:D157" si="225">IFERROR(C146-C145,"")</f>
        <v>1065</v>
      </c>
      <c r="E146" s="6">
        <v>1421</v>
      </c>
      <c r="F146">
        <f t="shared" si="213"/>
        <v>24</v>
      </c>
      <c r="G146" s="6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7">
        <v>222990</v>
      </c>
      <c r="W146">
        <f t="shared" si="214"/>
        <v>3048</v>
      </c>
      <c r="X146">
        <f t="shared" si="175"/>
        <v>-164</v>
      </c>
      <c r="Y146" s="22">
        <f t="shared" si="176"/>
        <v>56112.229491696024</v>
      </c>
      <c r="Z146" s="6">
        <v>155165</v>
      </c>
      <c r="AA146">
        <f t="shared" si="219"/>
        <v>2033</v>
      </c>
      <c r="AB146" s="19">
        <f t="shared" si="177"/>
        <v>0.69583837840261897</v>
      </c>
      <c r="AC146" s="18">
        <f t="shared" si="178"/>
        <v>-263</v>
      </c>
      <c r="AD146">
        <f t="shared" si="215"/>
        <v>67825</v>
      </c>
      <c r="AE146">
        <f t="shared" si="220"/>
        <v>1015</v>
      </c>
      <c r="AF146" s="19">
        <f t="shared" si="179"/>
        <v>0.30416162159738103</v>
      </c>
      <c r="AG146" s="18">
        <f t="shared" si="180"/>
        <v>99</v>
      </c>
      <c r="AH146" s="22">
        <f t="shared" si="181"/>
        <v>0.33300524934383202</v>
      </c>
      <c r="AI146" s="22">
        <f t="shared" si="182"/>
        <v>17067.18671363865</v>
      </c>
      <c r="AJ146" s="6">
        <v>22528</v>
      </c>
      <c r="AK146">
        <f t="shared" si="221"/>
        <v>71</v>
      </c>
      <c r="AL146">
        <f t="shared" si="183"/>
        <v>3.1615977200871725E-3</v>
      </c>
      <c r="AM146" s="22">
        <f t="shared" si="184"/>
        <v>5668.8475088072464</v>
      </c>
      <c r="AN146" s="22">
        <f t="shared" si="185"/>
        <v>0.34522496015692045</v>
      </c>
      <c r="AO146" s="6">
        <v>673</v>
      </c>
      <c r="AP146">
        <f t="shared" si="222"/>
        <v>7</v>
      </c>
      <c r="AQ146">
        <f t="shared" si="216"/>
        <v>1.0510510510510551E-2</v>
      </c>
      <c r="AR146" s="22">
        <f t="shared" si="186"/>
        <v>169.35078007045797</v>
      </c>
      <c r="AS146" s="6">
        <v>1302</v>
      </c>
      <c r="AT146">
        <f t="shared" si="217"/>
        <v>10</v>
      </c>
      <c r="AU146">
        <f t="shared" si="187"/>
        <v>7.7399380804954454E-3</v>
      </c>
      <c r="AV146" s="22">
        <f t="shared" si="188"/>
        <v>327.62959235027677</v>
      </c>
      <c r="AW146" s="35">
        <f t="shared" si="189"/>
        <v>1.9952188304523721E-2</v>
      </c>
      <c r="AX146" s="6">
        <v>166</v>
      </c>
      <c r="AY146">
        <f t="shared" si="218"/>
        <v>5</v>
      </c>
      <c r="AZ146">
        <f t="shared" si="190"/>
        <v>3.105590062111796E-2</v>
      </c>
      <c r="BA146" s="22">
        <f t="shared" si="191"/>
        <v>41.771514846502264</v>
      </c>
      <c r="BB146" s="35">
        <f t="shared" si="192"/>
        <v>2.5438273875199213E-3</v>
      </c>
      <c r="BC146" s="18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8">
        <f t="shared" si="193"/>
        <v>93</v>
      </c>
      <c r="BE146" s="35">
        <f t="shared" si="194"/>
        <v>3.7841796875E-3</v>
      </c>
      <c r="BF146" s="22">
        <f t="shared" si="195"/>
        <v>6207.5993960744836</v>
      </c>
      <c r="BG146" s="22">
        <f t="shared" si="196"/>
        <v>0.37803420375137919</v>
      </c>
      <c r="BH146" s="30">
        <v>7962</v>
      </c>
      <c r="BI146">
        <f t="shared" si="197"/>
        <v>148</v>
      </c>
      <c r="BJ146" s="6">
        <v>28069</v>
      </c>
      <c r="BK146">
        <f t="shared" si="198"/>
        <v>401</v>
      </c>
      <c r="BL146" s="6">
        <v>20591</v>
      </c>
      <c r="BM146">
        <f t="shared" si="199"/>
        <v>345</v>
      </c>
      <c r="BN146" s="6">
        <v>7231</v>
      </c>
      <c r="BO146">
        <f t="shared" si="200"/>
        <v>144</v>
      </c>
      <c r="BP146" s="6">
        <v>1403</v>
      </c>
      <c r="BQ146">
        <f t="shared" si="201"/>
        <v>27</v>
      </c>
      <c r="BR146" s="11">
        <v>14</v>
      </c>
      <c r="BS146" s="17">
        <f t="shared" si="202"/>
        <v>0</v>
      </c>
      <c r="BT146" s="11">
        <v>80</v>
      </c>
      <c r="BU146" s="17">
        <f t="shared" si="203"/>
        <v>1</v>
      </c>
      <c r="BV146" s="11">
        <v>319</v>
      </c>
      <c r="BW146" s="17">
        <f t="shared" si="204"/>
        <v>9</v>
      </c>
      <c r="BX146" s="11">
        <v>666</v>
      </c>
      <c r="BY146" s="17">
        <f t="shared" si="205"/>
        <v>10</v>
      </c>
      <c r="BZ146" s="14">
        <v>342</v>
      </c>
      <c r="CA146" s="18">
        <f t="shared" si="206"/>
        <v>4</v>
      </c>
    </row>
    <row r="147" spans="1:79">
      <c r="A147" s="1">
        <v>44044</v>
      </c>
      <c r="B147">
        <v>44044</v>
      </c>
      <c r="C147" s="6">
        <v>66383</v>
      </c>
      <c r="D147">
        <f t="shared" si="225"/>
        <v>1127</v>
      </c>
      <c r="E147" s="6">
        <v>1449</v>
      </c>
      <c r="F147">
        <f t="shared" si="213"/>
        <v>28</v>
      </c>
      <c r="G147" s="6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7">
        <v>226596</v>
      </c>
      <c r="W147">
        <f t="shared" si="214"/>
        <v>3606</v>
      </c>
      <c r="X147">
        <f t="shared" si="175"/>
        <v>558</v>
      </c>
      <c r="Y147" s="22">
        <f t="shared" si="176"/>
        <v>57019.627579265223</v>
      </c>
      <c r="Z147" s="6">
        <v>157706</v>
      </c>
      <c r="AA147">
        <f t="shared" si="219"/>
        <v>2541</v>
      </c>
      <c r="AB147" s="19">
        <f t="shared" si="177"/>
        <v>0.69597874631502765</v>
      </c>
      <c r="AC147" s="18">
        <f t="shared" si="178"/>
        <v>508</v>
      </c>
      <c r="AD147">
        <f t="shared" si="215"/>
        <v>68890</v>
      </c>
      <c r="AE147">
        <f t="shared" si="220"/>
        <v>1065</v>
      </c>
      <c r="AF147" s="19">
        <f t="shared" si="179"/>
        <v>0.30402125368497235</v>
      </c>
      <c r="AG147" s="18">
        <f t="shared" si="180"/>
        <v>50</v>
      </c>
      <c r="AH147" s="22">
        <f t="shared" si="181"/>
        <v>0.29534109816971715</v>
      </c>
      <c r="AI147" s="22">
        <f t="shared" si="182"/>
        <v>17335.17866129844</v>
      </c>
      <c r="AJ147" s="6">
        <v>22743</v>
      </c>
      <c r="AK147">
        <f t="shared" si="221"/>
        <v>215</v>
      </c>
      <c r="AL147">
        <f t="shared" si="183"/>
        <v>9.5436789772727071E-3</v>
      </c>
      <c r="AM147" s="22">
        <f t="shared" si="184"/>
        <v>5722.9491696024152</v>
      </c>
      <c r="AN147" s="22">
        <f t="shared" si="185"/>
        <v>0.34260277480680296</v>
      </c>
      <c r="AO147" s="6">
        <v>641</v>
      </c>
      <c r="AP147">
        <f t="shared" si="222"/>
        <v>-32</v>
      </c>
      <c r="AQ147">
        <f t="shared" si="216"/>
        <v>-4.7548291233283857E-2</v>
      </c>
      <c r="AR147" s="22">
        <f t="shared" si="186"/>
        <v>161.29843985908403</v>
      </c>
      <c r="AS147" s="6">
        <v>1303</v>
      </c>
      <c r="AT147">
        <f t="shared" si="217"/>
        <v>1</v>
      </c>
      <c r="AU147">
        <f t="shared" si="187"/>
        <v>7.680491551458335E-4</v>
      </c>
      <c r="AV147" s="22">
        <f t="shared" si="188"/>
        <v>327.8812279818822</v>
      </c>
      <c r="AW147" s="35">
        <f t="shared" si="189"/>
        <v>1.9628519349833541E-2</v>
      </c>
      <c r="AX147" s="6">
        <v>166</v>
      </c>
      <c r="AY147">
        <f t="shared" si="218"/>
        <v>0</v>
      </c>
      <c r="AZ147">
        <f t="shared" si="190"/>
        <v>0</v>
      </c>
      <c r="BA147" s="22">
        <f t="shared" si="191"/>
        <v>41.771514846502264</v>
      </c>
      <c r="BB147" s="35">
        <f t="shared" si="192"/>
        <v>2.5006402241537743E-3</v>
      </c>
      <c r="BC147" s="18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8">
        <f t="shared" si="193"/>
        <v>184</v>
      </c>
      <c r="BE147" s="35">
        <f t="shared" si="194"/>
        <v>7.4587539016579552E-3</v>
      </c>
      <c r="BF147" s="22">
        <f t="shared" si="195"/>
        <v>6253.9003522898838</v>
      </c>
      <c r="BG147" s="22">
        <f t="shared" si="196"/>
        <v>0.37438802102948043</v>
      </c>
      <c r="BH147" s="30">
        <v>8038</v>
      </c>
      <c r="BI147">
        <f t="shared" si="197"/>
        <v>76</v>
      </c>
      <c r="BJ147" s="6">
        <v>28830</v>
      </c>
      <c r="BK147">
        <f t="shared" si="198"/>
        <v>761</v>
      </c>
      <c r="BL147" s="6">
        <v>20781</v>
      </c>
      <c r="BM147">
        <f t="shared" si="199"/>
        <v>190</v>
      </c>
      <c r="BN147" s="6">
        <v>7317</v>
      </c>
      <c r="BO147">
        <f t="shared" si="200"/>
        <v>86</v>
      </c>
      <c r="BP147" s="6">
        <v>1417</v>
      </c>
      <c r="BQ147">
        <f t="shared" si="201"/>
        <v>14</v>
      </c>
      <c r="BR147" s="11">
        <v>14</v>
      </c>
      <c r="BS147" s="17">
        <f t="shared" si="202"/>
        <v>0</v>
      </c>
      <c r="BT147" s="11">
        <v>81</v>
      </c>
      <c r="BU147" s="17">
        <f t="shared" si="203"/>
        <v>1</v>
      </c>
      <c r="BV147" s="11">
        <v>330</v>
      </c>
      <c r="BW147" s="17">
        <f t="shared" si="204"/>
        <v>11</v>
      </c>
      <c r="BX147" s="11">
        <v>676</v>
      </c>
      <c r="BY147" s="17">
        <f t="shared" si="205"/>
        <v>10</v>
      </c>
      <c r="BZ147" s="14">
        <v>348</v>
      </c>
      <c r="CA147" s="18">
        <f t="shared" si="206"/>
        <v>6</v>
      </c>
    </row>
    <row r="148" spans="1:79">
      <c r="A148" s="1">
        <v>44045</v>
      </c>
      <c r="B148">
        <v>44045</v>
      </c>
      <c r="C148" s="6">
        <v>67453</v>
      </c>
      <c r="D148">
        <f t="shared" si="225"/>
        <v>1070</v>
      </c>
      <c r="E148" s="6">
        <v>1471</v>
      </c>
      <c r="F148">
        <f t="shared" si="213"/>
        <v>22</v>
      </c>
      <c r="G148" s="6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7">
        <v>229831</v>
      </c>
      <c r="W148">
        <f t="shared" si="214"/>
        <v>3235</v>
      </c>
      <c r="X148">
        <f t="shared" si="175"/>
        <v>-371</v>
      </c>
      <c r="Y148" s="22">
        <f t="shared" si="176"/>
        <v>57833.668847508801</v>
      </c>
      <c r="Z148" s="6">
        <v>159856</v>
      </c>
      <c r="AA148">
        <f t="shared" si="219"/>
        <v>2150</v>
      </c>
      <c r="AB148" s="19">
        <f t="shared" si="177"/>
        <v>0.69553715556213047</v>
      </c>
      <c r="AC148" s="18">
        <f t="shared" si="178"/>
        <v>-391</v>
      </c>
      <c r="AD148">
        <f t="shared" si="215"/>
        <v>69975</v>
      </c>
      <c r="AE148">
        <f t="shared" si="220"/>
        <v>1085</v>
      </c>
      <c r="AF148" s="19">
        <f t="shared" si="179"/>
        <v>0.30446284443786958</v>
      </c>
      <c r="AG148" s="18">
        <f t="shared" si="180"/>
        <v>20</v>
      </c>
      <c r="AH148" s="22">
        <f t="shared" si="181"/>
        <v>0.33539412673879443</v>
      </c>
      <c r="AI148" s="22">
        <f t="shared" si="182"/>
        <v>17608.203321590336</v>
      </c>
      <c r="AJ148" s="6">
        <v>22806</v>
      </c>
      <c r="AK148">
        <f t="shared" si="221"/>
        <v>63</v>
      </c>
      <c r="AL148">
        <f t="shared" si="183"/>
        <v>2.7700831024930483E-3</v>
      </c>
      <c r="AM148" s="22">
        <f t="shared" si="184"/>
        <v>5738.8022143935577</v>
      </c>
      <c r="AN148" s="22">
        <f t="shared" si="185"/>
        <v>0.3381020858968467</v>
      </c>
      <c r="AO148" s="6">
        <v>674</v>
      </c>
      <c r="AP148">
        <f t="shared" si="222"/>
        <v>33</v>
      </c>
      <c r="AQ148">
        <f t="shared" si="216"/>
        <v>5.1482059282371262E-2</v>
      </c>
      <c r="AR148" s="22">
        <f t="shared" si="186"/>
        <v>169.60241570206341</v>
      </c>
      <c r="AS148" s="6">
        <v>1300</v>
      </c>
      <c r="AT148">
        <f t="shared" si="217"/>
        <v>-3</v>
      </c>
      <c r="AU148">
        <f t="shared" si="187"/>
        <v>-2.3023791250958991E-3</v>
      </c>
      <c r="AV148" s="22">
        <f t="shared" si="188"/>
        <v>327.12632108706589</v>
      </c>
      <c r="AW148" s="35">
        <f t="shared" si="189"/>
        <v>1.9272678754095444E-2</v>
      </c>
      <c r="AX148" s="6">
        <v>164</v>
      </c>
      <c r="AY148">
        <f t="shared" si="218"/>
        <v>-2</v>
      </c>
      <c r="AZ148">
        <f t="shared" si="190"/>
        <v>-1.2048192771084376E-2</v>
      </c>
      <c r="BA148" s="22">
        <f t="shared" si="191"/>
        <v>41.268243583291394</v>
      </c>
      <c r="BB148" s="35">
        <f t="shared" si="192"/>
        <v>2.4313225505166562E-3</v>
      </c>
      <c r="BC148" s="18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8">
        <f t="shared" si="193"/>
        <v>91</v>
      </c>
      <c r="BE148" s="35">
        <f t="shared" si="194"/>
        <v>3.6615297951958503E-3</v>
      </c>
      <c r="BF148" s="22">
        <f t="shared" si="195"/>
        <v>6276.7991947659784</v>
      </c>
      <c r="BG148" s="22">
        <f t="shared" si="196"/>
        <v>0.36979822987858213</v>
      </c>
      <c r="BH148" s="30">
        <v>8278</v>
      </c>
      <c r="BI148">
        <f t="shared" si="197"/>
        <v>240</v>
      </c>
      <c r="BJ148" s="6">
        <v>18937</v>
      </c>
      <c r="BK148">
        <f t="shared" si="198"/>
        <v>-9893</v>
      </c>
      <c r="BL148" s="6">
        <v>21267</v>
      </c>
      <c r="BM148">
        <f t="shared" si="199"/>
        <v>486</v>
      </c>
      <c r="BN148" s="6">
        <v>7508</v>
      </c>
      <c r="BO148">
        <f t="shared" si="200"/>
        <v>191</v>
      </c>
      <c r="BP148" s="6">
        <v>1463</v>
      </c>
      <c r="BQ148">
        <f t="shared" si="201"/>
        <v>46</v>
      </c>
      <c r="BR148" s="11">
        <v>14</v>
      </c>
      <c r="BS148" s="17">
        <f t="shared" si="202"/>
        <v>0</v>
      </c>
      <c r="BT148" s="11">
        <v>82</v>
      </c>
      <c r="BU148" s="17">
        <f t="shared" si="203"/>
        <v>1</v>
      </c>
      <c r="BV148" s="11">
        <v>334</v>
      </c>
      <c r="BW148" s="17">
        <f t="shared" si="204"/>
        <v>4</v>
      </c>
      <c r="BX148" s="11">
        <v>688</v>
      </c>
      <c r="BY148" s="17">
        <f t="shared" si="205"/>
        <v>12</v>
      </c>
      <c r="BZ148" s="14">
        <v>353</v>
      </c>
      <c r="CA148" s="18">
        <f t="shared" si="206"/>
        <v>5</v>
      </c>
    </row>
    <row r="149" spans="1:79">
      <c r="A149" s="1">
        <v>44046</v>
      </c>
      <c r="B149">
        <v>44046</v>
      </c>
      <c r="C149" s="6">
        <v>68456</v>
      </c>
      <c r="D149">
        <f t="shared" si="225"/>
        <v>1003</v>
      </c>
      <c r="E149" s="6">
        <v>1497</v>
      </c>
      <c r="F149">
        <f t="shared" si="213"/>
        <v>26</v>
      </c>
      <c r="G149" s="6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7">
        <v>232514</v>
      </c>
      <c r="W149">
        <f t="shared" si="214"/>
        <v>2683</v>
      </c>
      <c r="X149">
        <f t="shared" si="175"/>
        <v>-552</v>
      </c>
      <c r="Y149" s="22">
        <f t="shared" si="176"/>
        <v>58508.80724710619</v>
      </c>
      <c r="Z149" s="6">
        <v>161502</v>
      </c>
      <c r="AA149">
        <f t="shared" si="219"/>
        <v>1646</v>
      </c>
      <c r="AB149" s="19">
        <f t="shared" si="177"/>
        <v>0.69459043326423353</v>
      </c>
      <c r="AC149" s="18">
        <f t="shared" si="178"/>
        <v>-504</v>
      </c>
      <c r="AD149">
        <f t="shared" si="215"/>
        <v>71012</v>
      </c>
      <c r="AE149">
        <f t="shared" si="220"/>
        <v>1037</v>
      </c>
      <c r="AF149" s="19">
        <f t="shared" si="179"/>
        <v>0.30540956673576647</v>
      </c>
      <c r="AG149" s="18">
        <f t="shared" si="180"/>
        <v>-48</v>
      </c>
      <c r="AH149" s="22">
        <f t="shared" si="181"/>
        <v>0.38650764070070814</v>
      </c>
      <c r="AI149" s="22">
        <f t="shared" si="182"/>
        <v>17869.149471565172</v>
      </c>
      <c r="AJ149" s="6">
        <v>22703</v>
      </c>
      <c r="AK149">
        <f t="shared" si="221"/>
        <v>-103</v>
      </c>
      <c r="AL149">
        <f t="shared" si="183"/>
        <v>-4.516355345084655E-3</v>
      </c>
      <c r="AM149" s="22">
        <f t="shared" si="184"/>
        <v>5712.8837443381981</v>
      </c>
      <c r="AN149" s="22">
        <f t="shared" si="185"/>
        <v>0.3316436835339488</v>
      </c>
      <c r="AO149" s="6">
        <v>681</v>
      </c>
      <c r="AP149">
        <f t="shared" si="222"/>
        <v>7</v>
      </c>
      <c r="AQ149">
        <f t="shared" si="216"/>
        <v>1.0385756676557945E-2</v>
      </c>
      <c r="AR149" s="22">
        <f t="shared" si="186"/>
        <v>171.36386512330145</v>
      </c>
      <c r="AS149" s="6">
        <v>1317</v>
      </c>
      <c r="AT149">
        <f t="shared" si="217"/>
        <v>17</v>
      </c>
      <c r="AU149">
        <f t="shared" si="187"/>
        <v>1.3076923076922986E-2</v>
      </c>
      <c r="AV149" s="22">
        <f t="shared" si="188"/>
        <v>331.40412682435829</v>
      </c>
      <c r="AW149" s="35">
        <f t="shared" si="189"/>
        <v>1.9238635035643332E-2</v>
      </c>
      <c r="AX149" s="6">
        <v>165</v>
      </c>
      <c r="AY149">
        <f t="shared" si="218"/>
        <v>1</v>
      </c>
      <c r="AZ149">
        <f t="shared" si="190"/>
        <v>6.0975609756097615E-3</v>
      </c>
      <c r="BA149" s="22">
        <f t="shared" si="191"/>
        <v>41.519879214896825</v>
      </c>
      <c r="BB149" s="35">
        <f t="shared" si="192"/>
        <v>2.4103073507070233E-3</v>
      </c>
      <c r="BC149" s="18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8">
        <f t="shared" si="193"/>
        <v>-78</v>
      </c>
      <c r="BE149" s="35">
        <f t="shared" si="194"/>
        <v>-3.1270044900577609E-3</v>
      </c>
      <c r="BF149" s="22">
        <f t="shared" si="195"/>
        <v>6257.1716155007543</v>
      </c>
      <c r="BG149" s="22">
        <f t="shared" si="196"/>
        <v>0.36324062171321725</v>
      </c>
      <c r="BH149" s="30">
        <v>8441</v>
      </c>
      <c r="BI149">
        <f t="shared" si="197"/>
        <v>163</v>
      </c>
      <c r="BJ149" s="6">
        <v>29345</v>
      </c>
      <c r="BK149">
        <f t="shared" si="198"/>
        <v>10408</v>
      </c>
      <c r="BL149" s="6">
        <v>21561</v>
      </c>
      <c r="BM149">
        <f t="shared" si="199"/>
        <v>294</v>
      </c>
      <c r="BN149" s="6">
        <v>7628</v>
      </c>
      <c r="BO149">
        <f t="shared" si="200"/>
        <v>120</v>
      </c>
      <c r="BP149" s="6">
        <v>1481</v>
      </c>
      <c r="BQ149">
        <f t="shared" si="201"/>
        <v>18</v>
      </c>
      <c r="BR149" s="11">
        <v>14</v>
      </c>
      <c r="BS149" s="17">
        <f t="shared" si="202"/>
        <v>0</v>
      </c>
      <c r="BT149" s="11">
        <v>83</v>
      </c>
      <c r="BU149" s="17">
        <f t="shared" si="203"/>
        <v>1</v>
      </c>
      <c r="BV149" s="11">
        <v>339</v>
      </c>
      <c r="BW149" s="17">
        <f t="shared" si="204"/>
        <v>5</v>
      </c>
      <c r="BX149" s="11">
        <v>703</v>
      </c>
      <c r="BY149" s="17">
        <f t="shared" si="205"/>
        <v>15</v>
      </c>
      <c r="BZ149" s="14">
        <v>358</v>
      </c>
      <c r="CA149" s="18">
        <f t="shared" si="206"/>
        <v>5</v>
      </c>
    </row>
    <row r="150" spans="1:79">
      <c r="A150" s="1">
        <v>44047</v>
      </c>
      <c r="B150">
        <v>44047</v>
      </c>
      <c r="C150" s="6">
        <v>69424</v>
      </c>
      <c r="D150">
        <f t="shared" si="225"/>
        <v>968</v>
      </c>
      <c r="E150" s="6">
        <v>1522</v>
      </c>
      <c r="F150">
        <f t="shared" si="213"/>
        <v>25</v>
      </c>
      <c r="G150" s="6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6">
        <v>234954</v>
      </c>
      <c r="W150">
        <f t="shared" si="214"/>
        <v>2440</v>
      </c>
      <c r="X150">
        <f t="shared" si="175"/>
        <v>-243</v>
      </c>
      <c r="Y150" s="22">
        <f t="shared" si="176"/>
        <v>59122.798188223453</v>
      </c>
      <c r="Z150" s="6">
        <v>163093</v>
      </c>
      <c r="AA150">
        <f t="shared" si="219"/>
        <v>1591</v>
      </c>
      <c r="AB150" s="19">
        <f t="shared" si="177"/>
        <v>0.69414864186181124</v>
      </c>
      <c r="AC150" s="18">
        <f t="shared" si="178"/>
        <v>-55</v>
      </c>
      <c r="AD150">
        <f t="shared" si="215"/>
        <v>71861</v>
      </c>
      <c r="AE150">
        <f t="shared" si="220"/>
        <v>849</v>
      </c>
      <c r="AF150" s="19">
        <f t="shared" si="179"/>
        <v>0.30585135813818876</v>
      </c>
      <c r="AG150" s="18">
        <f t="shared" si="180"/>
        <v>-188</v>
      </c>
      <c r="AH150" s="22">
        <f t="shared" si="181"/>
        <v>0.34795081967213115</v>
      </c>
      <c r="AI150" s="22">
        <f t="shared" si="182"/>
        <v>18082.788122798189</v>
      </c>
      <c r="AJ150" s="6">
        <v>22458</v>
      </c>
      <c r="AK150">
        <f t="shared" si="221"/>
        <v>-245</v>
      </c>
      <c r="AL150">
        <f t="shared" si="183"/>
        <v>-1.0791525349072795E-2</v>
      </c>
      <c r="AM150" s="22">
        <f t="shared" si="184"/>
        <v>5651.2330145948663</v>
      </c>
      <c r="AN150" s="22">
        <f t="shared" si="185"/>
        <v>0.32349043558423601</v>
      </c>
      <c r="AO150" s="6">
        <v>633</v>
      </c>
      <c r="AP150">
        <f t="shared" si="222"/>
        <v>-48</v>
      </c>
      <c r="AQ150">
        <f t="shared" si="216"/>
        <v>-7.0484581497797349E-2</v>
      </c>
      <c r="AR150" s="22">
        <f t="shared" si="186"/>
        <v>159.28535480624055</v>
      </c>
      <c r="AS150" s="6">
        <v>1320</v>
      </c>
      <c r="AT150">
        <f t="shared" si="217"/>
        <v>3</v>
      </c>
      <c r="AU150">
        <f t="shared" si="187"/>
        <v>2.277904328018332E-3</v>
      </c>
      <c r="AV150" s="22">
        <f t="shared" si="188"/>
        <v>332.1590337191746</v>
      </c>
      <c r="AW150" s="35">
        <f t="shared" si="189"/>
        <v>1.9013597603134362E-2</v>
      </c>
      <c r="AX150" s="6">
        <v>161</v>
      </c>
      <c r="AY150">
        <f t="shared" si="218"/>
        <v>-4</v>
      </c>
      <c r="AZ150">
        <f t="shared" si="190"/>
        <v>-2.4242424242424288E-2</v>
      </c>
      <c r="BA150" s="22">
        <f t="shared" si="191"/>
        <v>40.513336688475086</v>
      </c>
      <c r="BB150" s="35">
        <f t="shared" si="192"/>
        <v>2.319082737958055E-3</v>
      </c>
      <c r="BC150" s="18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8">
        <f t="shared" si="193"/>
        <v>-294</v>
      </c>
      <c r="BE150" s="35">
        <f t="shared" si="194"/>
        <v>-1.1823373280784977E-2</v>
      </c>
      <c r="BF150" s="22">
        <f t="shared" si="195"/>
        <v>6183.1907398087569</v>
      </c>
      <c r="BG150" s="22">
        <f t="shared" si="196"/>
        <v>0.35394100023046787</v>
      </c>
      <c r="BH150" s="30">
        <v>8582</v>
      </c>
      <c r="BI150">
        <f t="shared" si="197"/>
        <v>141</v>
      </c>
      <c r="BJ150" s="6">
        <v>29706</v>
      </c>
      <c r="BK150">
        <f t="shared" si="198"/>
        <v>361</v>
      </c>
      <c r="BL150" s="6">
        <v>21855</v>
      </c>
      <c r="BM150">
        <f t="shared" si="199"/>
        <v>294</v>
      </c>
      <c r="BN150" s="6">
        <v>7762</v>
      </c>
      <c r="BO150">
        <f t="shared" si="200"/>
        <v>134</v>
      </c>
      <c r="BP150" s="6">
        <v>1519</v>
      </c>
      <c r="BQ150">
        <f t="shared" si="201"/>
        <v>38</v>
      </c>
      <c r="BR150" s="11">
        <v>15</v>
      </c>
      <c r="BS150" s="17">
        <f t="shared" si="202"/>
        <v>1</v>
      </c>
      <c r="BT150" s="11">
        <v>85</v>
      </c>
      <c r="BU150" s="17">
        <f t="shared" si="203"/>
        <v>2</v>
      </c>
      <c r="BV150" s="11">
        <v>344</v>
      </c>
      <c r="BW150" s="17">
        <f t="shared" si="204"/>
        <v>5</v>
      </c>
      <c r="BX150" s="11">
        <v>713</v>
      </c>
      <c r="BY150" s="17">
        <f t="shared" si="205"/>
        <v>10</v>
      </c>
      <c r="BZ150" s="14">
        <v>365</v>
      </c>
      <c r="CA150" s="18">
        <f t="shared" si="206"/>
        <v>7</v>
      </c>
    </row>
    <row r="151" spans="1:79">
      <c r="A151" s="1">
        <v>44048</v>
      </c>
      <c r="B151">
        <v>44048</v>
      </c>
      <c r="C151" s="6">
        <v>70231</v>
      </c>
      <c r="D151">
        <f t="shared" si="225"/>
        <v>807</v>
      </c>
      <c r="E151" s="6">
        <v>1553</v>
      </c>
      <c r="F151">
        <f t="shared" si="213"/>
        <v>31</v>
      </c>
      <c r="G151" s="6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6">
        <v>237489</v>
      </c>
      <c r="W151">
        <f t="shared" si="214"/>
        <v>2535</v>
      </c>
      <c r="X151">
        <f t="shared" si="175"/>
        <v>95</v>
      </c>
      <c r="Y151" s="22">
        <f t="shared" si="176"/>
        <v>59760.694514343231</v>
      </c>
      <c r="Z151" s="6">
        <v>164843</v>
      </c>
      <c r="AA151">
        <f t="shared" si="219"/>
        <v>1750</v>
      </c>
      <c r="AB151" s="19">
        <f t="shared" si="177"/>
        <v>0.69410793763079548</v>
      </c>
      <c r="AC151" s="18">
        <f t="shared" si="178"/>
        <v>159</v>
      </c>
      <c r="AD151">
        <f t="shared" si="215"/>
        <v>72646</v>
      </c>
      <c r="AE151">
        <f t="shared" si="220"/>
        <v>785</v>
      </c>
      <c r="AF151" s="19">
        <f t="shared" si="179"/>
        <v>0.30589206236920446</v>
      </c>
      <c r="AG151" s="18">
        <f t="shared" si="180"/>
        <v>-64</v>
      </c>
      <c r="AH151" s="22">
        <f t="shared" si="181"/>
        <v>0.30966469428007892</v>
      </c>
      <c r="AI151" s="22">
        <f t="shared" si="182"/>
        <v>18280.322093608454</v>
      </c>
      <c r="AJ151" s="6">
        <v>21784</v>
      </c>
      <c r="AK151">
        <f t="shared" si="221"/>
        <v>-674</v>
      </c>
      <c r="AL151">
        <f t="shared" si="183"/>
        <v>-3.0011577166265901E-2</v>
      </c>
      <c r="AM151" s="22">
        <f t="shared" si="184"/>
        <v>5481.6305988928034</v>
      </c>
      <c r="AN151" s="22">
        <f t="shared" si="185"/>
        <v>0.3101764178211901</v>
      </c>
      <c r="AO151" s="6">
        <v>598</v>
      </c>
      <c r="AP151">
        <f t="shared" ref="AP151:AP155" si="226">AO151-AO150</f>
        <v>-35</v>
      </c>
      <c r="AQ151">
        <f t="shared" si="216"/>
        <v>-5.5292259083728257E-2</v>
      </c>
      <c r="AR151" s="22">
        <f t="shared" si="186"/>
        <v>150.47810770005032</v>
      </c>
      <c r="AS151" s="6">
        <v>1340</v>
      </c>
      <c r="AT151">
        <f t="shared" si="217"/>
        <v>20</v>
      </c>
      <c r="AU151">
        <f t="shared" si="187"/>
        <v>1.5151515151515138E-2</v>
      </c>
      <c r="AV151" s="22">
        <f t="shared" si="188"/>
        <v>337.19174635128331</v>
      </c>
      <c r="AW151" s="35">
        <f t="shared" si="189"/>
        <v>1.9079893494325869E-2</v>
      </c>
      <c r="AX151" s="6">
        <v>164</v>
      </c>
      <c r="AY151">
        <f t="shared" si="218"/>
        <v>3</v>
      </c>
      <c r="AZ151">
        <f t="shared" si="190"/>
        <v>1.8633540372670732E-2</v>
      </c>
      <c r="BA151" s="22">
        <f t="shared" si="191"/>
        <v>41.268243583291394</v>
      </c>
      <c r="BB151" s="35">
        <f t="shared" si="192"/>
        <v>2.3351511440816734E-3</v>
      </c>
      <c r="BC151" s="18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8">
        <f t="shared" si="193"/>
        <v>-686</v>
      </c>
      <c r="BE151" s="35">
        <f t="shared" si="194"/>
        <v>-2.7917955396386085E-2</v>
      </c>
      <c r="BF151" s="22">
        <f t="shared" si="195"/>
        <v>6010.5686965274281</v>
      </c>
      <c r="BG151" s="22">
        <f t="shared" si="196"/>
        <v>0.34010622089960274</v>
      </c>
      <c r="BH151" s="30">
        <v>8665</v>
      </c>
      <c r="BI151">
        <f t="shared" si="197"/>
        <v>83</v>
      </c>
      <c r="BJ151" s="6">
        <v>30036</v>
      </c>
      <c r="BK151">
        <f t="shared" si="198"/>
        <v>330</v>
      </c>
      <c r="BL151" s="6">
        <v>22135</v>
      </c>
      <c r="BM151">
        <f t="shared" si="199"/>
        <v>280</v>
      </c>
      <c r="BN151" s="6">
        <v>7862</v>
      </c>
      <c r="BO151">
        <f t="shared" si="200"/>
        <v>100</v>
      </c>
      <c r="BP151" s="6">
        <v>1533</v>
      </c>
      <c r="BQ151">
        <f t="shared" si="201"/>
        <v>14</v>
      </c>
      <c r="BR151" s="11">
        <v>15</v>
      </c>
      <c r="BS151" s="17">
        <f t="shared" si="202"/>
        <v>0</v>
      </c>
      <c r="BT151" s="11">
        <v>86</v>
      </c>
      <c r="BU151" s="17">
        <f t="shared" si="203"/>
        <v>1</v>
      </c>
      <c r="BV151" s="11">
        <v>353</v>
      </c>
      <c r="BW151" s="17">
        <f t="shared" si="204"/>
        <v>9</v>
      </c>
      <c r="BX151" s="11">
        <v>728</v>
      </c>
      <c r="BY151" s="17">
        <f t="shared" si="205"/>
        <v>15</v>
      </c>
      <c r="BZ151" s="14">
        <v>371</v>
      </c>
      <c r="CA151" s="18">
        <f t="shared" si="206"/>
        <v>6</v>
      </c>
    </row>
    <row r="152" spans="1:79">
      <c r="A152" s="1">
        <v>44049</v>
      </c>
      <c r="B152">
        <v>44049</v>
      </c>
      <c r="C152" s="6">
        <v>71418</v>
      </c>
      <c r="D152">
        <f t="shared" si="225"/>
        <v>1187</v>
      </c>
      <c r="E152" s="6">
        <v>1574</v>
      </c>
      <c r="F152">
        <f t="shared" si="213"/>
        <v>21</v>
      </c>
      <c r="G152" s="6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6">
        <v>240995</v>
      </c>
      <c r="W152">
        <f t="shared" si="214"/>
        <v>3506</v>
      </c>
      <c r="X152">
        <f t="shared" si="175"/>
        <v>971</v>
      </c>
      <c r="Y152" s="22">
        <f t="shared" si="176"/>
        <v>60642.929038751885</v>
      </c>
      <c r="Z152" s="6">
        <v>167264</v>
      </c>
      <c r="AA152">
        <f t="shared" si="219"/>
        <v>2421</v>
      </c>
      <c r="AB152" s="19">
        <f t="shared" si="177"/>
        <v>0.69405589327579409</v>
      </c>
      <c r="AC152" s="18">
        <f t="shared" si="178"/>
        <v>671</v>
      </c>
      <c r="AD152">
        <f t="shared" si="215"/>
        <v>73731</v>
      </c>
      <c r="AE152">
        <f t="shared" si="220"/>
        <v>1085</v>
      </c>
      <c r="AF152" s="19">
        <f t="shared" si="179"/>
        <v>0.30594410672420591</v>
      </c>
      <c r="AG152" s="18">
        <f t="shared" si="180"/>
        <v>300</v>
      </c>
      <c r="AH152" s="22">
        <f t="shared" si="181"/>
        <v>0.309469480889903</v>
      </c>
      <c r="AI152" s="22">
        <f t="shared" si="182"/>
        <v>18553.34675390035</v>
      </c>
      <c r="AJ152" s="6">
        <v>22071</v>
      </c>
      <c r="AK152">
        <f t="shared" si="221"/>
        <v>287</v>
      </c>
      <c r="AL152">
        <f t="shared" si="183"/>
        <v>1.3174807197943394E-2</v>
      </c>
      <c r="AM152" s="22">
        <f t="shared" si="184"/>
        <v>5553.8500251635633</v>
      </c>
      <c r="AN152" s="22">
        <f t="shared" si="185"/>
        <v>0.30903973788120642</v>
      </c>
      <c r="AO152" s="6">
        <v>626</v>
      </c>
      <c r="AP152">
        <f t="shared" si="226"/>
        <v>28</v>
      </c>
      <c r="AQ152">
        <f t="shared" si="216"/>
        <v>4.6822742474916357E-2</v>
      </c>
      <c r="AR152" s="22">
        <f t="shared" si="186"/>
        <v>157.52390538500251</v>
      </c>
      <c r="AS152" s="6">
        <v>1332</v>
      </c>
      <c r="AT152">
        <f t="shared" si="217"/>
        <v>-8</v>
      </c>
      <c r="AU152">
        <f t="shared" si="187"/>
        <v>-5.9701492537312939E-3</v>
      </c>
      <c r="AV152" s="22">
        <f t="shared" si="188"/>
        <v>335.17866129843986</v>
      </c>
      <c r="AW152" s="35">
        <f t="shared" si="189"/>
        <v>1.8650760312526254E-2</v>
      </c>
      <c r="AX152" s="6">
        <v>157</v>
      </c>
      <c r="AY152">
        <f t="shared" si="218"/>
        <v>-7</v>
      </c>
      <c r="AZ152">
        <f t="shared" si="190"/>
        <v>-4.2682926829268331E-2</v>
      </c>
      <c r="BA152" s="22">
        <f t="shared" si="191"/>
        <v>39.506794162053346</v>
      </c>
      <c r="BB152" s="35">
        <f t="shared" si="192"/>
        <v>2.1983253521521183E-3</v>
      </c>
      <c r="BC152" s="18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8">
        <f t="shared" si="193"/>
        <v>300</v>
      </c>
      <c r="BE152" s="35">
        <f t="shared" si="194"/>
        <v>1.2559658377292227E-2</v>
      </c>
      <c r="BF152" s="22">
        <f t="shared" si="195"/>
        <v>6086.0593860090585</v>
      </c>
      <c r="BG152" s="22">
        <f t="shared" si="196"/>
        <v>0.33865412080987989</v>
      </c>
      <c r="BH152" s="30">
        <v>8826</v>
      </c>
      <c r="BI152">
        <f t="shared" si="197"/>
        <v>161</v>
      </c>
      <c r="BJ152" s="6">
        <v>30553</v>
      </c>
      <c r="BK152">
        <f t="shared" si="198"/>
        <v>517</v>
      </c>
      <c r="BL152" s="6">
        <v>22453</v>
      </c>
      <c r="BM152">
        <f t="shared" si="199"/>
        <v>318</v>
      </c>
      <c r="BN152" s="6">
        <v>8012</v>
      </c>
      <c r="BO152">
        <f t="shared" si="200"/>
        <v>150</v>
      </c>
      <c r="BP152" s="6">
        <v>1574</v>
      </c>
      <c r="BQ152">
        <f t="shared" si="201"/>
        <v>41</v>
      </c>
      <c r="BR152" s="11">
        <v>16</v>
      </c>
      <c r="BS152" s="17">
        <f t="shared" si="202"/>
        <v>1</v>
      </c>
      <c r="BT152" s="11">
        <v>86</v>
      </c>
      <c r="BU152" s="17">
        <f t="shared" si="203"/>
        <v>0</v>
      </c>
      <c r="BV152" s="11">
        <v>359</v>
      </c>
      <c r="BW152" s="17">
        <f t="shared" si="204"/>
        <v>6</v>
      </c>
      <c r="BX152" s="11">
        <v>736</v>
      </c>
      <c r="BY152" s="17">
        <f t="shared" si="205"/>
        <v>8</v>
      </c>
      <c r="BZ152" s="14">
        <v>377</v>
      </c>
      <c r="CA152" s="18">
        <f t="shared" si="206"/>
        <v>6</v>
      </c>
    </row>
    <row r="153" spans="1:79">
      <c r="A153" s="1">
        <v>44050</v>
      </c>
      <c r="B153">
        <v>44050</v>
      </c>
      <c r="C153" s="6">
        <v>72560</v>
      </c>
      <c r="D153">
        <f t="shared" si="225"/>
        <v>1142</v>
      </c>
      <c r="E153" s="6">
        <v>1591</v>
      </c>
      <c r="F153">
        <f>E153-E152</f>
        <v>17</v>
      </c>
      <c r="G153" s="6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6">
        <v>244280</v>
      </c>
      <c r="W153">
        <f t="shared" si="214"/>
        <v>3285</v>
      </c>
      <c r="X153">
        <f t="shared" si="175"/>
        <v>-221</v>
      </c>
      <c r="Y153" s="22">
        <f t="shared" si="176"/>
        <v>61469.552088575736</v>
      </c>
      <c r="Z153" s="6">
        <v>169495</v>
      </c>
      <c r="AA153">
        <f t="shared" si="219"/>
        <v>2231</v>
      </c>
      <c r="AB153" s="19">
        <f t="shared" si="177"/>
        <v>0.69385541182249877</v>
      </c>
      <c r="AC153" s="18">
        <f t="shared" si="178"/>
        <v>-190</v>
      </c>
      <c r="AD153">
        <f t="shared" si="215"/>
        <v>74785</v>
      </c>
      <c r="AE153">
        <f t="shared" si="220"/>
        <v>1054</v>
      </c>
      <c r="AF153" s="19">
        <f t="shared" si="179"/>
        <v>0.30614458817750123</v>
      </c>
      <c r="AG153" s="18">
        <f t="shared" si="180"/>
        <v>-31</v>
      </c>
      <c r="AH153" s="22">
        <f t="shared" si="181"/>
        <v>0.32085235920852362</v>
      </c>
      <c r="AI153" s="22">
        <f t="shared" si="182"/>
        <v>18818.570709612479</v>
      </c>
      <c r="AJ153" s="6">
        <v>22069</v>
      </c>
      <c r="AK153">
        <f t="shared" si="221"/>
        <v>-2</v>
      </c>
      <c r="AL153">
        <f t="shared" si="183"/>
        <v>-9.0616646277963397E-5</v>
      </c>
      <c r="AM153" s="22">
        <f t="shared" si="184"/>
        <v>5553.3467539003523</v>
      </c>
      <c r="AN153" s="22">
        <f t="shared" si="185"/>
        <v>0.30414829106945973</v>
      </c>
      <c r="AO153" s="6">
        <v>586</v>
      </c>
      <c r="AP153">
        <f t="shared" si="226"/>
        <v>-40</v>
      </c>
      <c r="AQ153">
        <f t="shared" si="216"/>
        <v>-6.3897763578274813E-2</v>
      </c>
      <c r="AR153" s="22">
        <f t="shared" si="186"/>
        <v>147.45848012078508</v>
      </c>
      <c r="AS153" s="6">
        <v>1483</v>
      </c>
      <c r="AT153">
        <f t="shared" si="217"/>
        <v>151</v>
      </c>
      <c r="AU153">
        <f t="shared" si="187"/>
        <v>0.11336336336336328</v>
      </c>
      <c r="AV153" s="22">
        <f t="shared" si="188"/>
        <v>373.17564167086056</v>
      </c>
      <c r="AW153" s="35">
        <f t="shared" si="189"/>
        <v>2.0438257993384785E-2</v>
      </c>
      <c r="AX153" s="6">
        <v>156</v>
      </c>
      <c r="AY153">
        <f t="shared" si="218"/>
        <v>-1</v>
      </c>
      <c r="AZ153">
        <f t="shared" si="190"/>
        <v>-6.3694267515923553E-3</v>
      </c>
      <c r="BA153" s="22">
        <f t="shared" si="191"/>
        <v>39.255158530447908</v>
      </c>
      <c r="BB153" s="35">
        <f t="shared" si="192"/>
        <v>2.1499448732083793E-3</v>
      </c>
      <c r="BC153" s="18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8">
        <f t="shared" si="193"/>
        <v>108</v>
      </c>
      <c r="BE153" s="35">
        <f t="shared" si="194"/>
        <v>4.4653932026792464E-3</v>
      </c>
      <c r="BF153" s="22">
        <f t="shared" si="195"/>
        <v>6113.2360342224456</v>
      </c>
      <c r="BG153" s="22">
        <f t="shared" si="196"/>
        <v>0.33481256890848954</v>
      </c>
      <c r="BH153" s="30">
        <v>9022</v>
      </c>
      <c r="BI153">
        <f t="shared" si="197"/>
        <v>196</v>
      </c>
      <c r="BJ153" s="6">
        <v>31005</v>
      </c>
      <c r="BK153">
        <f t="shared" si="198"/>
        <v>452</v>
      </c>
      <c r="BL153" s="6">
        <v>22765</v>
      </c>
      <c r="BM153">
        <f t="shared" si="199"/>
        <v>312</v>
      </c>
      <c r="BN153" s="6">
        <v>8158</v>
      </c>
      <c r="BO153">
        <f t="shared" si="200"/>
        <v>146</v>
      </c>
      <c r="BP153" s="6">
        <v>1610</v>
      </c>
      <c r="BQ153">
        <f t="shared" si="201"/>
        <v>36</v>
      </c>
      <c r="BR153" s="11">
        <v>16</v>
      </c>
      <c r="BS153" s="17">
        <f t="shared" si="202"/>
        <v>0</v>
      </c>
      <c r="BT153" s="11">
        <v>86</v>
      </c>
      <c r="BU153" s="17">
        <f t="shared" si="203"/>
        <v>0</v>
      </c>
      <c r="BV153" s="11">
        <v>364</v>
      </c>
      <c r="BW153" s="17">
        <f t="shared" si="204"/>
        <v>5</v>
      </c>
      <c r="BX153" s="11">
        <v>746</v>
      </c>
      <c r="BY153" s="17">
        <f t="shared" si="205"/>
        <v>10</v>
      </c>
      <c r="BZ153" s="14">
        <v>379</v>
      </c>
      <c r="CA153" s="18">
        <f t="shared" si="206"/>
        <v>2</v>
      </c>
    </row>
    <row r="154" spans="1:79">
      <c r="A154" s="1">
        <v>44051</v>
      </c>
      <c r="B154">
        <v>44051</v>
      </c>
      <c r="C154" s="6">
        <v>73651</v>
      </c>
      <c r="D154">
        <f t="shared" si="225"/>
        <v>1091</v>
      </c>
      <c r="E154" s="6">
        <v>1609</v>
      </c>
      <c r="F154">
        <f>E154-E153</f>
        <v>18</v>
      </c>
      <c r="G154" s="6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6">
        <v>247212</v>
      </c>
      <c r="W154">
        <f t="shared" si="214"/>
        <v>2932</v>
      </c>
      <c r="X154">
        <f t="shared" si="175"/>
        <v>-353</v>
      </c>
      <c r="Y154" s="22">
        <f t="shared" si="176"/>
        <v>62207.347760442877</v>
      </c>
      <c r="Z154" s="6">
        <v>171578</v>
      </c>
      <c r="AA154">
        <f t="shared" si="219"/>
        <v>2083</v>
      </c>
      <c r="AB154" s="19">
        <f t="shared" si="177"/>
        <v>0.69405206866980562</v>
      </c>
      <c r="AC154" s="18">
        <f t="shared" si="178"/>
        <v>-148</v>
      </c>
      <c r="AD154">
        <f t="shared" si="215"/>
        <v>75634</v>
      </c>
      <c r="AE154">
        <f t="shared" si="220"/>
        <v>849</v>
      </c>
      <c r="AF154" s="19">
        <f t="shared" si="179"/>
        <v>0.30594793133019432</v>
      </c>
      <c r="AG154" s="18">
        <f t="shared" si="180"/>
        <v>-205</v>
      </c>
      <c r="AH154" s="22">
        <f t="shared" si="181"/>
        <v>0.28956343792633016</v>
      </c>
      <c r="AI154" s="22">
        <f t="shared" si="182"/>
        <v>19032.209360845496</v>
      </c>
      <c r="AJ154" s="6">
        <v>22307</v>
      </c>
      <c r="AK154">
        <f t="shared" si="221"/>
        <v>238</v>
      </c>
      <c r="AL154">
        <f t="shared" si="183"/>
        <v>1.0784358149440454E-2</v>
      </c>
      <c r="AM154" s="22">
        <f t="shared" si="184"/>
        <v>5613.2360342224456</v>
      </c>
      <c r="AN154" s="22">
        <f t="shared" si="185"/>
        <v>0.30287436694681674</v>
      </c>
      <c r="AO154" s="6">
        <v>611</v>
      </c>
      <c r="AP154">
        <f t="shared" si="226"/>
        <v>25</v>
      </c>
      <c r="AQ154">
        <f t="shared" si="216"/>
        <v>4.2662116040955711E-2</v>
      </c>
      <c r="AR154" s="22">
        <f t="shared" si="186"/>
        <v>153.74937091092099</v>
      </c>
      <c r="AS154" s="6">
        <v>1483</v>
      </c>
      <c r="AT154">
        <f t="shared" si="217"/>
        <v>0</v>
      </c>
      <c r="AU154">
        <f t="shared" si="187"/>
        <v>0</v>
      </c>
      <c r="AV154" s="22">
        <f t="shared" si="188"/>
        <v>373.17564167086056</v>
      </c>
      <c r="AW154" s="35">
        <f t="shared" si="189"/>
        <v>2.0135503930700193E-2</v>
      </c>
      <c r="AX154" s="6">
        <v>157</v>
      </c>
      <c r="AY154">
        <f t="shared" si="218"/>
        <v>1</v>
      </c>
      <c r="AZ154">
        <f t="shared" si="190"/>
        <v>6.4102564102563875E-3</v>
      </c>
      <c r="BA154" s="22">
        <f t="shared" si="191"/>
        <v>39.506794162053346</v>
      </c>
      <c r="BB154" s="35">
        <f t="shared" si="192"/>
        <v>2.1316750621172826E-3</v>
      </c>
      <c r="BC154" s="18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8">
        <f t="shared" si="193"/>
        <v>264</v>
      </c>
      <c r="BE154" s="35">
        <f t="shared" si="194"/>
        <v>1.086688071128683E-2</v>
      </c>
      <c r="BF154" s="22">
        <f t="shared" si="195"/>
        <v>6179.6678409662809</v>
      </c>
      <c r="BG154" s="22">
        <f t="shared" si="196"/>
        <v>0.33343742786927538</v>
      </c>
      <c r="BH154" s="30">
        <v>9183</v>
      </c>
      <c r="BI154">
        <f t="shared" si="197"/>
        <v>161</v>
      </c>
      <c r="BJ154" s="6">
        <v>31428</v>
      </c>
      <c r="BK154">
        <f t="shared" si="198"/>
        <v>423</v>
      </c>
      <c r="BL154" s="6">
        <v>23080</v>
      </c>
      <c r="BM154">
        <f t="shared" si="199"/>
        <v>315</v>
      </c>
      <c r="BN154" s="6">
        <v>8325</v>
      </c>
      <c r="BO154">
        <f t="shared" si="200"/>
        <v>167</v>
      </c>
      <c r="BP154" s="6">
        <v>1635</v>
      </c>
      <c r="BQ154">
        <f t="shared" si="201"/>
        <v>25</v>
      </c>
      <c r="BR154" s="11">
        <v>16</v>
      </c>
      <c r="BS154" s="17">
        <f t="shared" si="202"/>
        <v>0</v>
      </c>
      <c r="BT154" s="11">
        <v>86</v>
      </c>
      <c r="BU154" s="17">
        <f t="shared" si="203"/>
        <v>0</v>
      </c>
      <c r="BV154" s="11">
        <v>368</v>
      </c>
      <c r="BW154" s="17">
        <f t="shared" si="204"/>
        <v>4</v>
      </c>
      <c r="BX154" s="11">
        <v>757</v>
      </c>
      <c r="BY154" s="17">
        <f t="shared" si="205"/>
        <v>11</v>
      </c>
      <c r="BZ154" s="14">
        <v>382</v>
      </c>
      <c r="CA154" s="18">
        <f t="shared" si="206"/>
        <v>3</v>
      </c>
    </row>
    <row r="155" spans="1:79">
      <c r="A155" s="1">
        <v>44052</v>
      </c>
      <c r="B155">
        <v>44052</v>
      </c>
      <c r="C155" s="6">
        <v>74492</v>
      </c>
      <c r="D155">
        <f t="shared" si="225"/>
        <v>841</v>
      </c>
      <c r="E155" s="6">
        <v>1639</v>
      </c>
      <c r="F155">
        <f t="shared" si="213"/>
        <v>30</v>
      </c>
      <c r="G155" s="6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6">
        <v>249980</v>
      </c>
      <c r="W155">
        <f>V155-V154</f>
        <v>2768</v>
      </c>
      <c r="X155">
        <f>IFERROR(W155-W154,0)</f>
        <v>-164</v>
      </c>
      <c r="Y155" s="22">
        <f t="shared" si="176"/>
        <v>62903.875188726721</v>
      </c>
      <c r="Z155" s="6">
        <v>173589</v>
      </c>
      <c r="AA155">
        <f t="shared" si="219"/>
        <v>2011</v>
      </c>
      <c r="AB155" s="19">
        <f>IFERROR(Z155/V155,0)</f>
        <v>0.69441155292423395</v>
      </c>
      <c r="AC155" s="18">
        <f>IFERROR(AA155-AA154,0)</f>
        <v>-72</v>
      </c>
      <c r="AD155">
        <f t="shared" si="215"/>
        <v>76391</v>
      </c>
      <c r="AE155">
        <f t="shared" si="220"/>
        <v>757</v>
      </c>
      <c r="AF155" s="19">
        <f t="shared" si="179"/>
        <v>0.30558844707576605</v>
      </c>
      <c r="AG155" s="18">
        <f t="shared" si="180"/>
        <v>-92</v>
      </c>
      <c r="AH155" s="22">
        <f t="shared" si="181"/>
        <v>0.27348265895953755</v>
      </c>
      <c r="AI155" s="22">
        <f t="shared" si="182"/>
        <v>19222.697533970808</v>
      </c>
      <c r="AJ155" s="6">
        <v>21837</v>
      </c>
      <c r="AK155">
        <f t="shared" si="221"/>
        <v>-470</v>
      </c>
      <c r="AL155">
        <f t="shared" si="183"/>
        <v>-2.1069619401981488E-2</v>
      </c>
      <c r="AM155" s="22">
        <f t="shared" si="184"/>
        <v>5494.967287367891</v>
      </c>
      <c r="AN155" s="22">
        <f t="shared" si="185"/>
        <v>0.29314557267894537</v>
      </c>
      <c r="AO155" s="6">
        <v>627</v>
      </c>
      <c r="AP155">
        <f t="shared" si="226"/>
        <v>16</v>
      </c>
      <c r="AQ155">
        <f t="shared" si="216"/>
        <v>2.6186579378068675E-2</v>
      </c>
      <c r="AR155" s="22">
        <f t="shared" si="186"/>
        <v>157.77554101660795</v>
      </c>
      <c r="AS155" s="6">
        <v>1484</v>
      </c>
      <c r="AT155">
        <f t="shared" si="217"/>
        <v>1</v>
      </c>
      <c r="AU155">
        <f t="shared" si="187"/>
        <v>6.743088334457692E-4</v>
      </c>
      <c r="AV155" s="22">
        <f t="shared" si="188"/>
        <v>373.427277302466</v>
      </c>
      <c r="AW155" s="35">
        <f t="shared" si="189"/>
        <v>1.9921602319712184E-2</v>
      </c>
      <c r="AX155" s="6">
        <v>157</v>
      </c>
      <c r="AY155">
        <f t="shared" si="218"/>
        <v>0</v>
      </c>
      <c r="AZ155">
        <f t="shared" si="190"/>
        <v>0</v>
      </c>
      <c r="BA155" s="22">
        <f t="shared" si="191"/>
        <v>39.506794162053346</v>
      </c>
      <c r="BB155" s="35">
        <f t="shared" si="192"/>
        <v>2.1076088707512215E-3</v>
      </c>
      <c r="BC155" s="18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8">
        <f t="shared" si="193"/>
        <v>-453</v>
      </c>
      <c r="BE155" s="35">
        <f t="shared" si="194"/>
        <v>-1.844612753481556E-2</v>
      </c>
      <c r="BF155" s="22">
        <f t="shared" si="195"/>
        <v>6065.6768998490179</v>
      </c>
      <c r="BG155" s="22">
        <f t="shared" si="196"/>
        <v>0.32359179509209041</v>
      </c>
      <c r="BH155" s="30">
        <v>9338</v>
      </c>
      <c r="BI155">
        <f t="shared" si="197"/>
        <v>155</v>
      </c>
      <c r="BJ155" s="6">
        <v>31750</v>
      </c>
      <c r="BK155">
        <f t="shared" si="198"/>
        <v>322</v>
      </c>
      <c r="BL155" s="6">
        <v>23321</v>
      </c>
      <c r="BM155">
        <f t="shared" si="199"/>
        <v>241</v>
      </c>
      <c r="BN155" s="6">
        <v>8420</v>
      </c>
      <c r="BO155">
        <f t="shared" si="200"/>
        <v>95</v>
      </c>
      <c r="BP155" s="6">
        <v>1663</v>
      </c>
      <c r="BQ155">
        <f t="shared" si="201"/>
        <v>28</v>
      </c>
      <c r="BR155" s="11">
        <v>17</v>
      </c>
      <c r="BS155" s="17">
        <f t="shared" si="202"/>
        <v>1</v>
      </c>
      <c r="BT155" s="11">
        <v>87</v>
      </c>
      <c r="BU155" s="17">
        <f t="shared" si="203"/>
        <v>1</v>
      </c>
      <c r="BV155" s="11">
        <v>374</v>
      </c>
      <c r="BW155" s="17">
        <f t="shared" si="204"/>
        <v>6</v>
      </c>
      <c r="BX155" s="11">
        <v>768</v>
      </c>
      <c r="BY155" s="17">
        <f t="shared" si="205"/>
        <v>11</v>
      </c>
      <c r="BZ155" s="14">
        <v>393</v>
      </c>
      <c r="CA155" s="18">
        <f t="shared" si="206"/>
        <v>11</v>
      </c>
    </row>
    <row r="156" spans="1:79">
      <c r="A156" s="1">
        <v>44053</v>
      </c>
      <c r="B156">
        <v>44053</v>
      </c>
      <c r="C156" s="6">
        <v>75394</v>
      </c>
      <c r="D156">
        <f t="shared" si="225"/>
        <v>902</v>
      </c>
      <c r="E156" s="6">
        <v>1664</v>
      </c>
      <c r="F156">
        <f>E156-E155</f>
        <v>25</v>
      </c>
      <c r="G156" s="6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6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2">
        <f t="shared" si="176"/>
        <v>63508.052340211369</v>
      </c>
      <c r="Z156" s="6">
        <v>175184</v>
      </c>
      <c r="AA156">
        <f t="shared" ref="AA156:AA157" si="235">Z156-Z155</f>
        <v>1595</v>
      </c>
      <c r="AB156" s="19">
        <f t="shared" ref="AB156:AB157" si="236">IFERROR(Z156/V156,0)</f>
        <v>0.6941251520518581</v>
      </c>
      <c r="AC156" s="18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9">
        <f t="shared" ref="AF156:AF157" si="240">IFERROR(AD156/V156,0)</f>
        <v>0.3058748479481419</v>
      </c>
      <c r="AG156" s="18">
        <f t="shared" ref="AG156:AG157" si="241">IFERROR(AE156-AE155,0)</f>
        <v>49</v>
      </c>
      <c r="AH156" s="22">
        <f t="shared" si="181"/>
        <v>0.33569346105789255</v>
      </c>
      <c r="AI156" s="22">
        <f t="shared" si="182"/>
        <v>19425.515853044792</v>
      </c>
      <c r="AJ156" s="6">
        <v>21906</v>
      </c>
      <c r="AK156">
        <f t="shared" ref="AK156:AK157" si="242">AJ156-AJ155</f>
        <v>69</v>
      </c>
      <c r="AL156">
        <f t="shared" si="183"/>
        <v>3.1597746943261562E-3</v>
      </c>
      <c r="AM156" s="22">
        <f t="shared" si="184"/>
        <v>5512.3301459486656</v>
      </c>
      <c r="AN156" s="22">
        <f t="shared" si="185"/>
        <v>0.29055362495689313</v>
      </c>
      <c r="AO156" s="6">
        <v>622</v>
      </c>
      <c r="AP156">
        <f t="shared" ref="AP156:AP171" si="243">AO156-AO155</f>
        <v>-5</v>
      </c>
      <c r="AQ156">
        <f t="shared" si="216"/>
        <v>-7.9744816586921896E-3</v>
      </c>
      <c r="AR156" s="22">
        <f t="shared" si="186"/>
        <v>156.51736285858075</v>
      </c>
      <c r="AS156" s="6">
        <v>1485</v>
      </c>
      <c r="AT156">
        <f t="shared" ref="AT156:AT157" si="244">AS156-AS155</f>
        <v>1</v>
      </c>
      <c r="AU156">
        <f t="shared" si="187"/>
        <v>6.738544474393926E-4</v>
      </c>
      <c r="AV156" s="22">
        <f t="shared" si="188"/>
        <v>373.67891293407143</v>
      </c>
      <c r="AW156" s="35">
        <f t="shared" si="189"/>
        <v>1.9696527575138605E-2</v>
      </c>
      <c r="AX156" s="6">
        <v>162</v>
      </c>
      <c r="AY156">
        <f t="shared" ref="AY156:AY157" si="245">AX156-AX155</f>
        <v>5</v>
      </c>
      <c r="AZ156">
        <f t="shared" si="190"/>
        <v>3.1847133757961776E-2</v>
      </c>
      <c r="BA156" s="22">
        <f t="shared" si="191"/>
        <v>40.764972320080524</v>
      </c>
      <c r="BB156" s="35">
        <f t="shared" si="192"/>
        <v>2.1487120991060295E-3</v>
      </c>
      <c r="BC156" s="18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8">
        <f t="shared" ref="BD156:BD157" si="246">IFERROR(BC156-BC155,0)</f>
        <v>70</v>
      </c>
      <c r="BE156" s="35">
        <f t="shared" si="194"/>
        <v>2.9039618336443862E-3</v>
      </c>
      <c r="BF156" s="22">
        <f t="shared" si="195"/>
        <v>6083.2913940613989</v>
      </c>
      <c r="BG156" s="22">
        <f t="shared" si="196"/>
        <v>0.32064885799931031</v>
      </c>
      <c r="BH156" s="30">
        <v>9508</v>
      </c>
      <c r="BI156">
        <f t="shared" ref="BI156:BI157" si="247">IFERROR((BH156-BH155), 0)</f>
        <v>170</v>
      </c>
      <c r="BJ156" s="6">
        <v>32075</v>
      </c>
      <c r="BK156">
        <f t="shared" ref="BK156:BK157" si="248">IFERROR((BJ156-BJ155),0)</f>
        <v>325</v>
      </c>
      <c r="BL156" s="6">
        <v>23584</v>
      </c>
      <c r="BM156">
        <f t="shared" ref="BM156:BM157" si="249">IFERROR((BL156-BL155),0)</f>
        <v>263</v>
      </c>
      <c r="BN156" s="6">
        <v>8510</v>
      </c>
      <c r="BO156">
        <f t="shared" ref="BO156:BO157" si="250">IFERROR((BN156-BN155),0)</f>
        <v>90</v>
      </c>
      <c r="BP156" s="6">
        <v>1672</v>
      </c>
      <c r="BQ156">
        <f t="shared" ref="BQ156:BQ157" si="251">IFERROR((BP156-BP155),0)</f>
        <v>9</v>
      </c>
      <c r="BR156" s="10">
        <v>17</v>
      </c>
      <c r="BS156" s="17">
        <f t="shared" ref="BS156:BS157" si="252">IFERROR((BR156-BR155),0)</f>
        <v>0</v>
      </c>
      <c r="BT156" s="10">
        <v>90</v>
      </c>
      <c r="BU156" s="17">
        <f t="shared" ref="BU156:BU157" si="253">IFERROR((BT156-BT155),0)</f>
        <v>3</v>
      </c>
      <c r="BV156" s="10">
        <v>381</v>
      </c>
      <c r="BW156" s="17">
        <f t="shared" ref="BW156:BW157" si="254">IFERROR((BV156-BV155),0)</f>
        <v>7</v>
      </c>
      <c r="BX156" s="10">
        <v>778</v>
      </c>
      <c r="BY156" s="17">
        <f t="shared" ref="BY156:BY157" si="255">IFERROR((BX156-BX155),0)</f>
        <v>10</v>
      </c>
      <c r="BZ156" s="15">
        <v>398</v>
      </c>
      <c r="CA156" s="18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6">
        <v>76464</v>
      </c>
      <c r="D157">
        <f t="shared" si="225"/>
        <v>1070</v>
      </c>
      <c r="E157" s="6">
        <v>1680</v>
      </c>
      <c r="F157">
        <f t="shared" si="213"/>
        <v>16</v>
      </c>
      <c r="G157" s="6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6">
        <v>255418</v>
      </c>
      <c r="W157">
        <f t="shared" si="233"/>
        <v>3037</v>
      </c>
      <c r="X157">
        <f t="shared" si="234"/>
        <v>636</v>
      </c>
      <c r="Y157" s="22">
        <f t="shared" si="176"/>
        <v>64272.269753397079</v>
      </c>
      <c r="Z157" s="6">
        <v>177243</v>
      </c>
      <c r="AA157">
        <f t="shared" si="235"/>
        <v>2059</v>
      </c>
      <c r="AB157" s="19">
        <f t="shared" si="236"/>
        <v>0.69393308224165873</v>
      </c>
      <c r="AC157" s="18">
        <f t="shared" si="237"/>
        <v>464</v>
      </c>
      <c r="AD157">
        <f t="shared" si="238"/>
        <v>78175</v>
      </c>
      <c r="AE157">
        <f t="shared" si="239"/>
        <v>978</v>
      </c>
      <c r="AF157" s="19">
        <f t="shared" si="240"/>
        <v>0.30606691775834122</v>
      </c>
      <c r="AG157" s="18">
        <f t="shared" si="241"/>
        <v>172</v>
      </c>
      <c r="AH157" s="22">
        <f t="shared" ref="AH157:AH172" si="259">IFERROR(AE157/W157,0)</f>
        <v>0.32202831741850513</v>
      </c>
      <c r="AI157" s="22">
        <f t="shared" si="182"/>
        <v>19671.615500754906</v>
      </c>
      <c r="AJ157" s="6">
        <v>21872</v>
      </c>
      <c r="AK157">
        <f t="shared" si="242"/>
        <v>-34</v>
      </c>
      <c r="AL157">
        <f t="shared" si="183"/>
        <v>-1.5520861864329882E-3</v>
      </c>
      <c r="AM157" s="22">
        <f t="shared" si="184"/>
        <v>5503.7745344740815</v>
      </c>
      <c r="AN157" s="22">
        <f t="shared" si="185"/>
        <v>0.28604310525214482</v>
      </c>
      <c r="AO157" s="6">
        <v>578</v>
      </c>
      <c r="AP157">
        <f t="shared" si="243"/>
        <v>-44</v>
      </c>
      <c r="AQ157">
        <f t="shared" si="216"/>
        <v>-7.0739549839228255E-2</v>
      </c>
      <c r="AR157" s="22">
        <f t="shared" si="186"/>
        <v>145.4453950679416</v>
      </c>
      <c r="AS157" s="6">
        <v>1509</v>
      </c>
      <c r="AT157">
        <f t="shared" si="244"/>
        <v>24</v>
      </c>
      <c r="AU157">
        <f t="shared" si="187"/>
        <v>1.6161616161616266E-2</v>
      </c>
      <c r="AV157" s="22">
        <f t="shared" si="188"/>
        <v>379.7181680926019</v>
      </c>
      <c r="AW157" s="35">
        <f t="shared" si="189"/>
        <v>1.9734777150031389E-2</v>
      </c>
      <c r="AX157" s="6">
        <v>160</v>
      </c>
      <c r="AY157">
        <f t="shared" si="245"/>
        <v>-2</v>
      </c>
      <c r="AZ157">
        <f t="shared" si="190"/>
        <v>-1.2345679012345734E-2</v>
      </c>
      <c r="BA157" s="22">
        <f t="shared" si="191"/>
        <v>40.261701056869647</v>
      </c>
      <c r="BB157" s="35">
        <f t="shared" si="192"/>
        <v>2.0924879681941829E-3</v>
      </c>
      <c r="BC157" s="18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8">
        <f t="shared" si="246"/>
        <v>-56</v>
      </c>
      <c r="BE157" s="35">
        <f t="shared" si="194"/>
        <v>-2.3164426059979482E-3</v>
      </c>
      <c r="BF157" s="22">
        <f t="shared" si="195"/>
        <v>6069.1997986914948</v>
      </c>
      <c r="BG157" s="22">
        <f t="shared" si="196"/>
        <v>0.31542948315547187</v>
      </c>
      <c r="BH157" s="30">
        <v>9719</v>
      </c>
      <c r="BI157">
        <f t="shared" si="247"/>
        <v>211</v>
      </c>
      <c r="BJ157" s="6">
        <v>32541</v>
      </c>
      <c r="BK157">
        <f t="shared" si="248"/>
        <v>466</v>
      </c>
      <c r="BL157" s="6">
        <v>23846</v>
      </c>
      <c r="BM157">
        <f t="shared" si="249"/>
        <v>262</v>
      </c>
      <c r="BN157" s="6">
        <v>8606</v>
      </c>
      <c r="BO157">
        <f t="shared" si="250"/>
        <v>96</v>
      </c>
      <c r="BP157" s="6">
        <v>1752</v>
      </c>
      <c r="BQ157">
        <f t="shared" si="251"/>
        <v>80</v>
      </c>
      <c r="BR157" s="10">
        <v>17</v>
      </c>
      <c r="BS157" s="17">
        <f t="shared" si="252"/>
        <v>0</v>
      </c>
      <c r="BT157" s="10">
        <v>90</v>
      </c>
      <c r="BU157" s="17">
        <f t="shared" si="253"/>
        <v>0</v>
      </c>
      <c r="BV157" s="10">
        <v>382</v>
      </c>
      <c r="BW157" s="17">
        <f t="shared" si="254"/>
        <v>1</v>
      </c>
      <c r="BX157" s="10">
        <v>787</v>
      </c>
      <c r="BY157" s="17">
        <f t="shared" si="255"/>
        <v>9</v>
      </c>
      <c r="BZ157" s="15">
        <v>404</v>
      </c>
      <c r="CA157" s="18">
        <f t="shared" si="256"/>
        <v>6</v>
      </c>
    </row>
    <row r="158" spans="1:79">
      <c r="A158" s="1">
        <v>44055</v>
      </c>
      <c r="B158">
        <v>44055</v>
      </c>
      <c r="C158" s="6">
        <v>77377</v>
      </c>
      <c r="D158">
        <f t="shared" ref="D158:D169" si="260">IFERROR(C158-C157,"")</f>
        <v>913</v>
      </c>
      <c r="E158" s="6">
        <v>1703</v>
      </c>
      <c r="F158">
        <f t="shared" ref="F158:F160" si="261">E158-E157</f>
        <v>23</v>
      </c>
      <c r="G158" s="6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6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2">
        <f t="shared" si="176"/>
        <v>64978.359335681933</v>
      </c>
      <c r="Z158" s="6">
        <v>179072</v>
      </c>
      <c r="AA158">
        <f t="shared" ref="AA158:AA172" si="273">Z158-Z157</f>
        <v>1829</v>
      </c>
      <c r="AB158" s="19">
        <f t="shared" ref="AB158:AB172" si="274">IFERROR(Z158/V158,0)</f>
        <v>0.69347543218291097</v>
      </c>
      <c r="AC158" s="18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9">
        <f t="shared" ref="AF158:AF172" si="278">IFERROR(AD158/V158,0)</f>
        <v>0.30652456781708903</v>
      </c>
      <c r="AG158" s="18">
        <f t="shared" ref="AG158:AG172" si="279">IFERROR(AE158-AE157,0)</f>
        <v>-1</v>
      </c>
      <c r="AH158" s="22">
        <f t="shared" si="259"/>
        <v>0.34818246614397719</v>
      </c>
      <c r="AI158" s="22">
        <f t="shared" si="182"/>
        <v>19917.463512833416</v>
      </c>
      <c r="AJ158" s="6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2">
        <f t="shared" si="184"/>
        <v>5489.1796678409664</v>
      </c>
      <c r="AN158" s="22">
        <f t="shared" si="185"/>
        <v>0.2819183995244065</v>
      </c>
      <c r="AO158" s="6">
        <v>589</v>
      </c>
      <c r="AP158">
        <f t="shared" si="243"/>
        <v>11</v>
      </c>
      <c r="AQ158">
        <f>IFERROR(AO158/AO157,0)-1</f>
        <v>1.9031141868512069E-2</v>
      </c>
      <c r="AR158" s="22">
        <f t="shared" si="186"/>
        <v>148.2133870156014</v>
      </c>
      <c r="AS158" s="6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2">
        <f t="shared" si="188"/>
        <v>380.47307498741822</v>
      </c>
      <c r="AW158" s="35">
        <f t="shared" si="189"/>
        <v>1.9540690386032025E-2</v>
      </c>
      <c r="AX158" s="6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2">
        <f t="shared" si="191"/>
        <v>40.764972320080524</v>
      </c>
      <c r="BB158" s="35">
        <f t="shared" si="192"/>
        <v>2.0936453985034311E-3</v>
      </c>
      <c r="BC158" s="18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8">
        <f t="shared" ref="BD158:BD172" si="286">IFERROR(BC158-BC157,0)</f>
        <v>-42</v>
      </c>
      <c r="BE158" s="35">
        <f t="shared" ref="BE158:BE172" si="287">IFERROR(BC158/BC157,0)-1</f>
        <v>-1.7413657282639994E-3</v>
      </c>
      <c r="BF158" s="22">
        <f t="shared" si="195"/>
        <v>6058.6311021640659</v>
      </c>
      <c r="BG158" s="22">
        <f t="shared" si="196"/>
        <v>0.3111648164183155</v>
      </c>
      <c r="BH158" s="30">
        <v>9898</v>
      </c>
      <c r="BI158">
        <f t="shared" ref="BI158:BI172" si="288">IFERROR((BH158-BH157), 0)</f>
        <v>179</v>
      </c>
      <c r="BJ158" s="6">
        <v>32828</v>
      </c>
      <c r="BK158">
        <f t="shared" ref="BK158:BK172" si="289">IFERROR((BJ158-BJ157),0)</f>
        <v>287</v>
      </c>
      <c r="BL158" s="6">
        <v>24148</v>
      </c>
      <c r="BM158">
        <f t="shared" ref="BM158:BM172" si="290">IFERROR((BL158-BL157),0)</f>
        <v>302</v>
      </c>
      <c r="BN158" s="6">
        <v>8728</v>
      </c>
      <c r="BO158">
        <f t="shared" ref="BO158:BO172" si="291">IFERROR((BN158-BN157),0)</f>
        <v>122</v>
      </c>
      <c r="BP158" s="6">
        <v>1775</v>
      </c>
      <c r="BQ158">
        <f t="shared" ref="BQ158:BQ172" si="292">IFERROR((BP158-BP157),0)</f>
        <v>23</v>
      </c>
      <c r="BR158" s="11">
        <v>17</v>
      </c>
      <c r="BS158" s="17">
        <f t="shared" ref="BS158:BS172" si="293">IFERROR((BR158-BR157),0)</f>
        <v>0</v>
      </c>
      <c r="BT158" s="11">
        <v>90</v>
      </c>
      <c r="BU158" s="17">
        <f t="shared" ref="BU158:BU172" si="294">IFERROR((BT158-BT157),0)</f>
        <v>0</v>
      </c>
      <c r="BV158" s="11">
        <v>387</v>
      </c>
      <c r="BW158" s="17">
        <f t="shared" ref="BW158:BW172" si="295">IFERROR((BV158-BV157),0)</f>
        <v>5</v>
      </c>
      <c r="BX158" s="11">
        <v>798</v>
      </c>
      <c r="BY158" s="17">
        <f t="shared" ref="BY158:BY172" si="296">IFERROR((BX158-BX157),0)</f>
        <v>11</v>
      </c>
      <c r="BZ158" s="14">
        <v>411</v>
      </c>
      <c r="CA158" s="18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6">
        <v>78446</v>
      </c>
      <c r="D159">
        <f t="shared" si="260"/>
        <v>1069</v>
      </c>
      <c r="E159" s="6">
        <v>1722</v>
      </c>
      <c r="F159">
        <f>E159-E158</f>
        <v>19</v>
      </c>
      <c r="G159" s="6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6">
        <v>261350</v>
      </c>
      <c r="W159">
        <f t="shared" si="271"/>
        <v>3126</v>
      </c>
      <c r="X159">
        <f t="shared" si="272"/>
        <v>320</v>
      </c>
      <c r="Y159" s="22">
        <f t="shared" si="176"/>
        <v>65764.972320080517</v>
      </c>
      <c r="Z159" s="6">
        <v>181137</v>
      </c>
      <c r="AA159">
        <f t="shared" si="273"/>
        <v>2065</v>
      </c>
      <c r="AB159" s="19">
        <f t="shared" si="274"/>
        <v>0.69308207384733111</v>
      </c>
      <c r="AC159" s="18">
        <f t="shared" si="275"/>
        <v>236</v>
      </c>
      <c r="AD159">
        <f t="shared" si="276"/>
        <v>80213</v>
      </c>
      <c r="AE159">
        <f t="shared" si="277"/>
        <v>1061</v>
      </c>
      <c r="AF159" s="19">
        <f t="shared" si="278"/>
        <v>0.30691792615266883</v>
      </c>
      <c r="AG159" s="18">
        <f t="shared" si="279"/>
        <v>84</v>
      </c>
      <c r="AH159" s="22">
        <f t="shared" si="259"/>
        <v>0.33941138835572615</v>
      </c>
      <c r="AI159" s="22">
        <f t="shared" si="182"/>
        <v>20184.448917966783</v>
      </c>
      <c r="AJ159" s="6">
        <v>21250</v>
      </c>
      <c r="AK159">
        <f t="shared" si="280"/>
        <v>-564</v>
      </c>
      <c r="AL159">
        <f t="shared" si="281"/>
        <v>-2.5854955533143875E-2</v>
      </c>
      <c r="AM159" s="22">
        <f t="shared" si="184"/>
        <v>5347.2571716155007</v>
      </c>
      <c r="AN159" s="22">
        <f t="shared" si="185"/>
        <v>0.27088697957830865</v>
      </c>
      <c r="AO159" s="6">
        <v>591</v>
      </c>
      <c r="AP159">
        <f t="shared" si="243"/>
        <v>2</v>
      </c>
      <c r="AQ159">
        <f t="shared" si="216"/>
        <v>3.3955857385399302E-3</v>
      </c>
      <c r="AR159" s="22">
        <f t="shared" si="186"/>
        <v>148.71665827881228</v>
      </c>
      <c r="AS159" s="6">
        <v>1515</v>
      </c>
      <c r="AT159">
        <f t="shared" si="282"/>
        <v>3</v>
      </c>
      <c r="AU159">
        <f t="shared" si="283"/>
        <v>1.9841269841269771E-3</v>
      </c>
      <c r="AV159" s="22">
        <f t="shared" si="188"/>
        <v>381.22798188223453</v>
      </c>
      <c r="AW159" s="35">
        <f t="shared" si="189"/>
        <v>1.9312648191112357E-2</v>
      </c>
      <c r="AX159" s="6">
        <v>158</v>
      </c>
      <c r="AY159">
        <f t="shared" si="284"/>
        <v>-4</v>
      </c>
      <c r="AZ159">
        <f t="shared" si="285"/>
        <v>-2.4691358024691357E-2</v>
      </c>
      <c r="BA159" s="22">
        <f t="shared" si="191"/>
        <v>39.758429793658777</v>
      </c>
      <c r="BB159" s="35">
        <f t="shared" si="192"/>
        <v>2.0141243658057771E-3</v>
      </c>
      <c r="BC159" s="18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8">
        <f t="shared" si="286"/>
        <v>-563</v>
      </c>
      <c r="BE159" s="35">
        <f t="shared" si="287"/>
        <v>-2.3383311874403012E-2</v>
      </c>
      <c r="BF159" s="22">
        <f t="shared" si="195"/>
        <v>5916.9602415702057</v>
      </c>
      <c r="BG159" s="22">
        <f t="shared" si="196"/>
        <v>0.29974759707314585</v>
      </c>
      <c r="BH159" s="30">
        <v>10092</v>
      </c>
      <c r="BI159">
        <f t="shared" si="288"/>
        <v>194</v>
      </c>
      <c r="BJ159" s="6">
        <v>33244</v>
      </c>
      <c r="BK159">
        <f t="shared" si="289"/>
        <v>416</v>
      </c>
      <c r="BL159" s="6">
        <v>24463</v>
      </c>
      <c r="BM159">
        <f t="shared" si="290"/>
        <v>315</v>
      </c>
      <c r="BN159" s="6">
        <v>8846</v>
      </c>
      <c r="BO159">
        <f t="shared" si="291"/>
        <v>118</v>
      </c>
      <c r="BP159" s="6">
        <v>1801</v>
      </c>
      <c r="BQ159">
        <f t="shared" si="292"/>
        <v>26</v>
      </c>
      <c r="BR159" s="10">
        <v>17</v>
      </c>
      <c r="BS159" s="17">
        <f t="shared" si="293"/>
        <v>0</v>
      </c>
      <c r="BT159" s="10">
        <v>90</v>
      </c>
      <c r="BU159" s="17">
        <f t="shared" si="294"/>
        <v>0</v>
      </c>
      <c r="BV159" s="10">
        <v>391</v>
      </c>
      <c r="BW159" s="17">
        <f t="shared" si="295"/>
        <v>4</v>
      </c>
      <c r="BX159" s="10">
        <v>808</v>
      </c>
      <c r="BY159" s="17">
        <f t="shared" si="296"/>
        <v>10</v>
      </c>
      <c r="BZ159" s="15">
        <v>416</v>
      </c>
      <c r="CA159" s="18">
        <f t="shared" si="297"/>
        <v>5</v>
      </c>
    </row>
    <row r="160" spans="1:79">
      <c r="A160" s="1">
        <v>44057</v>
      </c>
      <c r="B160">
        <v>44057</v>
      </c>
      <c r="C160" s="6">
        <v>79402</v>
      </c>
      <c r="D160">
        <f t="shared" si="260"/>
        <v>956</v>
      </c>
      <c r="E160" s="6">
        <v>1734</v>
      </c>
      <c r="F160">
        <f t="shared" si="261"/>
        <v>12</v>
      </c>
      <c r="G160" s="6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6">
        <v>264046</v>
      </c>
      <c r="W160">
        <f t="shared" si="271"/>
        <v>2696</v>
      </c>
      <c r="X160">
        <f t="shared" si="272"/>
        <v>-430</v>
      </c>
      <c r="Y160" s="22">
        <f t="shared" si="176"/>
        <v>66443.381982888779</v>
      </c>
      <c r="Z160" s="6">
        <v>182873</v>
      </c>
      <c r="AA160">
        <f t="shared" si="273"/>
        <v>1736</v>
      </c>
      <c r="AB160" s="19">
        <f t="shared" si="274"/>
        <v>0.69258008074350685</v>
      </c>
      <c r="AC160" s="18">
        <f t="shared" si="275"/>
        <v>-329</v>
      </c>
      <c r="AD160">
        <f t="shared" si="276"/>
        <v>81173</v>
      </c>
      <c r="AE160">
        <f t="shared" si="277"/>
        <v>960</v>
      </c>
      <c r="AF160" s="19">
        <f t="shared" si="278"/>
        <v>0.3074199192564932</v>
      </c>
      <c r="AG160" s="18">
        <f t="shared" si="279"/>
        <v>-101</v>
      </c>
      <c r="AH160" s="22">
        <f t="shared" si="259"/>
        <v>0.35608308605341249</v>
      </c>
      <c r="AI160" s="22">
        <f t="shared" si="182"/>
        <v>20426.019124308001</v>
      </c>
      <c r="AJ160" s="6">
        <v>22516</v>
      </c>
      <c r="AK160">
        <f t="shared" si="280"/>
        <v>1266</v>
      </c>
      <c r="AL160">
        <f t="shared" si="281"/>
        <v>5.9576470588235342E-2</v>
      </c>
      <c r="AM160" s="22">
        <f t="shared" si="184"/>
        <v>5665.8278812279814</v>
      </c>
      <c r="AN160" s="22">
        <f t="shared" si="185"/>
        <v>0.28356968338329008</v>
      </c>
      <c r="AO160" s="6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2">
        <f t="shared" si="186"/>
        <v>152.4911927528938</v>
      </c>
      <c r="AS160" s="6">
        <v>1507</v>
      </c>
      <c r="AT160">
        <f t="shared" si="282"/>
        <v>-8</v>
      </c>
      <c r="AU160">
        <f t="shared" si="283"/>
        <v>-5.2805280528053222E-3</v>
      </c>
      <c r="AV160" s="22">
        <f t="shared" si="188"/>
        <v>379.21489682939102</v>
      </c>
      <c r="AW160" s="35">
        <f t="shared" si="189"/>
        <v>1.8979370796705374E-2</v>
      </c>
      <c r="AX160" s="6">
        <v>153</v>
      </c>
      <c r="AY160">
        <f t="shared" si="284"/>
        <v>-5</v>
      </c>
      <c r="AZ160">
        <f t="shared" si="285"/>
        <v>-3.1645569620253111E-2</v>
      </c>
      <c r="BA160" s="22">
        <f t="shared" si="191"/>
        <v>38.500251635631606</v>
      </c>
      <c r="BB160" s="35">
        <f t="shared" si="192"/>
        <v>1.9269036044432129E-3</v>
      </c>
      <c r="BC160" s="18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8">
        <f t="shared" si="286"/>
        <v>1268</v>
      </c>
      <c r="BE160" s="35">
        <f t="shared" si="287"/>
        <v>5.3925321085310784E-2</v>
      </c>
      <c r="BF160" s="22">
        <f t="shared" si="195"/>
        <v>6236.0342224458982</v>
      </c>
      <c r="BG160" s="22">
        <f t="shared" si="196"/>
        <v>0.31210800735497846</v>
      </c>
      <c r="BH160" s="30">
        <v>10260</v>
      </c>
      <c r="BI160">
        <f t="shared" si="288"/>
        <v>168</v>
      </c>
      <c r="BJ160" s="6">
        <v>33665</v>
      </c>
      <c r="BK160">
        <f t="shared" si="289"/>
        <v>421</v>
      </c>
      <c r="BL160" s="6">
        <v>24713</v>
      </c>
      <c r="BM160">
        <f t="shared" si="290"/>
        <v>250</v>
      </c>
      <c r="BN160" s="6">
        <v>8938</v>
      </c>
      <c r="BO160">
        <f t="shared" si="291"/>
        <v>92</v>
      </c>
      <c r="BP160" s="6">
        <v>1826</v>
      </c>
      <c r="BQ160">
        <f t="shared" si="292"/>
        <v>25</v>
      </c>
      <c r="BR160" s="10">
        <v>17</v>
      </c>
      <c r="BS160" s="17">
        <f t="shared" si="293"/>
        <v>0</v>
      </c>
      <c r="BT160" s="10">
        <v>92</v>
      </c>
      <c r="BU160" s="17">
        <f t="shared" si="294"/>
        <v>2</v>
      </c>
      <c r="BV160" s="10">
        <v>394</v>
      </c>
      <c r="BW160" s="17">
        <f t="shared" si="295"/>
        <v>3</v>
      </c>
      <c r="BX160" s="10">
        <v>812</v>
      </c>
      <c r="BY160" s="17">
        <f t="shared" si="296"/>
        <v>4</v>
      </c>
      <c r="BZ160" s="15">
        <v>419</v>
      </c>
      <c r="CA160" s="18">
        <f t="shared" si="297"/>
        <v>3</v>
      </c>
    </row>
    <row r="161" spans="1:79">
      <c r="A161" s="1">
        <v>44058</v>
      </c>
      <c r="B161">
        <v>44058</v>
      </c>
      <c r="C161" s="6">
        <v>80665</v>
      </c>
      <c r="D161">
        <f t="shared" si="260"/>
        <v>1263</v>
      </c>
      <c r="E161" s="6">
        <v>1746</v>
      </c>
      <c r="F161">
        <f t="shared" ref="F161:F192" si="299">E161-E160</f>
        <v>12</v>
      </c>
      <c r="G161" s="6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6">
        <v>268180</v>
      </c>
      <c r="W161">
        <f t="shared" si="271"/>
        <v>4134</v>
      </c>
      <c r="X161">
        <f t="shared" si="272"/>
        <v>1438</v>
      </c>
      <c r="Y161" s="22">
        <f t="shared" si="176"/>
        <v>67483.643683945644</v>
      </c>
      <c r="Z161" s="6">
        <v>185277</v>
      </c>
      <c r="AA161">
        <f t="shared" si="273"/>
        <v>2404</v>
      </c>
      <c r="AB161" s="19">
        <f t="shared" si="274"/>
        <v>0.69086807368185543</v>
      </c>
      <c r="AC161" s="18">
        <f t="shared" si="275"/>
        <v>668</v>
      </c>
      <c r="AD161">
        <f t="shared" si="276"/>
        <v>82903</v>
      </c>
      <c r="AE161">
        <f t="shared" si="277"/>
        <v>1730</v>
      </c>
      <c r="AF161" s="19">
        <f t="shared" si="278"/>
        <v>0.30913192631814451</v>
      </c>
      <c r="AG161" s="18">
        <f t="shared" si="279"/>
        <v>770</v>
      </c>
      <c r="AH161" s="22">
        <f t="shared" si="259"/>
        <v>0.41848089017900336</v>
      </c>
      <c r="AI161" s="22">
        <f t="shared" si="182"/>
        <v>20861.348766985404</v>
      </c>
      <c r="AJ161" s="6">
        <v>22805</v>
      </c>
      <c r="AK161">
        <f t="shared" si="280"/>
        <v>289</v>
      </c>
      <c r="AL161">
        <f t="shared" si="281"/>
        <v>1.2835317107834365E-2</v>
      </c>
      <c r="AM161" s="22">
        <f t="shared" si="184"/>
        <v>5738.5505787619522</v>
      </c>
      <c r="AN161" s="22">
        <f t="shared" si="185"/>
        <v>0.28271245273662676</v>
      </c>
      <c r="AO161" s="6">
        <v>600</v>
      </c>
      <c r="AP161">
        <f t="shared" si="243"/>
        <v>-6</v>
      </c>
      <c r="AQ161">
        <f t="shared" si="298"/>
        <v>-9.9009900990099098E-3</v>
      </c>
      <c r="AR161" s="22">
        <f t="shared" si="186"/>
        <v>150.98137896326119</v>
      </c>
      <c r="AS161" s="6">
        <v>1501</v>
      </c>
      <c r="AT161">
        <f t="shared" si="282"/>
        <v>-6</v>
      </c>
      <c r="AU161">
        <f t="shared" si="283"/>
        <v>-3.9814200398141653E-3</v>
      </c>
      <c r="AV161" s="22">
        <f t="shared" si="188"/>
        <v>377.70508303975839</v>
      </c>
      <c r="AW161" s="35">
        <f t="shared" si="189"/>
        <v>1.8607822475670985E-2</v>
      </c>
      <c r="AX161" s="6">
        <v>156</v>
      </c>
      <c r="AY161">
        <f t="shared" si="284"/>
        <v>3</v>
      </c>
      <c r="AZ161">
        <f t="shared" si="285"/>
        <v>1.9607843137254832E-2</v>
      </c>
      <c r="BA161" s="22">
        <f t="shared" si="191"/>
        <v>39.255158530447908</v>
      </c>
      <c r="BB161" s="35">
        <f t="shared" si="192"/>
        <v>1.9339242546333602E-3</v>
      </c>
      <c r="BC161" s="18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8">
        <f t="shared" si="286"/>
        <v>280</v>
      </c>
      <c r="BE161" s="35">
        <f t="shared" si="287"/>
        <v>1.1298523121620496E-2</v>
      </c>
      <c r="BF161" s="22">
        <f t="shared" si="195"/>
        <v>6306.4921992954196</v>
      </c>
      <c r="BG161" s="22">
        <f t="shared" si="196"/>
        <v>0.31069236967705943</v>
      </c>
      <c r="BH161" s="30">
        <v>10260</v>
      </c>
      <c r="BI161">
        <f t="shared" si="288"/>
        <v>0</v>
      </c>
      <c r="BJ161" s="6">
        <v>33981</v>
      </c>
      <c r="BK161">
        <f t="shared" si="289"/>
        <v>316</v>
      </c>
      <c r="BL161" s="6">
        <v>25029</v>
      </c>
      <c r="BM161">
        <f t="shared" si="290"/>
        <v>316</v>
      </c>
      <c r="BN161" s="6">
        <v>9254</v>
      </c>
      <c r="BO161">
        <f t="shared" si="291"/>
        <v>316</v>
      </c>
      <c r="BP161" s="6">
        <v>2141</v>
      </c>
      <c r="BQ161">
        <f t="shared" si="292"/>
        <v>315</v>
      </c>
      <c r="BR161" s="10">
        <v>17</v>
      </c>
      <c r="BS161" s="17">
        <f t="shared" si="293"/>
        <v>0</v>
      </c>
      <c r="BT161" s="10">
        <v>93</v>
      </c>
      <c r="BU161" s="17">
        <f t="shared" si="294"/>
        <v>1</v>
      </c>
      <c r="BV161" s="10">
        <v>396</v>
      </c>
      <c r="BW161" s="17">
        <f t="shared" si="295"/>
        <v>2</v>
      </c>
      <c r="BX161" s="10">
        <v>817</v>
      </c>
      <c r="BY161" s="17">
        <f t="shared" si="296"/>
        <v>5</v>
      </c>
      <c r="BZ161" s="15">
        <v>423</v>
      </c>
      <c r="CA161" s="18">
        <f t="shared" si="297"/>
        <v>4</v>
      </c>
    </row>
    <row r="162" spans="1:79">
      <c r="A162" s="1">
        <v>44059</v>
      </c>
      <c r="B162">
        <v>44059</v>
      </c>
      <c r="C162" s="6">
        <v>81940</v>
      </c>
      <c r="D162">
        <f t="shared" si="260"/>
        <v>1275</v>
      </c>
      <c r="E162" s="6">
        <v>1767</v>
      </c>
      <c r="F162">
        <f t="shared" si="299"/>
        <v>21</v>
      </c>
      <c r="G162" s="6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6">
        <v>271486</v>
      </c>
      <c r="W162">
        <f t="shared" si="271"/>
        <v>3306</v>
      </c>
      <c r="X162">
        <f t="shared" si="272"/>
        <v>-828</v>
      </c>
      <c r="Y162" s="22">
        <f t="shared" ref="Y162:Y172" si="305">IFERROR(V162/3.974,0)</f>
        <v>68315.551082033213</v>
      </c>
      <c r="Z162" s="6">
        <v>187754</v>
      </c>
      <c r="AA162">
        <f t="shared" si="273"/>
        <v>2477</v>
      </c>
      <c r="AB162" s="19">
        <f t="shared" si="274"/>
        <v>0.6915789396138291</v>
      </c>
      <c r="AC162" s="18">
        <f t="shared" si="275"/>
        <v>73</v>
      </c>
      <c r="AD162">
        <f t="shared" si="276"/>
        <v>83732</v>
      </c>
      <c r="AE162">
        <f t="shared" si="277"/>
        <v>829</v>
      </c>
      <c r="AF162" s="19">
        <f t="shared" si="278"/>
        <v>0.30842106038617095</v>
      </c>
      <c r="AG162" s="18">
        <f t="shared" si="279"/>
        <v>-901</v>
      </c>
      <c r="AH162" s="22">
        <f t="shared" si="259"/>
        <v>0.25075620084694494</v>
      </c>
      <c r="AI162" s="22">
        <f t="shared" ref="AI162:AI172" si="306">IFERROR(AD162/3.974,0)</f>
        <v>21069.954705586311</v>
      </c>
      <c r="AJ162" s="6">
        <v>22931</v>
      </c>
      <c r="AK162">
        <f t="shared" si="280"/>
        <v>126</v>
      </c>
      <c r="AL162">
        <f t="shared" si="281"/>
        <v>5.525104143828008E-3</v>
      </c>
      <c r="AM162" s="22">
        <f t="shared" ref="AM162:AM172" si="307">IFERROR(AJ162/3.974,0)</f>
        <v>5770.2566683442374</v>
      </c>
      <c r="AN162" s="22">
        <f t="shared" si="185"/>
        <v>0.27985111056870882</v>
      </c>
      <c r="AO162" s="6">
        <v>575</v>
      </c>
      <c r="AP162">
        <f t="shared" si="243"/>
        <v>-25</v>
      </c>
      <c r="AQ162">
        <f t="shared" si="298"/>
        <v>-4.166666666666663E-2</v>
      </c>
      <c r="AR162" s="22">
        <f t="shared" ref="AR162:AR172" si="308">IFERROR(AO162/3.974,0)</f>
        <v>144.69048817312532</v>
      </c>
      <c r="AS162" s="6">
        <v>1507</v>
      </c>
      <c r="AT162">
        <f t="shared" si="282"/>
        <v>6</v>
      </c>
      <c r="AU162">
        <f t="shared" si="283"/>
        <v>3.9973351099267251E-3</v>
      </c>
      <c r="AV162" s="22">
        <f t="shared" ref="AV162:AV172" si="309">IFERROR(AS162/3.974,0)</f>
        <v>379.21489682939102</v>
      </c>
      <c r="AW162" s="35">
        <f t="shared" si="189"/>
        <v>1.8391505979985356E-2</v>
      </c>
      <c r="AX162" s="6">
        <v>159</v>
      </c>
      <c r="AY162">
        <f t="shared" si="284"/>
        <v>3</v>
      </c>
      <c r="AZ162">
        <f t="shared" si="285"/>
        <v>1.9230769230769162E-2</v>
      </c>
      <c r="BA162" s="22">
        <f t="shared" ref="BA162:BA172" si="310">IFERROR(AX162/3.974,0)</f>
        <v>40.010065425264216</v>
      </c>
      <c r="BB162" s="35">
        <f t="shared" si="192"/>
        <v>1.9404442274835246E-3</v>
      </c>
      <c r="BC162" s="18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8">
        <f t="shared" si="286"/>
        <v>110</v>
      </c>
      <c r="BE162" s="35">
        <f t="shared" si="287"/>
        <v>4.3891149948127595E-3</v>
      </c>
      <c r="BF162" s="22">
        <f t="shared" ref="BF162:BF172" si="311">IFERROR(BC162/3.974,0)</f>
        <v>6334.1721187720177</v>
      </c>
      <c r="BG162" s="22">
        <f t="shared" si="196"/>
        <v>0.30720039052965586</v>
      </c>
      <c r="BH162" s="30">
        <v>10497</v>
      </c>
      <c r="BI162">
        <f t="shared" si="288"/>
        <v>237</v>
      </c>
      <c r="BJ162" s="6">
        <v>34684</v>
      </c>
      <c r="BK162">
        <f t="shared" si="289"/>
        <v>703</v>
      </c>
      <c r="BL162" s="6">
        <v>25480</v>
      </c>
      <c r="BM162">
        <f t="shared" si="290"/>
        <v>451</v>
      </c>
      <c r="BN162" s="6">
        <v>9307</v>
      </c>
      <c r="BO162">
        <f t="shared" si="291"/>
        <v>53</v>
      </c>
      <c r="BP162" s="6">
        <v>1972</v>
      </c>
      <c r="BQ162">
        <f t="shared" si="292"/>
        <v>-169</v>
      </c>
      <c r="BR162" s="10">
        <v>17</v>
      </c>
      <c r="BS162" s="17">
        <f t="shared" si="293"/>
        <v>0</v>
      </c>
      <c r="BT162" s="10">
        <v>93</v>
      </c>
      <c r="BU162" s="17">
        <f t="shared" si="294"/>
        <v>0</v>
      </c>
      <c r="BV162" s="10">
        <v>401</v>
      </c>
      <c r="BW162" s="17">
        <f t="shared" si="295"/>
        <v>5</v>
      </c>
      <c r="BX162" s="10">
        <v>825</v>
      </c>
      <c r="BY162" s="17">
        <f t="shared" si="296"/>
        <v>8</v>
      </c>
      <c r="BZ162" s="15">
        <v>431</v>
      </c>
      <c r="CA162" s="18">
        <f t="shared" si="297"/>
        <v>8</v>
      </c>
    </row>
    <row r="163" spans="1:79">
      <c r="A163" s="1">
        <v>44060</v>
      </c>
      <c r="B163">
        <v>44060</v>
      </c>
      <c r="C163" s="6">
        <v>82543</v>
      </c>
      <c r="D163">
        <f t="shared" si="260"/>
        <v>603</v>
      </c>
      <c r="E163" s="6">
        <v>1788</v>
      </c>
      <c r="F163">
        <f t="shared" si="299"/>
        <v>21</v>
      </c>
      <c r="G163" s="6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6">
        <v>273685</v>
      </c>
      <c r="W163">
        <f t="shared" si="271"/>
        <v>2199</v>
      </c>
      <c r="X163">
        <f t="shared" si="272"/>
        <v>-1107</v>
      </c>
      <c r="Y163" s="22">
        <f t="shared" si="305"/>
        <v>68868.89783593356</v>
      </c>
      <c r="Z163" s="6">
        <v>189349</v>
      </c>
      <c r="AA163">
        <f t="shared" si="273"/>
        <v>1595</v>
      </c>
      <c r="AB163" s="19">
        <f t="shared" si="274"/>
        <v>0.69185011966311638</v>
      </c>
      <c r="AC163" s="18">
        <f t="shared" si="275"/>
        <v>-882</v>
      </c>
      <c r="AD163">
        <f t="shared" si="276"/>
        <v>84336</v>
      </c>
      <c r="AE163">
        <f t="shared" si="277"/>
        <v>604</v>
      </c>
      <c r="AF163" s="19">
        <f t="shared" si="278"/>
        <v>0.30814988033688362</v>
      </c>
      <c r="AG163" s="18">
        <f t="shared" si="279"/>
        <v>-225</v>
      </c>
      <c r="AH163" s="22">
        <f t="shared" si="259"/>
        <v>0.27467030468394726</v>
      </c>
      <c r="AI163" s="22">
        <f t="shared" si="306"/>
        <v>21221.942627075994</v>
      </c>
      <c r="AJ163" s="6">
        <v>22692</v>
      </c>
      <c r="AK163">
        <f t="shared" si="280"/>
        <v>-239</v>
      </c>
      <c r="AL163">
        <f t="shared" si="281"/>
        <v>-1.0422572064018087E-2</v>
      </c>
      <c r="AM163" s="22">
        <f t="shared" si="307"/>
        <v>5710.1157523905385</v>
      </c>
      <c r="AN163" s="22">
        <f t="shared" si="185"/>
        <v>0.27491125837442304</v>
      </c>
      <c r="AO163" s="6">
        <v>586</v>
      </c>
      <c r="AP163">
        <f t="shared" si="243"/>
        <v>11</v>
      </c>
      <c r="AQ163">
        <f t="shared" si="298"/>
        <v>1.9130434782608674E-2</v>
      </c>
      <c r="AR163" s="22">
        <f t="shared" si="308"/>
        <v>147.45848012078508</v>
      </c>
      <c r="AS163" s="6">
        <v>1476</v>
      </c>
      <c r="AT163">
        <f t="shared" si="282"/>
        <v>-31</v>
      </c>
      <c r="AU163">
        <f t="shared" si="283"/>
        <v>-2.0570670205706687E-2</v>
      </c>
      <c r="AV163" s="22">
        <f t="shared" si="309"/>
        <v>371.41419224962254</v>
      </c>
      <c r="AW163" s="35">
        <f t="shared" si="189"/>
        <v>1.7881588989980979E-2</v>
      </c>
      <c r="AX163" s="6">
        <v>156</v>
      </c>
      <c r="AY163">
        <f t="shared" si="284"/>
        <v>-3</v>
      </c>
      <c r="AZ163">
        <f t="shared" si="285"/>
        <v>-1.8867924528301883E-2</v>
      </c>
      <c r="BA163" s="22">
        <f t="shared" si="310"/>
        <v>39.255158530447908</v>
      </c>
      <c r="BB163" s="35">
        <f t="shared" si="192"/>
        <v>1.8899240395914855E-3</v>
      </c>
      <c r="BC163" s="18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8">
        <f t="shared" si="286"/>
        <v>-262</v>
      </c>
      <c r="BE163" s="35">
        <f t="shared" si="287"/>
        <v>-1.0408390274908585E-2</v>
      </c>
      <c r="BF163" s="22">
        <f t="shared" si="311"/>
        <v>6268.2435832913934</v>
      </c>
      <c r="BG163" s="22">
        <f t="shared" si="196"/>
        <v>0.30178210145015327</v>
      </c>
      <c r="BH163" s="30">
        <v>10628</v>
      </c>
      <c r="BI163">
        <f t="shared" si="288"/>
        <v>131</v>
      </c>
      <c r="BJ163" s="6">
        <v>34852</v>
      </c>
      <c r="BK163">
        <f t="shared" si="289"/>
        <v>168</v>
      </c>
      <c r="BL163" s="6">
        <v>25544</v>
      </c>
      <c r="BM163">
        <f t="shared" si="290"/>
        <v>64</v>
      </c>
      <c r="BN163" s="6">
        <v>9314</v>
      </c>
      <c r="BO163">
        <f t="shared" si="291"/>
        <v>7</v>
      </c>
      <c r="BP163" s="6">
        <v>2205</v>
      </c>
      <c r="BQ163">
        <f t="shared" si="292"/>
        <v>233</v>
      </c>
      <c r="BR163" s="10">
        <v>17</v>
      </c>
      <c r="BS163" s="17">
        <f t="shared" si="293"/>
        <v>0</v>
      </c>
      <c r="BT163" s="10">
        <v>93</v>
      </c>
      <c r="BU163" s="17">
        <f t="shared" si="294"/>
        <v>0</v>
      </c>
      <c r="BV163" s="10">
        <v>402</v>
      </c>
      <c r="BW163" s="17">
        <f t="shared" si="295"/>
        <v>1</v>
      </c>
      <c r="BX163" s="10">
        <v>838</v>
      </c>
      <c r="BY163" s="17">
        <f t="shared" si="296"/>
        <v>13</v>
      </c>
      <c r="BZ163" s="15">
        <v>438</v>
      </c>
      <c r="CA163" s="18">
        <f t="shared" si="297"/>
        <v>7</v>
      </c>
    </row>
    <row r="164" spans="1:79">
      <c r="A164" s="1">
        <v>44061</v>
      </c>
      <c r="B164">
        <v>44061</v>
      </c>
      <c r="C164" s="6">
        <v>82790</v>
      </c>
      <c r="D164">
        <f t="shared" si="260"/>
        <v>247</v>
      </c>
      <c r="E164" s="6">
        <v>1809</v>
      </c>
      <c r="F164">
        <f t="shared" si="299"/>
        <v>21</v>
      </c>
      <c r="G164" s="6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6">
        <v>276389</v>
      </c>
      <c r="W164">
        <f t="shared" si="271"/>
        <v>2704</v>
      </c>
      <c r="X164">
        <f t="shared" si="272"/>
        <v>505</v>
      </c>
      <c r="Y164" s="22">
        <f t="shared" si="305"/>
        <v>69549.320583794659</v>
      </c>
      <c r="Z164" s="6">
        <v>191523</v>
      </c>
      <c r="AA164">
        <f t="shared" si="273"/>
        <v>2174</v>
      </c>
      <c r="AB164" s="19">
        <f t="shared" si="274"/>
        <v>0.69294725911667976</v>
      </c>
      <c r="AC164" s="18">
        <f t="shared" si="275"/>
        <v>579</v>
      </c>
      <c r="AD164">
        <f t="shared" si="276"/>
        <v>84866</v>
      </c>
      <c r="AE164">
        <f t="shared" si="277"/>
        <v>530</v>
      </c>
      <c r="AF164" s="19">
        <f t="shared" si="278"/>
        <v>0.30705274088332024</v>
      </c>
      <c r="AG164" s="18">
        <f t="shared" si="279"/>
        <v>-74</v>
      </c>
      <c r="AH164" s="22">
        <f t="shared" si="259"/>
        <v>0.19600591715976332</v>
      </c>
      <c r="AI164" s="22">
        <f t="shared" si="306"/>
        <v>21355.309511826872</v>
      </c>
      <c r="AJ164" s="6">
        <v>21625</v>
      </c>
      <c r="AK164">
        <f t="shared" si="280"/>
        <v>-1067</v>
      </c>
      <c r="AL164">
        <f t="shared" si="281"/>
        <v>-4.7020976555614324E-2</v>
      </c>
      <c r="AM164" s="22">
        <f t="shared" si="307"/>
        <v>5441.6205334675387</v>
      </c>
      <c r="AN164" s="22">
        <f t="shared" si="185"/>
        <v>0.26120304384587512</v>
      </c>
      <c r="AO164" s="6">
        <v>529</v>
      </c>
      <c r="AP164">
        <f t="shared" si="243"/>
        <v>-57</v>
      </c>
      <c r="AQ164">
        <f t="shared" si="298"/>
        <v>-9.7269624573378843E-2</v>
      </c>
      <c r="AR164" s="22">
        <f t="shared" si="308"/>
        <v>133.11524911927529</v>
      </c>
      <c r="AS164" s="6">
        <v>1483</v>
      </c>
      <c r="AT164">
        <f t="shared" si="282"/>
        <v>7</v>
      </c>
      <c r="AU164">
        <f t="shared" si="283"/>
        <v>4.7425474254743083E-3</v>
      </c>
      <c r="AV164" s="22">
        <f t="shared" si="309"/>
        <v>373.17564167086056</v>
      </c>
      <c r="AW164" s="35">
        <f t="shared" si="189"/>
        <v>1.7912791399927526E-2</v>
      </c>
      <c r="AX164" s="6">
        <v>153</v>
      </c>
      <c r="AY164">
        <f t="shared" si="284"/>
        <v>-3</v>
      </c>
      <c r="AZ164">
        <f t="shared" si="285"/>
        <v>-1.9230769230769273E-2</v>
      </c>
      <c r="BA164" s="22">
        <f t="shared" si="310"/>
        <v>38.500251635631606</v>
      </c>
      <c r="BB164" s="35">
        <f t="shared" si="192"/>
        <v>1.8480492813141684E-3</v>
      </c>
      <c r="BC164" s="18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8">
        <f t="shared" si="286"/>
        <v>-1120</v>
      </c>
      <c r="BE164" s="35">
        <f t="shared" si="287"/>
        <v>-4.4961862705740652E-2</v>
      </c>
      <c r="BF164" s="22">
        <f t="shared" si="311"/>
        <v>5986.411675893306</v>
      </c>
      <c r="BG164" s="22">
        <f t="shared" si="196"/>
        <v>0.28735354511414424</v>
      </c>
      <c r="BH164" s="30">
        <v>10671</v>
      </c>
      <c r="BI164">
        <f t="shared" si="288"/>
        <v>43</v>
      </c>
      <c r="BJ164" s="6">
        <v>34928</v>
      </c>
      <c r="BK164">
        <f t="shared" si="289"/>
        <v>76</v>
      </c>
      <c r="BL164" s="6">
        <v>25611</v>
      </c>
      <c r="BM164">
        <f t="shared" si="290"/>
        <v>67</v>
      </c>
      <c r="BN164" s="6">
        <v>9340</v>
      </c>
      <c r="BO164">
        <f t="shared" si="291"/>
        <v>26</v>
      </c>
      <c r="BP164" s="6">
        <v>2240</v>
      </c>
      <c r="BQ164">
        <f t="shared" si="292"/>
        <v>35</v>
      </c>
      <c r="BR164" s="10">
        <v>17</v>
      </c>
      <c r="BS164" s="17">
        <f t="shared" si="293"/>
        <v>0</v>
      </c>
      <c r="BT164" s="10">
        <v>94</v>
      </c>
      <c r="BU164" s="17">
        <f t="shared" si="294"/>
        <v>1</v>
      </c>
      <c r="BV164" s="10">
        <v>404</v>
      </c>
      <c r="BW164" s="17">
        <f t="shared" si="295"/>
        <v>2</v>
      </c>
      <c r="BX164" s="10">
        <v>849</v>
      </c>
      <c r="BY164" s="17">
        <f t="shared" si="296"/>
        <v>11</v>
      </c>
      <c r="BZ164" s="15">
        <v>445</v>
      </c>
      <c r="CA164" s="18">
        <f t="shared" si="297"/>
        <v>7</v>
      </c>
    </row>
    <row r="165" spans="1:79">
      <c r="A165" s="1">
        <v>44062</v>
      </c>
      <c r="B165">
        <v>44062</v>
      </c>
      <c r="C165" s="6">
        <v>83754</v>
      </c>
      <c r="D165">
        <f t="shared" si="260"/>
        <v>964</v>
      </c>
      <c r="E165" s="6">
        <v>1827</v>
      </c>
      <c r="F165">
        <f t="shared" si="299"/>
        <v>18</v>
      </c>
      <c r="G165" s="6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6">
        <v>282232</v>
      </c>
      <c r="W165">
        <f t="shared" si="271"/>
        <v>5843</v>
      </c>
      <c r="X165">
        <f t="shared" si="272"/>
        <v>3139</v>
      </c>
      <c r="Y165" s="22">
        <f t="shared" si="305"/>
        <v>71019.627579265216</v>
      </c>
      <c r="Z165" s="6">
        <v>196270</v>
      </c>
      <c r="AA165">
        <f t="shared" si="273"/>
        <v>4747</v>
      </c>
      <c r="AB165" s="19">
        <f t="shared" si="274"/>
        <v>0.69542078857110468</v>
      </c>
      <c r="AC165" s="18">
        <f t="shared" si="275"/>
        <v>2573</v>
      </c>
      <c r="AD165">
        <f t="shared" si="276"/>
        <v>85962</v>
      </c>
      <c r="AE165">
        <f t="shared" si="277"/>
        <v>1096</v>
      </c>
      <c r="AF165" s="19">
        <f t="shared" si="278"/>
        <v>0.30457921142889538</v>
      </c>
      <c r="AG165" s="18">
        <f t="shared" si="279"/>
        <v>566</v>
      </c>
      <c r="AH165" s="22">
        <f t="shared" si="259"/>
        <v>0.18757487591990415</v>
      </c>
      <c r="AI165" s="22">
        <f t="shared" si="306"/>
        <v>21631.102164066429</v>
      </c>
      <c r="AJ165" s="6">
        <v>21463</v>
      </c>
      <c r="AK165">
        <f t="shared" si="280"/>
        <v>-162</v>
      </c>
      <c r="AL165">
        <f t="shared" si="281"/>
        <v>-7.4913294797688268E-3</v>
      </c>
      <c r="AM165" s="22">
        <f t="shared" si="307"/>
        <v>5400.8555611474585</v>
      </c>
      <c r="AN165" s="22">
        <f t="shared" ref="AN165:AN172" si="312">IFERROR(AJ165/C165," ")</f>
        <v>0.25626238746806124</v>
      </c>
      <c r="AO165" s="6">
        <v>518</v>
      </c>
      <c r="AP165">
        <f t="shared" si="243"/>
        <v>-11</v>
      </c>
      <c r="AQ165">
        <f t="shared" si="298"/>
        <v>-2.0793950850661602E-2</v>
      </c>
      <c r="AR165" s="22">
        <f t="shared" si="308"/>
        <v>130.3472571716155</v>
      </c>
      <c r="AS165" s="6">
        <v>1515</v>
      </c>
      <c r="AT165">
        <f t="shared" si="282"/>
        <v>32</v>
      </c>
      <c r="AU165">
        <f t="shared" si="283"/>
        <v>2.157788267026306E-2</v>
      </c>
      <c r="AV165" s="22">
        <f t="shared" si="309"/>
        <v>381.22798188223453</v>
      </c>
      <c r="AW165" s="35">
        <f t="shared" ref="AW165:AW172" si="313">IFERROR(AS165/C165," ")</f>
        <v>1.8088688301454259E-2</v>
      </c>
      <c r="AX165" s="6">
        <v>157</v>
      </c>
      <c r="AY165">
        <f t="shared" si="284"/>
        <v>4</v>
      </c>
      <c r="AZ165">
        <f t="shared" si="285"/>
        <v>2.614379084967311E-2</v>
      </c>
      <c r="BA165" s="22">
        <f t="shared" si="310"/>
        <v>39.506794162053346</v>
      </c>
      <c r="BB165" s="35">
        <f t="shared" ref="BB165:BB172" si="314">IFERROR(AX165/C165," ")</f>
        <v>1.8745373355302433E-3</v>
      </c>
      <c r="BC165" s="18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8">
        <f t="shared" si="286"/>
        <v>-137</v>
      </c>
      <c r="BE165" s="35">
        <f t="shared" si="287"/>
        <v>-5.7587221521647747E-3</v>
      </c>
      <c r="BF165" s="22">
        <f t="shared" si="311"/>
        <v>5951.9375943633613</v>
      </c>
      <c r="BG165" s="22">
        <f t="shared" ref="BG165:BG172" si="315">IFERROR(BC165/C165," ")</f>
        <v>0.28241039233947035</v>
      </c>
      <c r="BH165" s="30">
        <v>10868</v>
      </c>
      <c r="BI165">
        <f t="shared" si="288"/>
        <v>197</v>
      </c>
      <c r="BJ165" s="6">
        <v>35287</v>
      </c>
      <c r="BK165">
        <f t="shared" si="289"/>
        <v>359</v>
      </c>
      <c r="BL165" s="6">
        <v>25901</v>
      </c>
      <c r="BM165">
        <f t="shared" si="290"/>
        <v>290</v>
      </c>
      <c r="BN165" s="6">
        <v>9448</v>
      </c>
      <c r="BO165">
        <f t="shared" si="291"/>
        <v>108</v>
      </c>
      <c r="BP165" s="6">
        <v>2250</v>
      </c>
      <c r="BQ165">
        <f t="shared" si="292"/>
        <v>10</v>
      </c>
      <c r="BR165" s="10">
        <v>17</v>
      </c>
      <c r="BS165" s="17">
        <f t="shared" si="293"/>
        <v>0</v>
      </c>
      <c r="BT165" s="10">
        <v>94</v>
      </c>
      <c r="BU165" s="17">
        <f t="shared" si="294"/>
        <v>0</v>
      </c>
      <c r="BV165" s="10">
        <v>408</v>
      </c>
      <c r="BW165" s="17">
        <f t="shared" si="295"/>
        <v>4</v>
      </c>
      <c r="BX165" s="10">
        <v>855</v>
      </c>
      <c r="BY165" s="17">
        <f t="shared" si="296"/>
        <v>6</v>
      </c>
      <c r="BZ165" s="15">
        <v>453</v>
      </c>
      <c r="CA165" s="18">
        <f t="shared" si="297"/>
        <v>8</v>
      </c>
    </row>
    <row r="166" spans="1:79">
      <c r="A166" s="1">
        <v>44063</v>
      </c>
      <c r="B166">
        <v>44063</v>
      </c>
      <c r="C166" s="6">
        <v>83855</v>
      </c>
      <c r="D166">
        <f t="shared" si="260"/>
        <v>101</v>
      </c>
      <c r="E166" s="6">
        <v>1844</v>
      </c>
      <c r="F166">
        <f t="shared" si="299"/>
        <v>17</v>
      </c>
      <c r="G166" s="6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6">
        <v>287300</v>
      </c>
      <c r="W166">
        <f t="shared" si="271"/>
        <v>5068</v>
      </c>
      <c r="X166">
        <f t="shared" si="272"/>
        <v>-775</v>
      </c>
      <c r="Y166" s="22">
        <f t="shared" si="305"/>
        <v>72294.916960241564</v>
      </c>
      <c r="Z166" s="6">
        <v>200490</v>
      </c>
      <c r="AA166">
        <f t="shared" si="273"/>
        <v>4220</v>
      </c>
      <c r="AB166" s="19">
        <f t="shared" si="274"/>
        <v>0.6978419770274974</v>
      </c>
      <c r="AC166" s="18">
        <f t="shared" si="275"/>
        <v>-527</v>
      </c>
      <c r="AD166">
        <f t="shared" si="276"/>
        <v>86810</v>
      </c>
      <c r="AE166">
        <f t="shared" si="277"/>
        <v>848</v>
      </c>
      <c r="AF166" s="19">
        <f t="shared" si="278"/>
        <v>0.3021580229725026</v>
      </c>
      <c r="AG166" s="18">
        <f t="shared" si="279"/>
        <v>-248</v>
      </c>
      <c r="AH166" s="22">
        <f t="shared" si="259"/>
        <v>0.16732438831886345</v>
      </c>
      <c r="AI166" s="22">
        <f t="shared" si="306"/>
        <v>21844.489179667838</v>
      </c>
      <c r="AJ166" s="6">
        <v>20712</v>
      </c>
      <c r="AK166">
        <f t="shared" si="280"/>
        <v>-751</v>
      </c>
      <c r="AL166">
        <f t="shared" si="281"/>
        <v>-3.4990448679122266E-2</v>
      </c>
      <c r="AM166" s="22">
        <f t="shared" si="307"/>
        <v>5211.8772018117761</v>
      </c>
      <c r="AN166" s="22">
        <f t="shared" si="312"/>
        <v>0.24699779381074474</v>
      </c>
      <c r="AO166" s="6">
        <v>471</v>
      </c>
      <c r="AP166">
        <f t="shared" si="243"/>
        <v>-47</v>
      </c>
      <c r="AQ166">
        <f t="shared" si="298"/>
        <v>-9.0733590733590774E-2</v>
      </c>
      <c r="AR166" s="22">
        <f t="shared" si="308"/>
        <v>118.52038248616003</v>
      </c>
      <c r="AS166" s="6">
        <v>1500</v>
      </c>
      <c r="AT166">
        <f t="shared" si="282"/>
        <v>-15</v>
      </c>
      <c r="AU166">
        <f t="shared" si="283"/>
        <v>-9.9009900990099098E-3</v>
      </c>
      <c r="AV166" s="22">
        <f t="shared" si="309"/>
        <v>377.45344740815295</v>
      </c>
      <c r="AW166" s="35">
        <f t="shared" si="313"/>
        <v>1.7888020988611295E-2</v>
      </c>
      <c r="AX166" s="6">
        <v>154</v>
      </c>
      <c r="AY166">
        <f t="shared" si="284"/>
        <v>-3</v>
      </c>
      <c r="AZ166">
        <f t="shared" si="285"/>
        <v>-1.9108280254777066E-2</v>
      </c>
      <c r="BA166" s="22">
        <f t="shared" si="310"/>
        <v>38.751887267237038</v>
      </c>
      <c r="BB166" s="35">
        <f t="shared" si="314"/>
        <v>1.8365034881640929E-3</v>
      </c>
      <c r="BC166" s="18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8">
        <f t="shared" si="286"/>
        <v>-816</v>
      </c>
      <c r="BE166" s="35">
        <f t="shared" si="287"/>
        <v>-3.4498795078848343E-2</v>
      </c>
      <c r="BF166" s="22">
        <f t="shared" si="311"/>
        <v>5746.6029189733263</v>
      </c>
      <c r="BG166" s="22">
        <f t="shared" si="315"/>
        <v>0.27233915687794408</v>
      </c>
      <c r="BH166" s="30">
        <v>11214</v>
      </c>
      <c r="BI166">
        <f t="shared" si="288"/>
        <v>346</v>
      </c>
      <c r="BJ166" s="6">
        <v>35234</v>
      </c>
      <c r="BK166">
        <f t="shared" si="289"/>
        <v>-53</v>
      </c>
      <c r="BL166" s="6">
        <v>25849</v>
      </c>
      <c r="BM166">
        <f t="shared" si="290"/>
        <v>-52</v>
      </c>
      <c r="BN166" s="6">
        <v>9441</v>
      </c>
      <c r="BO166">
        <f t="shared" si="291"/>
        <v>-7</v>
      </c>
      <c r="BP166" s="6">
        <v>2117</v>
      </c>
      <c r="BQ166">
        <f t="shared" si="292"/>
        <v>-133</v>
      </c>
      <c r="BR166" s="10">
        <v>17</v>
      </c>
      <c r="BS166" s="17">
        <f t="shared" si="293"/>
        <v>0</v>
      </c>
      <c r="BT166" s="10">
        <v>94</v>
      </c>
      <c r="BU166" s="17">
        <f t="shared" si="294"/>
        <v>0</v>
      </c>
      <c r="BV166" s="10">
        <v>412</v>
      </c>
      <c r="BW166" s="17">
        <f t="shared" si="295"/>
        <v>4</v>
      </c>
      <c r="BX166" s="10">
        <v>861</v>
      </c>
      <c r="BY166" s="17">
        <f t="shared" si="296"/>
        <v>6</v>
      </c>
      <c r="BZ166" s="15">
        <v>460</v>
      </c>
      <c r="CA166" s="18">
        <f t="shared" si="297"/>
        <v>7</v>
      </c>
    </row>
    <row r="167" spans="1:79">
      <c r="A167" s="1">
        <v>44064</v>
      </c>
      <c r="B167">
        <v>44064</v>
      </c>
      <c r="C167" s="6">
        <v>84392</v>
      </c>
      <c r="D167">
        <f t="shared" si="260"/>
        <v>537</v>
      </c>
      <c r="E167" s="6">
        <v>1859</v>
      </c>
      <c r="F167">
        <f t="shared" si="299"/>
        <v>15</v>
      </c>
      <c r="G167" s="6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6">
        <v>291900</v>
      </c>
      <c r="W167">
        <f t="shared" si="271"/>
        <v>4600</v>
      </c>
      <c r="X167">
        <f t="shared" si="272"/>
        <v>-468</v>
      </c>
      <c r="Y167" s="22">
        <f t="shared" si="305"/>
        <v>73452.440865626573</v>
      </c>
      <c r="Z167" s="6">
        <v>204273</v>
      </c>
      <c r="AA167">
        <f t="shared" si="273"/>
        <v>3783</v>
      </c>
      <c r="AB167" s="19">
        <f t="shared" si="274"/>
        <v>0.69980472764645429</v>
      </c>
      <c r="AC167" s="18">
        <f t="shared" si="275"/>
        <v>-437</v>
      </c>
      <c r="AD167">
        <f t="shared" si="276"/>
        <v>87627</v>
      </c>
      <c r="AE167">
        <f t="shared" si="277"/>
        <v>817</v>
      </c>
      <c r="AF167" s="19">
        <f t="shared" si="278"/>
        <v>0.30019527235354576</v>
      </c>
      <c r="AG167" s="18">
        <f t="shared" si="279"/>
        <v>-31</v>
      </c>
      <c r="AH167" s="22">
        <f t="shared" si="259"/>
        <v>0.17760869565217391</v>
      </c>
      <c r="AI167" s="22">
        <f t="shared" si="306"/>
        <v>22050.07549068948</v>
      </c>
      <c r="AJ167" s="6">
        <v>20707</v>
      </c>
      <c r="AK167">
        <f t="shared" si="280"/>
        <v>-5</v>
      </c>
      <c r="AL167">
        <f t="shared" si="281"/>
        <v>-2.4140594824251238E-4</v>
      </c>
      <c r="AM167" s="22">
        <f t="shared" si="307"/>
        <v>5210.6190236537495</v>
      </c>
      <c r="AN167" s="22">
        <f t="shared" si="312"/>
        <v>0.2453668594179543</v>
      </c>
      <c r="AO167" s="6">
        <v>475</v>
      </c>
      <c r="AP167">
        <f t="shared" si="243"/>
        <v>4</v>
      </c>
      <c r="AQ167">
        <f t="shared" si="298"/>
        <v>8.4925690021231404E-3</v>
      </c>
      <c r="AR167" s="22">
        <f t="shared" si="308"/>
        <v>119.52692501258177</v>
      </c>
      <c r="AS167" s="6">
        <v>1476</v>
      </c>
      <c r="AT167">
        <f t="shared" si="282"/>
        <v>-24</v>
      </c>
      <c r="AU167">
        <f t="shared" si="283"/>
        <v>-1.6000000000000014E-2</v>
      </c>
      <c r="AV167" s="22">
        <f t="shared" si="309"/>
        <v>371.41419224962254</v>
      </c>
      <c r="AW167" s="35">
        <f t="shared" si="313"/>
        <v>1.748980946061238E-2</v>
      </c>
      <c r="AX167" s="6">
        <v>153</v>
      </c>
      <c r="AY167">
        <f t="shared" si="284"/>
        <v>-1</v>
      </c>
      <c r="AZ167">
        <f t="shared" si="285"/>
        <v>-6.4935064935064402E-3</v>
      </c>
      <c r="BA167" s="22">
        <f t="shared" si="310"/>
        <v>38.500251635631606</v>
      </c>
      <c r="BB167" s="35">
        <f t="shared" si="314"/>
        <v>1.8129680538439663E-3</v>
      </c>
      <c r="BC167" s="18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8">
        <f t="shared" si="286"/>
        <v>-26</v>
      </c>
      <c r="BE167" s="35">
        <f t="shared" si="287"/>
        <v>-1.1385033060384853E-3</v>
      </c>
      <c r="BF167" s="22">
        <f t="shared" si="311"/>
        <v>5740.0603925515852</v>
      </c>
      <c r="BG167" s="22">
        <f t="shared" si="315"/>
        <v>0.27029813252440987</v>
      </c>
      <c r="BH167" s="30">
        <v>11372</v>
      </c>
      <c r="BI167">
        <f t="shared" si="288"/>
        <v>158</v>
      </c>
      <c r="BJ167" s="6">
        <v>35208</v>
      </c>
      <c r="BK167">
        <f t="shared" si="289"/>
        <v>-26</v>
      </c>
      <c r="BL167" s="6">
        <v>26078</v>
      </c>
      <c r="BM167">
        <f t="shared" si="290"/>
        <v>229</v>
      </c>
      <c r="BN167" s="6">
        <v>9484</v>
      </c>
      <c r="BO167">
        <f t="shared" si="291"/>
        <v>43</v>
      </c>
      <c r="BP167" s="6">
        <v>2250</v>
      </c>
      <c r="BQ167">
        <f t="shared" si="292"/>
        <v>133</v>
      </c>
      <c r="BR167" s="10">
        <v>18</v>
      </c>
      <c r="BS167" s="17">
        <f t="shared" si="293"/>
        <v>1</v>
      </c>
      <c r="BT167" s="10">
        <v>95</v>
      </c>
      <c r="BU167" s="17">
        <f t="shared" si="294"/>
        <v>1</v>
      </c>
      <c r="BV167" s="10">
        <v>415</v>
      </c>
      <c r="BW167" s="17">
        <f t="shared" si="295"/>
        <v>3</v>
      </c>
      <c r="BX167" s="10">
        <v>870</v>
      </c>
      <c r="BY167" s="17">
        <f t="shared" si="296"/>
        <v>9</v>
      </c>
      <c r="BZ167" s="15">
        <v>461</v>
      </c>
      <c r="CA167" s="18">
        <f t="shared" si="297"/>
        <v>1</v>
      </c>
    </row>
    <row r="168" spans="1:79">
      <c r="A168" s="1">
        <v>44065</v>
      </c>
      <c r="B168">
        <v>44065</v>
      </c>
      <c r="C168" s="6">
        <v>85480</v>
      </c>
      <c r="D168">
        <f t="shared" si="260"/>
        <v>1088</v>
      </c>
      <c r="E168" s="6">
        <v>1878</v>
      </c>
      <c r="F168">
        <f t="shared" si="299"/>
        <v>19</v>
      </c>
      <c r="G168" s="6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6">
        <v>297451</v>
      </c>
      <c r="W168">
        <f t="shared" si="271"/>
        <v>5551</v>
      </c>
      <c r="X168">
        <f t="shared" si="272"/>
        <v>951</v>
      </c>
      <c r="Y168" s="22">
        <f t="shared" si="305"/>
        <v>74849.270256668344</v>
      </c>
      <c r="Z168" s="6">
        <v>208497</v>
      </c>
      <c r="AA168">
        <f t="shared" si="273"/>
        <v>4224</v>
      </c>
      <c r="AB168" s="19">
        <f t="shared" si="274"/>
        <v>0.70094570198116668</v>
      </c>
      <c r="AC168" s="18">
        <f t="shared" si="275"/>
        <v>441</v>
      </c>
      <c r="AD168">
        <f t="shared" si="276"/>
        <v>88954</v>
      </c>
      <c r="AE168">
        <f t="shared" si="277"/>
        <v>1327</v>
      </c>
      <c r="AF168" s="19">
        <f t="shared" si="278"/>
        <v>0.29905429801883338</v>
      </c>
      <c r="AG168" s="18">
        <f t="shared" si="279"/>
        <v>510</v>
      </c>
      <c r="AH168" s="22">
        <f t="shared" si="259"/>
        <v>0.23905602594127184</v>
      </c>
      <c r="AI168" s="22">
        <f t="shared" si="306"/>
        <v>22383.995973829893</v>
      </c>
      <c r="AJ168" s="6">
        <v>20976</v>
      </c>
      <c r="AK168">
        <f t="shared" si="280"/>
        <v>269</v>
      </c>
      <c r="AL168">
        <f t="shared" si="281"/>
        <v>1.299077606606458E-2</v>
      </c>
      <c r="AM168" s="22">
        <f t="shared" si="307"/>
        <v>5278.3090085556114</v>
      </c>
      <c r="AN168" s="22">
        <f t="shared" si="312"/>
        <v>0.24539073467477773</v>
      </c>
      <c r="AO168" s="6">
        <v>464</v>
      </c>
      <c r="AP168">
        <f t="shared" si="243"/>
        <v>-11</v>
      </c>
      <c r="AQ168">
        <f t="shared" si="298"/>
        <v>-2.3157894736842155E-2</v>
      </c>
      <c r="AR168" s="22">
        <f t="shared" si="308"/>
        <v>116.75893306492199</v>
      </c>
      <c r="AS168" s="6">
        <v>1482</v>
      </c>
      <c r="AT168">
        <f t="shared" si="282"/>
        <v>6</v>
      </c>
      <c r="AU168">
        <f t="shared" si="283"/>
        <v>4.0650406504065817E-3</v>
      </c>
      <c r="AV168" s="22">
        <f t="shared" si="309"/>
        <v>372.92400603925512</v>
      </c>
      <c r="AW168" s="35">
        <f t="shared" si="313"/>
        <v>1.7337388862891906E-2</v>
      </c>
      <c r="AX168" s="6">
        <v>152</v>
      </c>
      <c r="AY168">
        <f t="shared" si="284"/>
        <v>-1</v>
      </c>
      <c r="AZ168">
        <f t="shared" si="285"/>
        <v>-6.5359477124182774E-3</v>
      </c>
      <c r="BA168" s="22">
        <f t="shared" si="310"/>
        <v>38.248616004026168</v>
      </c>
      <c r="BB168" s="35">
        <f t="shared" si="314"/>
        <v>1.7781937295273749E-3</v>
      </c>
      <c r="BC168" s="18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8">
        <f t="shared" si="286"/>
        <v>263</v>
      </c>
      <c r="BE168" s="35">
        <f t="shared" si="287"/>
        <v>1.1529525229056148E-2</v>
      </c>
      <c r="BF168" s="22">
        <f t="shared" si="311"/>
        <v>5806.2405636638141</v>
      </c>
      <c r="BG168" s="22">
        <f t="shared" si="315"/>
        <v>0.26993448759943844</v>
      </c>
      <c r="BH168" s="30">
        <v>11543</v>
      </c>
      <c r="BI168">
        <f t="shared" si="288"/>
        <v>171</v>
      </c>
      <c r="BJ168" s="6">
        <v>35657</v>
      </c>
      <c r="BK168">
        <f t="shared" si="289"/>
        <v>449</v>
      </c>
      <c r="BL168" s="6">
        <v>26394</v>
      </c>
      <c r="BM168">
        <f t="shared" si="290"/>
        <v>316</v>
      </c>
      <c r="BN168" s="6">
        <v>9626</v>
      </c>
      <c r="BO168">
        <f t="shared" si="291"/>
        <v>142</v>
      </c>
      <c r="BP168" s="6">
        <v>2260</v>
      </c>
      <c r="BQ168">
        <f t="shared" si="292"/>
        <v>10</v>
      </c>
      <c r="BR168" s="10">
        <v>18</v>
      </c>
      <c r="BS168" s="17">
        <f t="shared" si="293"/>
        <v>0</v>
      </c>
      <c r="BT168" s="10">
        <v>98</v>
      </c>
      <c r="BU168" s="17">
        <f t="shared" si="294"/>
        <v>3</v>
      </c>
      <c r="BV168" s="10">
        <v>418</v>
      </c>
      <c r="BW168" s="17">
        <f t="shared" si="295"/>
        <v>3</v>
      </c>
      <c r="BX168" s="10">
        <v>881</v>
      </c>
      <c r="BY168" s="17">
        <f t="shared" si="296"/>
        <v>11</v>
      </c>
      <c r="BZ168" s="15">
        <v>463</v>
      </c>
      <c r="CA168" s="18">
        <f t="shared" si="297"/>
        <v>2</v>
      </c>
    </row>
    <row r="169" spans="1:79">
      <c r="A169" s="1">
        <v>44066</v>
      </c>
      <c r="B169">
        <v>44066</v>
      </c>
      <c r="C169" s="6">
        <v>86900</v>
      </c>
      <c r="D169">
        <f t="shared" si="260"/>
        <v>1420</v>
      </c>
      <c r="E169" s="6">
        <v>1892</v>
      </c>
      <c r="F169">
        <f t="shared" si="299"/>
        <v>14</v>
      </c>
      <c r="G169" s="6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6">
        <v>305030</v>
      </c>
      <c r="W169">
        <f t="shared" si="271"/>
        <v>7579</v>
      </c>
      <c r="X169">
        <f t="shared" si="272"/>
        <v>2028</v>
      </c>
      <c r="Y169" s="22">
        <f t="shared" si="305"/>
        <v>76756.416708605931</v>
      </c>
      <c r="Z169" s="6">
        <v>214661</v>
      </c>
      <c r="AA169">
        <f t="shared" si="273"/>
        <v>6164</v>
      </c>
      <c r="AB169" s="19">
        <f t="shared" si="274"/>
        <v>0.70373733731108412</v>
      </c>
      <c r="AC169" s="18">
        <f t="shared" si="275"/>
        <v>1940</v>
      </c>
      <c r="AD169">
        <f t="shared" si="276"/>
        <v>90369</v>
      </c>
      <c r="AE169">
        <f t="shared" si="277"/>
        <v>1415</v>
      </c>
      <c r="AF169" s="19">
        <f t="shared" si="278"/>
        <v>0.29626266268891582</v>
      </c>
      <c r="AG169" s="18">
        <f t="shared" si="279"/>
        <v>88</v>
      </c>
      <c r="AH169" s="22">
        <f t="shared" si="259"/>
        <v>0.18670009236046972</v>
      </c>
      <c r="AI169" s="22">
        <f t="shared" si="306"/>
        <v>22740.060392551582</v>
      </c>
      <c r="AJ169" s="6">
        <v>21439</v>
      </c>
      <c r="AK169">
        <f t="shared" si="280"/>
        <v>463</v>
      </c>
      <c r="AL169">
        <f t="shared" si="281"/>
        <v>2.2072845156369203E-2</v>
      </c>
      <c r="AM169" s="22">
        <f t="shared" si="307"/>
        <v>5394.8163059889275</v>
      </c>
      <c r="AN169" s="22">
        <f t="shared" si="312"/>
        <v>0.24670886075949366</v>
      </c>
      <c r="AO169" s="6">
        <v>492</v>
      </c>
      <c r="AP169">
        <f t="shared" si="243"/>
        <v>28</v>
      </c>
      <c r="AQ169">
        <f t="shared" si="298"/>
        <v>6.0344827586206851E-2</v>
      </c>
      <c r="AR169" s="22">
        <f t="shared" si="308"/>
        <v>123.80473074987418</v>
      </c>
      <c r="AS169" s="6">
        <v>1503</v>
      </c>
      <c r="AT169">
        <f t="shared" si="282"/>
        <v>21</v>
      </c>
      <c r="AU169">
        <f t="shared" si="283"/>
        <v>1.4170040485830038E-2</v>
      </c>
      <c r="AV169" s="22">
        <f t="shared" si="309"/>
        <v>378.20835430296927</v>
      </c>
      <c r="AW169" s="35">
        <f t="shared" si="313"/>
        <v>1.7295742232451092E-2</v>
      </c>
      <c r="AX169" s="6">
        <v>154</v>
      </c>
      <c r="AY169">
        <f t="shared" si="284"/>
        <v>2</v>
      </c>
      <c r="AZ169">
        <f t="shared" si="285"/>
        <v>1.3157894736842035E-2</v>
      </c>
      <c r="BA169" s="22">
        <f t="shared" si="310"/>
        <v>38.751887267237038</v>
      </c>
      <c r="BB169" s="35">
        <f t="shared" si="314"/>
        <v>1.7721518987341772E-3</v>
      </c>
      <c r="BC169" s="18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8">
        <f t="shared" si="286"/>
        <v>514</v>
      </c>
      <c r="BE169" s="35">
        <f t="shared" si="287"/>
        <v>2.2276154979630647E-2</v>
      </c>
      <c r="BF169" s="22">
        <f t="shared" si="311"/>
        <v>5935.5812783090087</v>
      </c>
      <c r="BG169" s="22">
        <f t="shared" si="315"/>
        <v>0.27143843498273879</v>
      </c>
      <c r="BH169" s="30">
        <v>11826</v>
      </c>
      <c r="BI169">
        <f t="shared" si="288"/>
        <v>283</v>
      </c>
      <c r="BJ169" s="6">
        <v>36320</v>
      </c>
      <c r="BK169">
        <f t="shared" si="289"/>
        <v>663</v>
      </c>
      <c r="BL169" s="6">
        <v>26698</v>
      </c>
      <c r="BM169">
        <f t="shared" si="290"/>
        <v>304</v>
      </c>
      <c r="BN169" s="6">
        <v>9791</v>
      </c>
      <c r="BO169">
        <f t="shared" si="291"/>
        <v>165</v>
      </c>
      <c r="BP169" s="6">
        <v>2265</v>
      </c>
      <c r="BQ169">
        <f t="shared" si="292"/>
        <v>5</v>
      </c>
      <c r="BR169" s="10">
        <v>19</v>
      </c>
      <c r="BS169" s="17">
        <f t="shared" si="293"/>
        <v>1</v>
      </c>
      <c r="BT169" s="10">
        <v>99</v>
      </c>
      <c r="BU169" s="17">
        <f t="shared" si="294"/>
        <v>1</v>
      </c>
      <c r="BV169" s="10">
        <v>420</v>
      </c>
      <c r="BW169" s="17">
        <f t="shared" si="295"/>
        <v>2</v>
      </c>
      <c r="BX169" s="10">
        <v>887</v>
      </c>
      <c r="BY169" s="17">
        <f t="shared" si="296"/>
        <v>6</v>
      </c>
      <c r="BZ169" s="15">
        <v>467</v>
      </c>
      <c r="CA169" s="18">
        <f t="shared" si="297"/>
        <v>4</v>
      </c>
    </row>
    <row r="170" spans="1:79">
      <c r="A170" s="1">
        <v>44067</v>
      </c>
      <c r="B170">
        <v>44067</v>
      </c>
      <c r="C170" s="6">
        <v>87485</v>
      </c>
      <c r="D170">
        <f t="shared" ref="D170:D172" si="316">IFERROR(C170-C169,"")</f>
        <v>585</v>
      </c>
      <c r="E170" s="6">
        <v>1906</v>
      </c>
      <c r="F170">
        <f t="shared" si="299"/>
        <v>14</v>
      </c>
      <c r="G170" s="6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6">
        <v>308435</v>
      </c>
      <c r="W170">
        <f t="shared" si="271"/>
        <v>3405</v>
      </c>
      <c r="X170">
        <f t="shared" si="272"/>
        <v>-4174</v>
      </c>
      <c r="Y170" s="22">
        <f t="shared" si="305"/>
        <v>77613.236034222442</v>
      </c>
      <c r="Z170" s="6">
        <v>217225</v>
      </c>
      <c r="AA170">
        <f t="shared" si="273"/>
        <v>2564</v>
      </c>
      <c r="AB170" s="19">
        <f t="shared" si="274"/>
        <v>0.70428129103376724</v>
      </c>
      <c r="AC170" s="18">
        <f t="shared" si="275"/>
        <v>-3600</v>
      </c>
      <c r="AD170">
        <f t="shared" si="276"/>
        <v>91210</v>
      </c>
      <c r="AE170">
        <f t="shared" si="277"/>
        <v>841</v>
      </c>
      <c r="AF170" s="19">
        <f t="shared" si="278"/>
        <v>0.29571870896623276</v>
      </c>
      <c r="AG170" s="18">
        <f t="shared" si="279"/>
        <v>-574</v>
      </c>
      <c r="AH170" s="22">
        <f t="shared" si="259"/>
        <v>0.24698972099853156</v>
      </c>
      <c r="AI170" s="22">
        <f t="shared" si="306"/>
        <v>22951.685958731756</v>
      </c>
      <c r="AJ170" s="6">
        <v>21237</v>
      </c>
      <c r="AK170">
        <f t="shared" si="280"/>
        <v>-202</v>
      </c>
      <c r="AL170">
        <f t="shared" si="281"/>
        <v>-9.4220812537898491E-3</v>
      </c>
      <c r="AM170" s="22">
        <f t="shared" si="307"/>
        <v>5343.9859084046302</v>
      </c>
      <c r="AN170" s="22">
        <f t="shared" si="312"/>
        <v>0.24275018574612792</v>
      </c>
      <c r="AO170" s="6">
        <v>498</v>
      </c>
      <c r="AP170">
        <f t="shared" si="243"/>
        <v>6</v>
      </c>
      <c r="AQ170">
        <f t="shared" si="298"/>
        <v>1.2195121951219523E-2</v>
      </c>
      <c r="AR170" s="22">
        <f t="shared" si="308"/>
        <v>125.31454453950678</v>
      </c>
      <c r="AS170" s="6">
        <v>1506</v>
      </c>
      <c r="AT170">
        <f t="shared" si="282"/>
        <v>3</v>
      </c>
      <c r="AU170">
        <f t="shared" si="283"/>
        <v>1.9960079840319889E-3</v>
      </c>
      <c r="AV170" s="22">
        <f t="shared" si="309"/>
        <v>378.96326119778558</v>
      </c>
      <c r="AW170" s="35">
        <f t="shared" si="313"/>
        <v>1.7214379607932789E-2</v>
      </c>
      <c r="AX170" s="6">
        <v>153</v>
      </c>
      <c r="AY170">
        <f t="shared" si="284"/>
        <v>-1</v>
      </c>
      <c r="AZ170">
        <f t="shared" si="285"/>
        <v>-6.4935064935064402E-3</v>
      </c>
      <c r="BA170" s="22">
        <f t="shared" si="310"/>
        <v>38.500251635631606</v>
      </c>
      <c r="BB170" s="35">
        <f t="shared" si="314"/>
        <v>1.748871235068869E-3</v>
      </c>
      <c r="BC170" s="18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8">
        <f t="shared" si="286"/>
        <v>-194</v>
      </c>
      <c r="BE170" s="35">
        <f t="shared" si="287"/>
        <v>-8.2245209428523092E-3</v>
      </c>
      <c r="BF170" s="22">
        <f t="shared" si="311"/>
        <v>5886.7639657775535</v>
      </c>
      <c r="BG170" s="22">
        <f t="shared" si="315"/>
        <v>0.26740584100131454</v>
      </c>
      <c r="BH170" s="30">
        <v>11964</v>
      </c>
      <c r="BI170">
        <f t="shared" si="288"/>
        <v>138</v>
      </c>
      <c r="BJ170" s="6">
        <v>36493</v>
      </c>
      <c r="BK170">
        <f t="shared" si="289"/>
        <v>173</v>
      </c>
      <c r="BL170" s="6">
        <v>26891</v>
      </c>
      <c r="BM170">
        <f t="shared" si="290"/>
        <v>193</v>
      </c>
      <c r="BN170" s="6">
        <v>9869</v>
      </c>
      <c r="BO170">
        <f t="shared" si="291"/>
        <v>78</v>
      </c>
      <c r="BP170" s="6">
        <v>2268</v>
      </c>
      <c r="BQ170">
        <f t="shared" si="292"/>
        <v>3</v>
      </c>
      <c r="BR170" s="10">
        <v>19</v>
      </c>
      <c r="BS170" s="17">
        <f t="shared" si="293"/>
        <v>0</v>
      </c>
      <c r="BT170" s="10">
        <v>100</v>
      </c>
      <c r="BU170" s="17">
        <f t="shared" si="294"/>
        <v>1</v>
      </c>
      <c r="BV170" s="10">
        <v>421</v>
      </c>
      <c r="BW170" s="17">
        <f t="shared" si="295"/>
        <v>1</v>
      </c>
      <c r="BX170" s="10">
        <v>896</v>
      </c>
      <c r="BY170" s="17">
        <f t="shared" si="296"/>
        <v>9</v>
      </c>
      <c r="BZ170" s="15">
        <v>470</v>
      </c>
      <c r="CA170" s="18">
        <f t="shared" si="297"/>
        <v>3</v>
      </c>
    </row>
    <row r="171" spans="1:79">
      <c r="A171" s="1">
        <v>44068</v>
      </c>
      <c r="B171">
        <v>44068</v>
      </c>
      <c r="C171" s="6">
        <v>88381</v>
      </c>
      <c r="D171">
        <f t="shared" si="316"/>
        <v>896</v>
      </c>
      <c r="E171" s="6">
        <v>1919</v>
      </c>
      <c r="F171">
        <f t="shared" si="299"/>
        <v>13</v>
      </c>
      <c r="G171" s="6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6">
        <v>313342</v>
      </c>
      <c r="W171">
        <f t="shared" si="271"/>
        <v>4907</v>
      </c>
      <c r="X171">
        <f t="shared" si="272"/>
        <v>1502</v>
      </c>
      <c r="Y171" s="22">
        <f t="shared" si="305"/>
        <v>78848.012078510306</v>
      </c>
      <c r="Z171" s="6">
        <v>221236</v>
      </c>
      <c r="AA171">
        <f t="shared" si="273"/>
        <v>4011</v>
      </c>
      <c r="AB171" s="19">
        <f t="shared" si="274"/>
        <v>0.70605281130521924</v>
      </c>
      <c r="AC171" s="18">
        <f t="shared" si="275"/>
        <v>1447</v>
      </c>
      <c r="AD171">
        <f t="shared" si="276"/>
        <v>92106</v>
      </c>
      <c r="AE171">
        <f t="shared" si="277"/>
        <v>896</v>
      </c>
      <c r="AF171" s="19">
        <f t="shared" si="278"/>
        <v>0.29394718869478076</v>
      </c>
      <c r="AG171" s="18">
        <f t="shared" si="279"/>
        <v>55</v>
      </c>
      <c r="AH171" s="22">
        <f t="shared" si="259"/>
        <v>0.18259629101283881</v>
      </c>
      <c r="AI171" s="22">
        <f t="shared" si="306"/>
        <v>23177.151484650225</v>
      </c>
      <c r="AJ171" s="6">
        <v>21704</v>
      </c>
      <c r="AK171">
        <f t="shared" si="280"/>
        <v>467</v>
      </c>
      <c r="AL171">
        <f t="shared" si="281"/>
        <v>2.1989923247162979E-2</v>
      </c>
      <c r="AM171" s="22">
        <f t="shared" si="307"/>
        <v>5461.4997483643683</v>
      </c>
      <c r="AN171" s="22">
        <f t="shared" si="312"/>
        <v>0.24557314354895282</v>
      </c>
      <c r="AO171" s="6">
        <v>446</v>
      </c>
      <c r="AP171">
        <f t="shared" si="243"/>
        <v>-52</v>
      </c>
      <c r="AQ171">
        <f t="shared" si="298"/>
        <v>-0.10441767068273089</v>
      </c>
      <c r="AR171" s="22">
        <f t="shared" si="308"/>
        <v>112.22949169602416</v>
      </c>
      <c r="AS171" s="6">
        <v>1400</v>
      </c>
      <c r="AT171">
        <f t="shared" si="282"/>
        <v>-106</v>
      </c>
      <c r="AU171">
        <f t="shared" si="283"/>
        <v>-7.0385126162018641E-2</v>
      </c>
      <c r="AV171" s="22">
        <f t="shared" si="309"/>
        <v>352.28988424760945</v>
      </c>
      <c r="AW171" s="35">
        <f t="shared" si="313"/>
        <v>1.5840508706622465E-2</v>
      </c>
      <c r="AX171" s="6">
        <v>153</v>
      </c>
      <c r="AY171">
        <f t="shared" si="284"/>
        <v>0</v>
      </c>
      <c r="AZ171">
        <f t="shared" si="285"/>
        <v>0</v>
      </c>
      <c r="BA171" s="22">
        <f t="shared" si="310"/>
        <v>38.500251635631606</v>
      </c>
      <c r="BB171" s="35">
        <f t="shared" si="314"/>
        <v>1.7311413086523121E-3</v>
      </c>
      <c r="BC171" s="18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8">
        <f t="shared" si="286"/>
        <v>309</v>
      </c>
      <c r="BE171" s="35">
        <f t="shared" si="287"/>
        <v>1.3208515003847232E-2</v>
      </c>
      <c r="BF171" s="22">
        <f t="shared" si="311"/>
        <v>5964.5193759436333</v>
      </c>
      <c r="BG171" s="22">
        <f t="shared" si="315"/>
        <v>0.2681911270521945</v>
      </c>
      <c r="BH171" s="30">
        <v>12030</v>
      </c>
      <c r="BI171">
        <f t="shared" si="288"/>
        <v>66</v>
      </c>
      <c r="BJ171" s="6">
        <v>36933</v>
      </c>
      <c r="BK171">
        <f t="shared" si="289"/>
        <v>440</v>
      </c>
      <c r="BL171" s="6">
        <v>27163</v>
      </c>
      <c r="BM171">
        <f t="shared" si="290"/>
        <v>272</v>
      </c>
      <c r="BN171" s="6">
        <v>9976</v>
      </c>
      <c r="BO171">
        <f t="shared" si="291"/>
        <v>107</v>
      </c>
      <c r="BP171" s="6">
        <v>2279</v>
      </c>
      <c r="BQ171">
        <f t="shared" si="292"/>
        <v>11</v>
      </c>
      <c r="BR171" s="10">
        <v>19</v>
      </c>
      <c r="BS171" s="17">
        <f t="shared" si="293"/>
        <v>0</v>
      </c>
      <c r="BT171" s="10">
        <v>100</v>
      </c>
      <c r="BU171" s="17">
        <f t="shared" si="294"/>
        <v>0</v>
      </c>
      <c r="BV171" s="10">
        <v>422</v>
      </c>
      <c r="BW171" s="17">
        <f t="shared" si="295"/>
        <v>1</v>
      </c>
      <c r="BX171" s="10">
        <v>904</v>
      </c>
      <c r="BY171" s="17">
        <f t="shared" si="296"/>
        <v>8</v>
      </c>
      <c r="BZ171" s="15">
        <v>474</v>
      </c>
      <c r="CA171" s="18">
        <f t="shared" si="297"/>
        <v>4</v>
      </c>
    </row>
    <row r="172" spans="1:79">
      <c r="A172" s="1">
        <v>44069</v>
      </c>
      <c r="B172">
        <v>44069</v>
      </c>
      <c r="C172" s="6">
        <v>89082</v>
      </c>
      <c r="D172">
        <f t="shared" si="316"/>
        <v>701</v>
      </c>
      <c r="E172" s="6">
        <v>1932</v>
      </c>
      <c r="F172">
        <f t="shared" si="299"/>
        <v>13</v>
      </c>
      <c r="G172" s="6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6">
        <v>317156</v>
      </c>
      <c r="W172">
        <f t="shared" si="271"/>
        <v>3814</v>
      </c>
      <c r="X172">
        <f t="shared" si="272"/>
        <v>-1093</v>
      </c>
      <c r="Y172" s="22">
        <f t="shared" si="305"/>
        <v>79807.750377453442</v>
      </c>
      <c r="Z172" s="6">
        <v>224147</v>
      </c>
      <c r="AA172">
        <f t="shared" si="273"/>
        <v>2911</v>
      </c>
      <c r="AB172" s="19">
        <f t="shared" si="274"/>
        <v>0.70674053147347049</v>
      </c>
      <c r="AC172" s="18">
        <f t="shared" si="275"/>
        <v>-1100</v>
      </c>
      <c r="AD172">
        <f t="shared" si="276"/>
        <v>93009</v>
      </c>
      <c r="AE172">
        <f t="shared" si="277"/>
        <v>903</v>
      </c>
      <c r="AF172" s="19">
        <f t="shared" si="278"/>
        <v>0.29325946852652951</v>
      </c>
      <c r="AG172" s="18">
        <f t="shared" si="279"/>
        <v>7</v>
      </c>
      <c r="AH172" s="22">
        <f t="shared" si="259"/>
        <v>0.23675930781331936</v>
      </c>
      <c r="AI172" s="22">
        <f t="shared" si="306"/>
        <v>23404.378459989934</v>
      </c>
      <c r="AJ172" s="6">
        <v>21595</v>
      </c>
      <c r="AK172">
        <f t="shared" si="280"/>
        <v>-109</v>
      </c>
      <c r="AL172">
        <f t="shared" si="281"/>
        <v>-5.0221157390343274E-3</v>
      </c>
      <c r="AM172" s="22">
        <f t="shared" si="307"/>
        <v>5434.0714645193757</v>
      </c>
      <c r="AN172" s="22">
        <f t="shared" si="312"/>
        <v>0.24241709885274243</v>
      </c>
      <c r="AO172" s="6">
        <v>421</v>
      </c>
      <c r="AP172">
        <f t="shared" ref="AP172:AP203" si="320">AO172-AO171</f>
        <v>-25</v>
      </c>
      <c r="AQ172">
        <f t="shared" si="298"/>
        <v>-5.6053811659192876E-2</v>
      </c>
      <c r="AR172" s="22">
        <f t="shared" si="308"/>
        <v>105.93860090588826</v>
      </c>
      <c r="AS172" s="6">
        <v>1381</v>
      </c>
      <c r="AT172">
        <f t="shared" si="282"/>
        <v>-19</v>
      </c>
      <c r="AU172">
        <f t="shared" si="283"/>
        <v>-1.3571428571428568E-2</v>
      </c>
      <c r="AV172" s="22">
        <f t="shared" si="309"/>
        <v>347.50880724710618</v>
      </c>
      <c r="AW172" s="35">
        <f t="shared" si="313"/>
        <v>1.5502570665229788E-2</v>
      </c>
      <c r="AX172" s="6">
        <v>157</v>
      </c>
      <c r="AY172">
        <f t="shared" si="284"/>
        <v>4</v>
      </c>
      <c r="AZ172">
        <f t="shared" si="285"/>
        <v>2.614379084967311E-2</v>
      </c>
      <c r="BA172" s="22">
        <f t="shared" si="310"/>
        <v>39.506794162053346</v>
      </c>
      <c r="BB172" s="35">
        <f t="shared" si="314"/>
        <v>1.762421140073191E-3</v>
      </c>
      <c r="BC172" s="18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8">
        <f t="shared" si="286"/>
        <v>-149</v>
      </c>
      <c r="BE172" s="35">
        <f t="shared" si="287"/>
        <v>-6.2861241193098438E-3</v>
      </c>
      <c r="BF172" s="22">
        <f t="shared" si="311"/>
        <v>5927.0256668344236</v>
      </c>
      <c r="BG172" s="22">
        <f t="shared" si="315"/>
        <v>0.26440807346040729</v>
      </c>
      <c r="BH172" s="30">
        <v>12238</v>
      </c>
      <c r="BI172">
        <f t="shared" si="288"/>
        <v>208</v>
      </c>
      <c r="BJ172" s="6">
        <v>37037</v>
      </c>
      <c r="BK172">
        <f t="shared" si="289"/>
        <v>104</v>
      </c>
      <c r="BL172" s="6">
        <v>27417</v>
      </c>
      <c r="BM172">
        <f t="shared" si="290"/>
        <v>254</v>
      </c>
      <c r="BN172" s="6">
        <v>10108</v>
      </c>
      <c r="BO172">
        <f t="shared" si="291"/>
        <v>132</v>
      </c>
      <c r="BP172" s="6">
        <v>2282</v>
      </c>
      <c r="BQ172">
        <f t="shared" si="292"/>
        <v>3</v>
      </c>
      <c r="BR172" s="10">
        <v>19</v>
      </c>
      <c r="BS172" s="17">
        <f t="shared" si="293"/>
        <v>0</v>
      </c>
      <c r="BT172" s="10">
        <v>100</v>
      </c>
      <c r="BU172" s="17">
        <f t="shared" si="294"/>
        <v>0</v>
      </c>
      <c r="BV172" s="10">
        <v>423</v>
      </c>
      <c r="BW172" s="17">
        <f t="shared" si="295"/>
        <v>1</v>
      </c>
      <c r="BX172" s="10">
        <v>912</v>
      </c>
      <c r="BY172" s="17">
        <f t="shared" si="296"/>
        <v>8</v>
      </c>
      <c r="BZ172" s="15">
        <v>478</v>
      </c>
      <c r="CA172" s="18">
        <f t="shared" si="297"/>
        <v>4</v>
      </c>
    </row>
    <row r="173" spans="1:79">
      <c r="A173" s="1">
        <v>44070</v>
      </c>
      <c r="B173">
        <v>44070</v>
      </c>
      <c r="C173" s="6">
        <v>89982</v>
      </c>
      <c r="D173">
        <f t="shared" ref="D173:D204" si="321">IFERROR(C173-C172,"")</f>
        <v>900</v>
      </c>
      <c r="E173" s="6">
        <v>1948</v>
      </c>
      <c r="F173">
        <f t="shared" si="299"/>
        <v>16</v>
      </c>
      <c r="G173" s="6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6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2">
        <f t="shared" ref="Y173:Y204" si="335">IFERROR(V173/3.974,0)</f>
        <v>80896.326119778561</v>
      </c>
      <c r="Z173" s="6">
        <v>227952</v>
      </c>
      <c r="AA173">
        <f t="shared" ref="AA173:AA204" si="336">Z173-Z172</f>
        <v>3805</v>
      </c>
      <c r="AB173" s="19">
        <f t="shared" ref="AB173:AB204" si="337">IFERROR(Z173/V173,0)</f>
        <v>0.70906613745093039</v>
      </c>
      <c r="AC173" s="18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9">
        <f t="shared" ref="AF173:AF204" si="341">IFERROR(AD173/V173,0)</f>
        <v>0.29093386254906961</v>
      </c>
      <c r="AG173" s="18">
        <f t="shared" ref="AG173:AG204" si="342">IFERROR(AE173-AE172,0)</f>
        <v>-382</v>
      </c>
      <c r="AH173" s="22">
        <f t="shared" ref="AH173:AH204" si="343">IFERROR(AE173/W173,0)</f>
        <v>0.12043458159963015</v>
      </c>
      <c r="AI173" s="22">
        <f t="shared" ref="AI173:AI204" si="344">IFERROR(AD173/3.974,0)</f>
        <v>23535.480624056367</v>
      </c>
      <c r="AJ173" s="6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2">
        <f t="shared" ref="AM173:AM204" si="347">IFERROR(AJ173/3.974,0)</f>
        <v>5562.4056366381474</v>
      </c>
      <c r="AN173" s="22">
        <f t="shared" ref="AN173:AN204" si="348">IFERROR(AJ173/C173," ")</f>
        <v>0.24566024315974305</v>
      </c>
      <c r="AO173" s="6">
        <v>421</v>
      </c>
      <c r="AP173">
        <f t="shared" si="320"/>
        <v>0</v>
      </c>
      <c r="AQ173">
        <f t="shared" ref="AQ173:AQ204" si="349">IFERROR(AO173/AO172,0)-1</f>
        <v>0</v>
      </c>
      <c r="AR173" s="22">
        <f t="shared" ref="AR173:AR204" si="350">IFERROR(AO173/3.974,0)</f>
        <v>105.93860090588826</v>
      </c>
      <c r="AS173" s="6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2">
        <f t="shared" ref="AV173:AV204" si="353">IFERROR(AS173/3.974,0)</f>
        <v>340.96628082536483</v>
      </c>
      <c r="AW173" s="35">
        <f t="shared" ref="AW173:AW204" si="354">IFERROR(AS173/C173," ")</f>
        <v>1.5058567269009357E-2</v>
      </c>
      <c r="AX173" s="6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2">
        <f t="shared" ref="BA173:BA204" si="357">IFERROR(AX173/3.974,0)</f>
        <v>39.506794162053346</v>
      </c>
      <c r="BB173" s="35">
        <f t="shared" ref="BB173:BB204" si="358">IFERROR(AX173/C173," ")</f>
        <v>1.7447934031250695E-3</v>
      </c>
      <c r="BC173" s="18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8">
        <f t="shared" ref="BD173:BD204" si="359">IFERROR(BC173-BC172,0)</f>
        <v>484</v>
      </c>
      <c r="BE173" s="35">
        <f t="shared" ref="BE173:BE204" si="360">IFERROR(BC173/BC172,0)-1</f>
        <v>2.0548526789504917E-2</v>
      </c>
      <c r="BF173" s="22">
        <f t="shared" ref="BF173:BF204" si="361">IFERROR(BC173/3.974,0)</f>
        <v>6048.8173125314543</v>
      </c>
      <c r="BG173" s="22">
        <f t="shared" ref="BG173:BG204" si="362">IFERROR(BC173/C173," ")</f>
        <v>0.26714231735235938</v>
      </c>
      <c r="BH173" s="30">
        <v>12469</v>
      </c>
      <c r="BI173">
        <f t="shared" ref="BI173:BI204" si="363">IFERROR((BH173-BH172), 0)</f>
        <v>231</v>
      </c>
      <c r="BJ173" s="6">
        <v>37439</v>
      </c>
      <c r="BK173">
        <f t="shared" ref="BK173:BK204" si="364">IFERROR((BJ173-BJ172),0)</f>
        <v>402</v>
      </c>
      <c r="BL173" s="6">
        <v>27543</v>
      </c>
      <c r="BM173">
        <f t="shared" ref="BM173:BM204" si="365">IFERROR((BL173-BL172),0)</f>
        <v>126</v>
      </c>
      <c r="BN173" s="6">
        <v>10249</v>
      </c>
      <c r="BO173">
        <f t="shared" ref="BO173:BO204" si="366">IFERROR((BN173-BN172),0)</f>
        <v>141</v>
      </c>
      <c r="BP173" s="6">
        <v>2282</v>
      </c>
      <c r="BQ173">
        <f t="shared" ref="BQ173:BQ204" si="367">IFERROR((BP173-BP172),0)</f>
        <v>0</v>
      </c>
      <c r="BR173" s="10">
        <v>19</v>
      </c>
      <c r="BS173" s="17">
        <f t="shared" ref="BS173:BS204" si="368">IFERROR((BR173-BR172),0)</f>
        <v>0</v>
      </c>
      <c r="BT173" s="10">
        <v>100</v>
      </c>
      <c r="BU173" s="17">
        <f t="shared" ref="BU173:BU204" si="369">IFERROR((BT173-BT172),0)</f>
        <v>0</v>
      </c>
      <c r="BV173" s="10">
        <v>426</v>
      </c>
      <c r="BW173" s="17">
        <f t="shared" ref="BW173:BW204" si="370">IFERROR((BV173-BV172),0)</f>
        <v>3</v>
      </c>
      <c r="BX173" s="10">
        <v>920</v>
      </c>
      <c r="BY173" s="17">
        <f t="shared" ref="BY173:BY204" si="371">IFERROR((BX173-BX172),0)</f>
        <v>8</v>
      </c>
      <c r="BZ173" s="15">
        <v>483</v>
      </c>
      <c r="CA173" s="18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6">
        <v>90624</v>
      </c>
      <c r="D174">
        <f t="shared" si="321"/>
        <v>642</v>
      </c>
      <c r="E174" s="6">
        <v>1966</v>
      </c>
      <c r="F174">
        <f t="shared" si="299"/>
        <v>18</v>
      </c>
      <c r="G174" s="6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6">
        <v>326597</v>
      </c>
      <c r="W174">
        <f t="shared" si="333"/>
        <v>5115</v>
      </c>
      <c r="X174">
        <f t="shared" si="334"/>
        <v>789</v>
      </c>
      <c r="Y174" s="22">
        <f t="shared" si="335"/>
        <v>82183.442375440354</v>
      </c>
      <c r="Z174" s="6">
        <v>232425</v>
      </c>
      <c r="AA174">
        <f t="shared" si="336"/>
        <v>4473</v>
      </c>
      <c r="AB174" s="19">
        <f t="shared" si="337"/>
        <v>0.71165687376185327</v>
      </c>
      <c r="AC174" s="18">
        <f t="shared" si="338"/>
        <v>668</v>
      </c>
      <c r="AD174">
        <f t="shared" si="339"/>
        <v>94172</v>
      </c>
      <c r="AE174">
        <f t="shared" si="340"/>
        <v>642</v>
      </c>
      <c r="AF174" s="19">
        <f t="shared" si="341"/>
        <v>0.28834312623814673</v>
      </c>
      <c r="AG174" s="18">
        <f t="shared" si="342"/>
        <v>121</v>
      </c>
      <c r="AH174" s="22">
        <f t="shared" si="343"/>
        <v>0.12551319648093842</v>
      </c>
      <c r="AI174" s="22">
        <f t="shared" si="344"/>
        <v>23697.030699547056</v>
      </c>
      <c r="AJ174" s="6">
        <v>22131</v>
      </c>
      <c r="AK174">
        <f t="shared" si="345"/>
        <v>26</v>
      </c>
      <c r="AL174">
        <f t="shared" si="346"/>
        <v>1.176204478624765E-3</v>
      </c>
      <c r="AM174" s="22">
        <f t="shared" si="347"/>
        <v>5568.9481630598893</v>
      </c>
      <c r="AN174" s="22">
        <f t="shared" si="348"/>
        <v>0.24420683262711865</v>
      </c>
      <c r="AO174" s="6">
        <v>425</v>
      </c>
      <c r="AP174">
        <f t="shared" si="320"/>
        <v>4</v>
      </c>
      <c r="AQ174">
        <f t="shared" si="349"/>
        <v>9.5011876484560887E-3</v>
      </c>
      <c r="AR174" s="22">
        <f t="shared" si="350"/>
        <v>106.94514343231</v>
      </c>
      <c r="AS174" s="6">
        <v>1346</v>
      </c>
      <c r="AT174">
        <f t="shared" si="351"/>
        <v>-9</v>
      </c>
      <c r="AU174">
        <f t="shared" si="352"/>
        <v>-6.6420664206642277E-3</v>
      </c>
      <c r="AV174" s="22">
        <f t="shared" si="353"/>
        <v>338.70156014091594</v>
      </c>
      <c r="AW174" s="35">
        <f t="shared" si="354"/>
        <v>1.4852577683615819E-2</v>
      </c>
      <c r="AX174" s="6">
        <v>154</v>
      </c>
      <c r="AY174">
        <f t="shared" si="355"/>
        <v>-3</v>
      </c>
      <c r="AZ174">
        <f t="shared" si="356"/>
        <v>-1.9108280254777066E-2</v>
      </c>
      <c r="BA174" s="22">
        <f t="shared" si="357"/>
        <v>38.751887267237038</v>
      </c>
      <c r="BB174" s="35">
        <f t="shared" si="358"/>
        <v>1.6993290960451977E-3</v>
      </c>
      <c r="BC174" s="18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8">
        <f t="shared" si="359"/>
        <v>18</v>
      </c>
      <c r="BE174" s="35">
        <f t="shared" si="360"/>
        <v>7.4881437723606226E-4</v>
      </c>
      <c r="BF174" s="22">
        <f t="shared" si="361"/>
        <v>6053.3467539003523</v>
      </c>
      <c r="BG174" s="22">
        <f t="shared" si="362"/>
        <v>0.26544844632768361</v>
      </c>
      <c r="BH174" s="30">
        <v>12473</v>
      </c>
      <c r="BI174">
        <f t="shared" si="363"/>
        <v>4</v>
      </c>
      <c r="BJ174" s="6">
        <v>37850</v>
      </c>
      <c r="BK174">
        <f t="shared" si="364"/>
        <v>411</v>
      </c>
      <c r="BL174" s="6">
        <v>27765</v>
      </c>
      <c r="BM174">
        <f t="shared" si="365"/>
        <v>222</v>
      </c>
      <c r="BN174" s="6">
        <v>10249</v>
      </c>
      <c r="BO174">
        <f t="shared" si="366"/>
        <v>0</v>
      </c>
      <c r="BP174" s="6">
        <v>2287</v>
      </c>
      <c r="BQ174">
        <f t="shared" si="367"/>
        <v>5</v>
      </c>
      <c r="BR174" s="10">
        <v>19</v>
      </c>
      <c r="BS174" s="17">
        <f t="shared" si="368"/>
        <v>0</v>
      </c>
      <c r="BT174" s="10">
        <v>102</v>
      </c>
      <c r="BU174" s="17">
        <f t="shared" si="369"/>
        <v>2</v>
      </c>
      <c r="BV174" s="10">
        <v>432</v>
      </c>
      <c r="BW174" s="17">
        <f t="shared" si="370"/>
        <v>6</v>
      </c>
      <c r="BX174" s="10">
        <v>926</v>
      </c>
      <c r="BY174" s="17">
        <f t="shared" si="371"/>
        <v>6</v>
      </c>
      <c r="BZ174" s="15">
        <v>487</v>
      </c>
      <c r="CA174" s="18">
        <f t="shared" si="372"/>
        <v>4</v>
      </c>
    </row>
    <row r="175" spans="1:79">
      <c r="A175" s="1">
        <v>44072</v>
      </c>
      <c r="B175">
        <v>44072</v>
      </c>
      <c r="C175" s="6">
        <v>91337</v>
      </c>
      <c r="D175">
        <f t="shared" si="321"/>
        <v>713</v>
      </c>
      <c r="E175" s="6">
        <v>1983</v>
      </c>
      <c r="F175">
        <f t="shared" si="299"/>
        <v>17</v>
      </c>
      <c r="G175" s="6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6">
        <v>331383</v>
      </c>
      <c r="W175">
        <f t="shared" si="333"/>
        <v>4786</v>
      </c>
      <c r="X175">
        <f t="shared" si="334"/>
        <v>-329</v>
      </c>
      <c r="Y175" s="22">
        <f t="shared" si="335"/>
        <v>83387.770508303976</v>
      </c>
      <c r="Z175" s="6">
        <v>236498</v>
      </c>
      <c r="AA175">
        <f t="shared" si="336"/>
        <v>4073</v>
      </c>
      <c r="AB175" s="19">
        <f t="shared" si="337"/>
        <v>0.71366968130531738</v>
      </c>
      <c r="AC175" s="18">
        <f t="shared" si="338"/>
        <v>-400</v>
      </c>
      <c r="AD175">
        <f t="shared" si="339"/>
        <v>94885</v>
      </c>
      <c r="AE175">
        <f t="shared" si="340"/>
        <v>713</v>
      </c>
      <c r="AF175" s="19">
        <f t="shared" si="341"/>
        <v>0.28633031869468256</v>
      </c>
      <c r="AG175" s="18">
        <f t="shared" si="342"/>
        <v>71</v>
      </c>
      <c r="AH175" s="22">
        <f t="shared" si="343"/>
        <v>0.14897618052653572</v>
      </c>
      <c r="AI175" s="22">
        <f t="shared" si="344"/>
        <v>23876.44690488173</v>
      </c>
      <c r="AJ175" s="6">
        <v>22352</v>
      </c>
      <c r="AK175">
        <f t="shared" si="345"/>
        <v>221</v>
      </c>
      <c r="AL175">
        <f t="shared" si="346"/>
        <v>9.9859924992091731E-3</v>
      </c>
      <c r="AM175" s="22">
        <f t="shared" si="347"/>
        <v>5624.5596376446902</v>
      </c>
      <c r="AN175" s="22">
        <f t="shared" si="348"/>
        <v>0.24472010247763776</v>
      </c>
      <c r="AO175" s="6">
        <v>414</v>
      </c>
      <c r="AP175">
        <f t="shared" si="320"/>
        <v>-11</v>
      </c>
      <c r="AQ175">
        <f t="shared" si="349"/>
        <v>-2.5882352941176467E-2</v>
      </c>
      <c r="AR175" s="22">
        <f t="shared" si="350"/>
        <v>104.17715148465022</v>
      </c>
      <c r="AS175" s="6">
        <v>1314</v>
      </c>
      <c r="AT175">
        <f t="shared" si="351"/>
        <v>-32</v>
      </c>
      <c r="AU175">
        <f t="shared" si="352"/>
        <v>-2.3774145616641928E-2</v>
      </c>
      <c r="AV175" s="22">
        <f t="shared" si="353"/>
        <v>330.64921992954203</v>
      </c>
      <c r="AW175" s="35">
        <f t="shared" si="354"/>
        <v>1.4386283762330709E-2</v>
      </c>
      <c r="AX175" s="6">
        <v>155</v>
      </c>
      <c r="AY175">
        <f t="shared" si="355"/>
        <v>1</v>
      </c>
      <c r="AZ175">
        <f t="shared" si="356"/>
        <v>6.4935064935065512E-3</v>
      </c>
      <c r="BA175" s="22">
        <f t="shared" si="357"/>
        <v>39.003522898842476</v>
      </c>
      <c r="BB175" s="35">
        <f t="shared" si="358"/>
        <v>1.697012163745251E-3</v>
      </c>
      <c r="BC175" s="18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8">
        <f t="shared" si="359"/>
        <v>179</v>
      </c>
      <c r="BE175" s="35">
        <f t="shared" si="360"/>
        <v>7.4409710675091834E-3</v>
      </c>
      <c r="BF175" s="22">
        <f t="shared" si="361"/>
        <v>6098.389531957725</v>
      </c>
      <c r="BG175" s="22">
        <f t="shared" si="362"/>
        <v>0.26533606315074942</v>
      </c>
      <c r="BH175" s="30">
        <v>12647</v>
      </c>
      <c r="BI175">
        <f t="shared" si="363"/>
        <v>174</v>
      </c>
      <c r="BJ175" s="6">
        <v>38055</v>
      </c>
      <c r="BK175">
        <f t="shared" si="364"/>
        <v>205</v>
      </c>
      <c r="BL175" s="6">
        <v>28043</v>
      </c>
      <c r="BM175">
        <f t="shared" si="365"/>
        <v>278</v>
      </c>
      <c r="BN175" s="6">
        <v>10302</v>
      </c>
      <c r="BO175">
        <f t="shared" si="366"/>
        <v>53</v>
      </c>
      <c r="BP175" s="6">
        <v>2290</v>
      </c>
      <c r="BQ175">
        <f t="shared" si="367"/>
        <v>3</v>
      </c>
      <c r="BR175" s="10">
        <v>20</v>
      </c>
      <c r="BS175" s="17">
        <f t="shared" si="368"/>
        <v>1</v>
      </c>
      <c r="BT175" s="10">
        <v>102</v>
      </c>
      <c r="BU175" s="17">
        <f t="shared" si="369"/>
        <v>0</v>
      </c>
      <c r="BV175" s="10">
        <v>433</v>
      </c>
      <c r="BW175" s="17">
        <f t="shared" si="370"/>
        <v>1</v>
      </c>
      <c r="BX175" s="10">
        <v>936</v>
      </c>
      <c r="BY175" s="17">
        <f t="shared" si="371"/>
        <v>10</v>
      </c>
      <c r="BZ175" s="15">
        <v>492</v>
      </c>
      <c r="CA175" s="18">
        <f t="shared" si="372"/>
        <v>5</v>
      </c>
    </row>
    <row r="176" spans="1:79">
      <c r="A176" s="1">
        <v>44073</v>
      </c>
      <c r="B176">
        <v>44073</v>
      </c>
      <c r="C176" s="6">
        <v>92065</v>
      </c>
      <c r="D176">
        <f t="shared" si="321"/>
        <v>728</v>
      </c>
      <c r="E176" s="6">
        <v>1995</v>
      </c>
      <c r="F176">
        <f t="shared" si="299"/>
        <v>12</v>
      </c>
      <c r="G176" s="6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6">
        <v>334297</v>
      </c>
      <c r="W176">
        <f t="shared" si="333"/>
        <v>2914</v>
      </c>
      <c r="X176">
        <f t="shared" si="334"/>
        <v>-1872</v>
      </c>
      <c r="Y176" s="22">
        <f t="shared" si="335"/>
        <v>84121.036738802213</v>
      </c>
      <c r="Z176" s="6">
        <v>238684</v>
      </c>
      <c r="AA176">
        <f t="shared" si="336"/>
        <v>2186</v>
      </c>
      <c r="AB176" s="19">
        <f t="shared" si="337"/>
        <v>0.71398786109357848</v>
      </c>
      <c r="AC176" s="18">
        <f t="shared" si="338"/>
        <v>-1887</v>
      </c>
      <c r="AD176">
        <f t="shared" si="339"/>
        <v>95613</v>
      </c>
      <c r="AE176">
        <f t="shared" si="340"/>
        <v>728</v>
      </c>
      <c r="AF176" s="19">
        <f t="shared" si="341"/>
        <v>0.28601213890642152</v>
      </c>
      <c r="AG176" s="18">
        <f t="shared" si="342"/>
        <v>15</v>
      </c>
      <c r="AH176" s="22">
        <f t="shared" si="343"/>
        <v>0.24982841455044613</v>
      </c>
      <c r="AI176" s="22">
        <f t="shared" si="344"/>
        <v>24059.637644690487</v>
      </c>
      <c r="AJ176" s="6">
        <v>22449</v>
      </c>
      <c r="AK176">
        <f t="shared" si="345"/>
        <v>97</v>
      </c>
      <c r="AL176">
        <f t="shared" si="346"/>
        <v>4.3396564065856236E-3</v>
      </c>
      <c r="AM176" s="22">
        <f t="shared" si="347"/>
        <v>5648.9682939104177</v>
      </c>
      <c r="AN176" s="22">
        <f t="shared" si="348"/>
        <v>0.24383859229891924</v>
      </c>
      <c r="AO176" s="6">
        <v>410</v>
      </c>
      <c r="AP176">
        <f t="shared" si="320"/>
        <v>-4</v>
      </c>
      <c r="AQ176">
        <f t="shared" si="349"/>
        <v>-9.6618357487923134E-3</v>
      </c>
      <c r="AR176" s="22">
        <f t="shared" si="350"/>
        <v>103.17060895822848</v>
      </c>
      <c r="AS176" s="6">
        <v>1307</v>
      </c>
      <c r="AT176">
        <f t="shared" si="351"/>
        <v>-7</v>
      </c>
      <c r="AU176">
        <f t="shared" si="352"/>
        <v>-5.3272450532724225E-3</v>
      </c>
      <c r="AV176" s="22">
        <f t="shared" si="353"/>
        <v>328.88777050830396</v>
      </c>
      <c r="AW176" s="35">
        <f t="shared" si="354"/>
        <v>1.419649160918916E-2</v>
      </c>
      <c r="AX176" s="6">
        <v>157</v>
      </c>
      <c r="AY176">
        <f t="shared" si="355"/>
        <v>2</v>
      </c>
      <c r="AZ176">
        <f t="shared" si="356"/>
        <v>1.2903225806451646E-2</v>
      </c>
      <c r="BA176" s="22">
        <f t="shared" si="357"/>
        <v>39.506794162053346</v>
      </c>
      <c r="BB176" s="35">
        <f t="shared" si="358"/>
        <v>1.7053168956715364E-3</v>
      </c>
      <c r="BC176" s="18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8">
        <f t="shared" si="359"/>
        <v>88</v>
      </c>
      <c r="BE176" s="35">
        <f t="shared" si="360"/>
        <v>3.6311120280585474E-3</v>
      </c>
      <c r="BF176" s="22">
        <f t="shared" si="361"/>
        <v>6120.5334675390031</v>
      </c>
      <c r="BG176" s="22">
        <f t="shared" si="362"/>
        <v>0.26419377613642536</v>
      </c>
      <c r="BH176" s="30">
        <v>12801</v>
      </c>
      <c r="BI176">
        <f t="shared" si="363"/>
        <v>154</v>
      </c>
      <c r="BJ176" s="6">
        <v>38316</v>
      </c>
      <c r="BK176">
        <f t="shared" si="364"/>
        <v>261</v>
      </c>
      <c r="BL176" s="6">
        <v>28256</v>
      </c>
      <c r="BM176">
        <f t="shared" si="365"/>
        <v>213</v>
      </c>
      <c r="BN176" s="6">
        <v>10397</v>
      </c>
      <c r="BO176">
        <f t="shared" si="366"/>
        <v>95</v>
      </c>
      <c r="BP176" s="6">
        <v>2295</v>
      </c>
      <c r="BQ176">
        <f t="shared" si="367"/>
        <v>5</v>
      </c>
      <c r="BR176" s="10">
        <v>20</v>
      </c>
      <c r="BS176" s="17">
        <f t="shared" si="368"/>
        <v>0</v>
      </c>
      <c r="BT176" s="10">
        <v>103</v>
      </c>
      <c r="BU176" s="17">
        <f t="shared" si="369"/>
        <v>1</v>
      </c>
      <c r="BV176" s="10">
        <v>437</v>
      </c>
      <c r="BW176" s="17">
        <f t="shared" si="370"/>
        <v>4</v>
      </c>
      <c r="BX176" s="10">
        <v>940</v>
      </c>
      <c r="BY176" s="17">
        <f t="shared" si="371"/>
        <v>4</v>
      </c>
      <c r="BZ176" s="15">
        <v>495</v>
      </c>
      <c r="CA176" s="18">
        <f t="shared" si="372"/>
        <v>3</v>
      </c>
    </row>
    <row r="177" spans="1:79">
      <c r="A177" s="1">
        <v>44074</v>
      </c>
      <c r="B177">
        <v>44074</v>
      </c>
      <c r="C177" s="6">
        <v>92982</v>
      </c>
      <c r="D177">
        <f t="shared" si="321"/>
        <v>917</v>
      </c>
      <c r="E177" s="6">
        <v>2002</v>
      </c>
      <c r="F177">
        <f t="shared" si="299"/>
        <v>7</v>
      </c>
      <c r="G177" s="6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6">
        <v>339893</v>
      </c>
      <c r="W177">
        <f t="shared" si="333"/>
        <v>5596</v>
      </c>
      <c r="X177">
        <f t="shared" si="334"/>
        <v>2682</v>
      </c>
      <c r="Y177" s="22">
        <f t="shared" si="335"/>
        <v>85529.189733266219</v>
      </c>
      <c r="Z177" s="6">
        <v>243363</v>
      </c>
      <c r="AA177">
        <f t="shared" si="336"/>
        <v>4679</v>
      </c>
      <c r="AB177" s="19">
        <f t="shared" si="337"/>
        <v>0.71599885846428135</v>
      </c>
      <c r="AC177" s="18">
        <f t="shared" si="338"/>
        <v>2493</v>
      </c>
      <c r="AD177">
        <f t="shared" si="339"/>
        <v>96530</v>
      </c>
      <c r="AE177">
        <f t="shared" si="340"/>
        <v>917</v>
      </c>
      <c r="AF177" s="19">
        <f t="shared" si="341"/>
        <v>0.28400114153571859</v>
      </c>
      <c r="AG177" s="18">
        <f t="shared" si="342"/>
        <v>189</v>
      </c>
      <c r="AH177" s="22">
        <f t="shared" si="343"/>
        <v>0.16386704789135095</v>
      </c>
      <c r="AI177" s="22">
        <f t="shared" si="344"/>
        <v>24290.387518872671</v>
      </c>
      <c r="AJ177" s="6">
        <v>22900</v>
      </c>
      <c r="AK177">
        <f t="shared" si="345"/>
        <v>451</v>
      </c>
      <c r="AL177">
        <f t="shared" si="346"/>
        <v>2.0089981736380214E-2</v>
      </c>
      <c r="AM177" s="22">
        <f t="shared" si="347"/>
        <v>5762.4559637644688</v>
      </c>
      <c r="AN177" s="22">
        <f t="shared" si="348"/>
        <v>0.24628422705469877</v>
      </c>
      <c r="AO177" s="6">
        <v>419</v>
      </c>
      <c r="AP177">
        <f t="shared" si="320"/>
        <v>9</v>
      </c>
      <c r="AQ177">
        <f t="shared" si="349"/>
        <v>2.1951219512195141E-2</v>
      </c>
      <c r="AR177" s="22">
        <f t="shared" si="350"/>
        <v>105.4353296426774</v>
      </c>
      <c r="AS177" s="6">
        <v>1320</v>
      </c>
      <c r="AT177">
        <f t="shared" si="351"/>
        <v>13</v>
      </c>
      <c r="AU177">
        <f t="shared" si="352"/>
        <v>9.9464422341239977E-3</v>
      </c>
      <c r="AV177" s="22">
        <f t="shared" si="353"/>
        <v>332.1590337191746</v>
      </c>
      <c r="AW177" s="35">
        <f t="shared" si="354"/>
        <v>1.4196296057301412E-2</v>
      </c>
      <c r="AX177" s="6">
        <v>168</v>
      </c>
      <c r="AY177">
        <f t="shared" si="355"/>
        <v>11</v>
      </c>
      <c r="AZ177">
        <f t="shared" si="356"/>
        <v>7.0063694267515908E-2</v>
      </c>
      <c r="BA177" s="22">
        <f t="shared" si="357"/>
        <v>42.274786109713133</v>
      </c>
      <c r="BB177" s="35">
        <f t="shared" si="358"/>
        <v>1.8068013163838163E-3</v>
      </c>
      <c r="BC177" s="18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8">
        <f t="shared" si="359"/>
        <v>484</v>
      </c>
      <c r="BE177" s="35">
        <f t="shared" si="360"/>
        <v>1.9898861160218662E-2</v>
      </c>
      <c r="BF177" s="22">
        <f t="shared" si="361"/>
        <v>6242.3251132360338</v>
      </c>
      <c r="BG177" s="22">
        <f t="shared" si="362"/>
        <v>0.26679357294960315</v>
      </c>
      <c r="BH177" s="30">
        <v>13048</v>
      </c>
      <c r="BI177">
        <f t="shared" si="363"/>
        <v>247</v>
      </c>
      <c r="BJ177" s="6">
        <v>38907</v>
      </c>
      <c r="BK177">
        <f t="shared" si="364"/>
        <v>591</v>
      </c>
      <c r="BL177" s="6">
        <v>28254</v>
      </c>
      <c r="BM177">
        <f t="shared" si="365"/>
        <v>-2</v>
      </c>
      <c r="BN177" s="6">
        <v>10475</v>
      </c>
      <c r="BO177">
        <f t="shared" si="366"/>
        <v>78</v>
      </c>
      <c r="BP177" s="6">
        <v>2298</v>
      </c>
      <c r="BQ177">
        <f t="shared" si="367"/>
        <v>3</v>
      </c>
      <c r="BR177" s="10">
        <v>20</v>
      </c>
      <c r="BS177" s="17">
        <f t="shared" si="368"/>
        <v>0</v>
      </c>
      <c r="BT177" s="10">
        <v>104</v>
      </c>
      <c r="BU177" s="17">
        <f t="shared" si="369"/>
        <v>1</v>
      </c>
      <c r="BV177" s="10">
        <v>439</v>
      </c>
      <c r="BW177" s="17">
        <f t="shared" si="370"/>
        <v>2</v>
      </c>
      <c r="BX177" s="10">
        <v>944</v>
      </c>
      <c r="BY177" s="17">
        <f t="shared" si="371"/>
        <v>4</v>
      </c>
      <c r="BZ177" s="15">
        <v>495</v>
      </c>
      <c r="CA177" s="18">
        <f t="shared" si="372"/>
        <v>0</v>
      </c>
    </row>
    <row r="178" spans="1:79">
      <c r="A178" s="1">
        <v>44075</v>
      </c>
      <c r="B178">
        <v>44075</v>
      </c>
      <c r="C178" s="6">
        <v>93552</v>
      </c>
      <c r="D178">
        <f t="shared" si="321"/>
        <v>570</v>
      </c>
      <c r="E178" s="6">
        <v>2018</v>
      </c>
      <c r="F178">
        <f t="shared" si="299"/>
        <v>16</v>
      </c>
      <c r="G178" s="6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6">
        <v>343407</v>
      </c>
      <c r="W178">
        <f t="shared" si="333"/>
        <v>3514</v>
      </c>
      <c r="X178">
        <f t="shared" si="334"/>
        <v>-2082</v>
      </c>
      <c r="Y178" s="22">
        <f t="shared" si="335"/>
        <v>86413.437342727731</v>
      </c>
      <c r="Z178" s="6">
        <v>246307</v>
      </c>
      <c r="AA178">
        <f t="shared" si="336"/>
        <v>2944</v>
      </c>
      <c r="AB178" s="19">
        <f t="shared" si="337"/>
        <v>0.71724513478176044</v>
      </c>
      <c r="AC178" s="18">
        <f t="shared" si="338"/>
        <v>-1735</v>
      </c>
      <c r="AD178">
        <f t="shared" si="339"/>
        <v>97100</v>
      </c>
      <c r="AE178">
        <f t="shared" si="340"/>
        <v>570</v>
      </c>
      <c r="AF178" s="19">
        <f t="shared" si="341"/>
        <v>0.28275486521823956</v>
      </c>
      <c r="AG178" s="18">
        <f t="shared" si="342"/>
        <v>-347</v>
      </c>
      <c r="AH178" s="22">
        <f t="shared" si="343"/>
        <v>0.16220830961866819</v>
      </c>
      <c r="AI178" s="22">
        <f t="shared" si="344"/>
        <v>24433.819828887768</v>
      </c>
      <c r="AJ178" s="6">
        <v>22705</v>
      </c>
      <c r="AK178">
        <f t="shared" si="345"/>
        <v>-195</v>
      </c>
      <c r="AL178">
        <f t="shared" si="346"/>
        <v>-8.515283842794763E-3</v>
      </c>
      <c r="AM178" s="22">
        <f t="shared" si="347"/>
        <v>5713.3870156014091</v>
      </c>
      <c r="AN178" s="22">
        <f t="shared" si="348"/>
        <v>0.24269924747733881</v>
      </c>
      <c r="AO178" s="6">
        <v>387</v>
      </c>
      <c r="AP178">
        <f t="shared" si="320"/>
        <v>-32</v>
      </c>
      <c r="AQ178">
        <f t="shared" si="349"/>
        <v>-7.6372315035799554E-2</v>
      </c>
      <c r="AR178" s="22">
        <f t="shared" si="350"/>
        <v>97.382989431303471</v>
      </c>
      <c r="AS178" s="6">
        <v>1290</v>
      </c>
      <c r="AT178">
        <f t="shared" si="351"/>
        <v>-30</v>
      </c>
      <c r="AU178">
        <f t="shared" si="352"/>
        <v>-2.2727272727272707E-2</v>
      </c>
      <c r="AV178" s="22">
        <f t="shared" si="353"/>
        <v>324.60996477101156</v>
      </c>
      <c r="AW178" s="35">
        <f t="shared" si="354"/>
        <v>1.3789122626988198E-2</v>
      </c>
      <c r="AX178" s="6">
        <v>168</v>
      </c>
      <c r="AY178">
        <f t="shared" si="355"/>
        <v>0</v>
      </c>
      <c r="AZ178">
        <f t="shared" si="356"/>
        <v>0</v>
      </c>
      <c r="BA178" s="22">
        <f t="shared" si="357"/>
        <v>42.274786109713133</v>
      </c>
      <c r="BB178" s="35">
        <f t="shared" si="358"/>
        <v>1.7957927142124167E-3</v>
      </c>
      <c r="BC178" s="18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8">
        <f t="shared" si="359"/>
        <v>-257</v>
      </c>
      <c r="BE178" s="35">
        <f t="shared" si="360"/>
        <v>-1.035997903817476E-2</v>
      </c>
      <c r="BF178" s="22">
        <f t="shared" si="361"/>
        <v>6177.6547559134369</v>
      </c>
      <c r="BG178" s="22">
        <f t="shared" si="362"/>
        <v>0.26242089960663589</v>
      </c>
      <c r="BH178" s="30">
        <v>13189</v>
      </c>
      <c r="BI178">
        <f t="shared" si="363"/>
        <v>141</v>
      </c>
      <c r="BJ178" s="6">
        <v>38955</v>
      </c>
      <c r="BK178">
        <f t="shared" si="364"/>
        <v>48</v>
      </c>
      <c r="BL178" s="6">
        <v>28545</v>
      </c>
      <c r="BM178">
        <f t="shared" si="365"/>
        <v>291</v>
      </c>
      <c r="BN178" s="6">
        <v>10563</v>
      </c>
      <c r="BO178">
        <f t="shared" si="366"/>
        <v>88</v>
      </c>
      <c r="BP178" s="6">
        <v>2300</v>
      </c>
      <c r="BQ178">
        <f t="shared" si="367"/>
        <v>2</v>
      </c>
      <c r="BR178" s="10">
        <v>20</v>
      </c>
      <c r="BS178" s="17">
        <f t="shared" si="368"/>
        <v>0</v>
      </c>
      <c r="BT178" s="10">
        <v>104</v>
      </c>
      <c r="BU178" s="17">
        <f t="shared" si="369"/>
        <v>0</v>
      </c>
      <c r="BV178" s="10">
        <v>441</v>
      </c>
      <c r="BW178" s="17">
        <f t="shared" si="370"/>
        <v>2</v>
      </c>
      <c r="BX178" s="10">
        <v>955</v>
      </c>
      <c r="BY178" s="17">
        <f t="shared" si="371"/>
        <v>11</v>
      </c>
      <c r="BZ178" s="15">
        <v>498</v>
      </c>
      <c r="CA178" s="18">
        <f t="shared" si="372"/>
        <v>3</v>
      </c>
    </row>
    <row r="179" spans="1:79">
      <c r="A179" s="1">
        <v>44076</v>
      </c>
      <c r="B179">
        <v>44076</v>
      </c>
      <c r="C179" s="6">
        <v>94084</v>
      </c>
      <c r="D179">
        <f t="shared" si="321"/>
        <v>532</v>
      </c>
      <c r="E179" s="6">
        <v>2030</v>
      </c>
      <c r="F179">
        <f t="shared" si="299"/>
        <v>12</v>
      </c>
      <c r="G179" s="6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6">
        <v>347147</v>
      </c>
      <c r="W179">
        <f t="shared" si="333"/>
        <v>3740</v>
      </c>
      <c r="X179">
        <f t="shared" si="334"/>
        <v>226</v>
      </c>
      <c r="Y179" s="22">
        <f t="shared" si="335"/>
        <v>87354.554604932055</v>
      </c>
      <c r="Z179" s="6">
        <v>249515</v>
      </c>
      <c r="AA179">
        <f t="shared" si="336"/>
        <v>3208</v>
      </c>
      <c r="AB179" s="19">
        <f t="shared" si="337"/>
        <v>0.71875891193068064</v>
      </c>
      <c r="AC179" s="18">
        <f t="shared" si="338"/>
        <v>264</v>
      </c>
      <c r="AD179">
        <f t="shared" si="339"/>
        <v>97632</v>
      </c>
      <c r="AE179">
        <f t="shared" si="340"/>
        <v>532</v>
      </c>
      <c r="AF179" s="19">
        <f t="shared" si="341"/>
        <v>0.28124108806931936</v>
      </c>
      <c r="AG179" s="18">
        <f t="shared" si="342"/>
        <v>-38</v>
      </c>
      <c r="AH179" s="22">
        <f t="shared" si="343"/>
        <v>0.14224598930481283</v>
      </c>
      <c r="AI179" s="22">
        <f t="shared" si="344"/>
        <v>24567.689984901859</v>
      </c>
      <c r="AJ179" s="6">
        <v>22764</v>
      </c>
      <c r="AK179">
        <f t="shared" si="345"/>
        <v>59</v>
      </c>
      <c r="AL179">
        <f t="shared" si="346"/>
        <v>2.5985465756441783E-3</v>
      </c>
      <c r="AM179" s="22">
        <f t="shared" si="347"/>
        <v>5728.2335178661297</v>
      </c>
      <c r="AN179" s="22">
        <f t="shared" si="348"/>
        <v>0.24195399855448324</v>
      </c>
      <c r="AO179" s="6">
        <v>398</v>
      </c>
      <c r="AP179">
        <f t="shared" si="320"/>
        <v>11</v>
      </c>
      <c r="AQ179">
        <f t="shared" si="349"/>
        <v>2.8423772609819098E-2</v>
      </c>
      <c r="AR179" s="22">
        <f t="shared" si="350"/>
        <v>100.15098137896325</v>
      </c>
      <c r="AS179" s="6">
        <v>1240</v>
      </c>
      <c r="AT179">
        <f t="shared" si="351"/>
        <v>-50</v>
      </c>
      <c r="AU179">
        <f t="shared" si="352"/>
        <v>-3.8759689922480578E-2</v>
      </c>
      <c r="AV179" s="22">
        <f t="shared" si="353"/>
        <v>312.02818319073981</v>
      </c>
      <c r="AW179" s="35">
        <f t="shared" si="354"/>
        <v>1.3179711746949534E-2</v>
      </c>
      <c r="AX179" s="6">
        <v>165</v>
      </c>
      <c r="AY179">
        <f t="shared" si="355"/>
        <v>-3</v>
      </c>
      <c r="AZ179">
        <f t="shared" si="356"/>
        <v>-1.7857142857142905E-2</v>
      </c>
      <c r="BA179" s="22">
        <f t="shared" si="357"/>
        <v>41.519879214896825</v>
      </c>
      <c r="BB179" s="35">
        <f t="shared" si="358"/>
        <v>1.7537519663279623E-3</v>
      </c>
      <c r="BC179" s="18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8">
        <f t="shared" si="359"/>
        <v>17</v>
      </c>
      <c r="BE179" s="35">
        <f t="shared" si="360"/>
        <v>6.9246435845204957E-4</v>
      </c>
      <c r="BF179" s="22">
        <f t="shared" si="361"/>
        <v>6181.9325616507294</v>
      </c>
      <c r="BG179" s="22">
        <f t="shared" si="362"/>
        <v>0.2611177245865397</v>
      </c>
      <c r="BH179" s="30">
        <v>13276</v>
      </c>
      <c r="BI179">
        <f t="shared" si="363"/>
        <v>87</v>
      </c>
      <c r="BJ179" s="6">
        <v>39164</v>
      </c>
      <c r="BK179">
        <f t="shared" si="364"/>
        <v>209</v>
      </c>
      <c r="BL179" s="6">
        <v>28708</v>
      </c>
      <c r="BM179">
        <f t="shared" si="365"/>
        <v>163</v>
      </c>
      <c r="BN179" s="6">
        <v>10634</v>
      </c>
      <c r="BO179">
        <f t="shared" si="366"/>
        <v>71</v>
      </c>
      <c r="BP179" s="6">
        <v>2302</v>
      </c>
      <c r="BQ179">
        <f t="shared" si="367"/>
        <v>2</v>
      </c>
      <c r="BR179" s="10">
        <v>20</v>
      </c>
      <c r="BS179" s="17">
        <f t="shared" si="368"/>
        <v>0</v>
      </c>
      <c r="BT179" s="10">
        <v>105</v>
      </c>
      <c r="BU179" s="17">
        <f t="shared" si="369"/>
        <v>1</v>
      </c>
      <c r="BV179" s="10">
        <v>443</v>
      </c>
      <c r="BW179" s="17">
        <f t="shared" si="370"/>
        <v>2</v>
      </c>
      <c r="BX179" s="10">
        <v>961</v>
      </c>
      <c r="BY179" s="17">
        <f t="shared" si="371"/>
        <v>6</v>
      </c>
      <c r="BZ179" s="15">
        <v>501</v>
      </c>
      <c r="CA179" s="18">
        <f t="shared" si="372"/>
        <v>3</v>
      </c>
    </row>
    <row r="180" spans="1:79">
      <c r="A180" s="1">
        <v>44077</v>
      </c>
      <c r="B180">
        <v>44077</v>
      </c>
      <c r="C180" s="6">
        <v>94914</v>
      </c>
      <c r="D180">
        <f t="shared" si="321"/>
        <v>830</v>
      </c>
      <c r="E180" s="6">
        <v>2046</v>
      </c>
      <c r="F180">
        <f t="shared" si="299"/>
        <v>16</v>
      </c>
      <c r="G180" s="6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6">
        <v>350669</v>
      </c>
      <c r="W180">
        <f t="shared" si="333"/>
        <v>3522</v>
      </c>
      <c r="X180">
        <f t="shared" si="334"/>
        <v>-218</v>
      </c>
      <c r="Y180" s="22">
        <f t="shared" si="335"/>
        <v>88240.815299446404</v>
      </c>
      <c r="Z180" s="6">
        <v>252207</v>
      </c>
      <c r="AA180">
        <f t="shared" si="336"/>
        <v>2692</v>
      </c>
      <c r="AB180" s="19">
        <f t="shared" si="337"/>
        <v>0.71921669722729986</v>
      </c>
      <c r="AC180" s="18">
        <f t="shared" si="338"/>
        <v>-516</v>
      </c>
      <c r="AD180">
        <f t="shared" si="339"/>
        <v>98462</v>
      </c>
      <c r="AE180">
        <f t="shared" si="340"/>
        <v>830</v>
      </c>
      <c r="AF180" s="19">
        <f t="shared" si="341"/>
        <v>0.28078330277270019</v>
      </c>
      <c r="AG180" s="18">
        <f t="shared" si="342"/>
        <v>298</v>
      </c>
      <c r="AH180" s="22">
        <f t="shared" si="343"/>
        <v>0.23566155593412833</v>
      </c>
      <c r="AI180" s="22">
        <f t="shared" si="344"/>
        <v>24776.547559134371</v>
      </c>
      <c r="AJ180" s="6">
        <v>22866</v>
      </c>
      <c r="AK180">
        <f t="shared" si="345"/>
        <v>102</v>
      </c>
      <c r="AL180">
        <f t="shared" si="346"/>
        <v>4.4807590933051422E-3</v>
      </c>
      <c r="AM180" s="22">
        <f t="shared" si="347"/>
        <v>5753.9003522898838</v>
      </c>
      <c r="AN180" s="22">
        <f t="shared" si="348"/>
        <v>0.24091282634806246</v>
      </c>
      <c r="AO180" s="6">
        <v>400</v>
      </c>
      <c r="AP180">
        <f t="shared" si="320"/>
        <v>2</v>
      </c>
      <c r="AQ180">
        <f t="shared" si="349"/>
        <v>5.0251256281406143E-3</v>
      </c>
      <c r="AR180" s="22">
        <f t="shared" si="350"/>
        <v>100.65425264217413</v>
      </c>
      <c r="AS180" s="6">
        <v>1237</v>
      </c>
      <c r="AT180">
        <f t="shared" si="351"/>
        <v>-3</v>
      </c>
      <c r="AU180">
        <f t="shared" si="352"/>
        <v>-2.4193548387096975E-3</v>
      </c>
      <c r="AV180" s="22">
        <f t="shared" si="353"/>
        <v>311.27327629592349</v>
      </c>
      <c r="AW180" s="35">
        <f t="shared" si="354"/>
        <v>1.3032850791242598E-2</v>
      </c>
      <c r="AX180" s="6">
        <v>167</v>
      </c>
      <c r="AY180">
        <f t="shared" si="355"/>
        <v>2</v>
      </c>
      <c r="AZ180">
        <f t="shared" si="356"/>
        <v>1.2121212121212199E-2</v>
      </c>
      <c r="BA180" s="22">
        <f t="shared" si="357"/>
        <v>42.023150478107695</v>
      </c>
      <c r="BB180" s="35">
        <f t="shared" si="358"/>
        <v>1.7594875360852982E-3</v>
      </c>
      <c r="BC180" s="18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8">
        <f t="shared" si="359"/>
        <v>103</v>
      </c>
      <c r="BE180" s="35">
        <f t="shared" si="360"/>
        <v>4.192616111043268E-3</v>
      </c>
      <c r="BF180" s="22">
        <f t="shared" si="361"/>
        <v>6207.8510317060891</v>
      </c>
      <c r="BG180" s="22">
        <f t="shared" si="362"/>
        <v>0.25991950607918746</v>
      </c>
      <c r="BH180" s="30">
        <v>13427</v>
      </c>
      <c r="BI180">
        <f t="shared" si="363"/>
        <v>151</v>
      </c>
      <c r="BJ180" s="6">
        <v>39544</v>
      </c>
      <c r="BK180">
        <f t="shared" si="364"/>
        <v>380</v>
      </c>
      <c r="BL180" s="6">
        <v>28919</v>
      </c>
      <c r="BM180">
        <f t="shared" si="365"/>
        <v>211</v>
      </c>
      <c r="BN180" s="6">
        <v>10719</v>
      </c>
      <c r="BO180">
        <f t="shared" si="366"/>
        <v>85</v>
      </c>
      <c r="BP180" s="6">
        <v>2305</v>
      </c>
      <c r="BQ180">
        <f t="shared" si="367"/>
        <v>3</v>
      </c>
      <c r="BR180" s="10">
        <v>20</v>
      </c>
      <c r="BS180" s="17">
        <f t="shared" si="368"/>
        <v>0</v>
      </c>
      <c r="BT180" s="10">
        <v>106</v>
      </c>
      <c r="BU180" s="17">
        <f t="shared" si="369"/>
        <v>1</v>
      </c>
      <c r="BV180" s="10">
        <v>443</v>
      </c>
      <c r="BW180" s="17">
        <f t="shared" si="370"/>
        <v>0</v>
      </c>
      <c r="BX180" s="10">
        <v>970</v>
      </c>
      <c r="BY180" s="17">
        <f t="shared" si="371"/>
        <v>9</v>
      </c>
      <c r="BZ180" s="15">
        <v>507</v>
      </c>
      <c r="CA180" s="18">
        <f t="shared" si="372"/>
        <v>6</v>
      </c>
    </row>
    <row r="181" spans="1:79">
      <c r="A181" s="1">
        <v>44078</v>
      </c>
      <c r="B181">
        <v>44078</v>
      </c>
      <c r="C181" s="6">
        <v>95596</v>
      </c>
      <c r="D181">
        <f t="shared" si="321"/>
        <v>682</v>
      </c>
      <c r="E181" s="6">
        <v>2063</v>
      </c>
      <c r="F181">
        <f t="shared" si="299"/>
        <v>17</v>
      </c>
      <c r="G181" s="6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6">
        <v>355769</v>
      </c>
      <c r="W181">
        <f t="shared" si="333"/>
        <v>5100</v>
      </c>
      <c r="X181">
        <f t="shared" si="334"/>
        <v>1578</v>
      </c>
      <c r="Y181" s="22">
        <f t="shared" si="335"/>
        <v>89524.157020634113</v>
      </c>
      <c r="Z181" s="6">
        <v>256625</v>
      </c>
      <c r="AA181">
        <f t="shared" si="336"/>
        <v>4418</v>
      </c>
      <c r="AB181" s="19">
        <f t="shared" si="337"/>
        <v>0.72132479221067602</v>
      </c>
      <c r="AC181" s="18">
        <f t="shared" si="338"/>
        <v>1726</v>
      </c>
      <c r="AD181">
        <f t="shared" si="339"/>
        <v>99144</v>
      </c>
      <c r="AE181">
        <f t="shared" si="340"/>
        <v>682</v>
      </c>
      <c r="AF181" s="19">
        <f t="shared" si="341"/>
        <v>0.27867520778932398</v>
      </c>
      <c r="AG181" s="18">
        <f t="shared" si="342"/>
        <v>-148</v>
      </c>
      <c r="AH181" s="22">
        <f t="shared" si="343"/>
        <v>0.13372549019607843</v>
      </c>
      <c r="AI181" s="22">
        <f t="shared" si="344"/>
        <v>24948.163059889281</v>
      </c>
      <c r="AJ181" s="6">
        <v>23090</v>
      </c>
      <c r="AK181">
        <f t="shared" si="345"/>
        <v>224</v>
      </c>
      <c r="AL181">
        <f t="shared" si="346"/>
        <v>9.7962039709611481E-3</v>
      </c>
      <c r="AM181" s="22">
        <f t="shared" si="347"/>
        <v>5810.2667337695011</v>
      </c>
      <c r="AN181" s="22">
        <f t="shared" si="348"/>
        <v>0.2415373028160174</v>
      </c>
      <c r="AO181" s="6">
        <v>445</v>
      </c>
      <c r="AP181">
        <f t="shared" si="320"/>
        <v>45</v>
      </c>
      <c r="AQ181">
        <f t="shared" si="349"/>
        <v>0.11250000000000004</v>
      </c>
      <c r="AR181" s="22">
        <f t="shared" si="350"/>
        <v>111.97785606441872</v>
      </c>
      <c r="AS181" s="6">
        <v>1092</v>
      </c>
      <c r="AT181">
        <f t="shared" si="351"/>
        <v>-145</v>
      </c>
      <c r="AU181">
        <f t="shared" si="352"/>
        <v>-0.11721907841552137</v>
      </c>
      <c r="AV181" s="22">
        <f t="shared" si="353"/>
        <v>274.78610971313537</v>
      </c>
      <c r="AW181" s="35">
        <f t="shared" si="354"/>
        <v>1.1423072095066739E-2</v>
      </c>
      <c r="AX181" s="6">
        <v>164</v>
      </c>
      <c r="AY181">
        <f t="shared" si="355"/>
        <v>-3</v>
      </c>
      <c r="AZ181">
        <f t="shared" si="356"/>
        <v>-1.7964071856287456E-2</v>
      </c>
      <c r="BA181" s="22">
        <f t="shared" si="357"/>
        <v>41.268243583291394</v>
      </c>
      <c r="BB181" s="35">
        <f t="shared" si="358"/>
        <v>1.71555295200636E-3</v>
      </c>
      <c r="BC181" s="18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8">
        <f t="shared" si="359"/>
        <v>121</v>
      </c>
      <c r="BE181" s="35">
        <f t="shared" si="360"/>
        <v>4.9047426023509644E-3</v>
      </c>
      <c r="BF181" s="22">
        <f t="shared" si="361"/>
        <v>6238.2989431303467</v>
      </c>
      <c r="BG181" s="22">
        <f t="shared" si="362"/>
        <v>0.25933093434871751</v>
      </c>
      <c r="BH181" s="30">
        <v>13417</v>
      </c>
      <c r="BI181">
        <f t="shared" si="363"/>
        <v>-10</v>
      </c>
      <c r="BJ181" s="6">
        <v>44281</v>
      </c>
      <c r="BK181">
        <f t="shared" si="364"/>
        <v>4737</v>
      </c>
      <c r="BL181" s="6">
        <v>28891</v>
      </c>
      <c r="BM181">
        <f t="shared" si="365"/>
        <v>-28</v>
      </c>
      <c r="BN181" s="6">
        <v>10699</v>
      </c>
      <c r="BO181">
        <f t="shared" si="366"/>
        <v>-20</v>
      </c>
      <c r="BP181" s="6">
        <v>2308</v>
      </c>
      <c r="BQ181">
        <f t="shared" si="367"/>
        <v>3</v>
      </c>
      <c r="BR181" s="10">
        <v>20</v>
      </c>
      <c r="BS181" s="17">
        <f t="shared" si="368"/>
        <v>0</v>
      </c>
      <c r="BT181" s="10">
        <v>107</v>
      </c>
      <c r="BU181" s="17">
        <f t="shared" si="369"/>
        <v>1</v>
      </c>
      <c r="BV181" s="10">
        <v>446</v>
      </c>
      <c r="BW181" s="17">
        <f t="shared" si="370"/>
        <v>3</v>
      </c>
      <c r="BX181" s="10">
        <v>978</v>
      </c>
      <c r="BY181" s="17">
        <f t="shared" si="371"/>
        <v>8</v>
      </c>
      <c r="BZ181" s="15">
        <v>512</v>
      </c>
      <c r="CA181" s="18">
        <f t="shared" si="372"/>
        <v>5</v>
      </c>
    </row>
    <row r="182" spans="1:79">
      <c r="A182" s="1">
        <v>44079</v>
      </c>
      <c r="B182">
        <v>44079</v>
      </c>
      <c r="C182" s="6">
        <v>96305</v>
      </c>
      <c r="D182">
        <f t="shared" si="321"/>
        <v>709</v>
      </c>
      <c r="E182" s="6">
        <v>2075</v>
      </c>
      <c r="F182">
        <f t="shared" si="299"/>
        <v>12</v>
      </c>
      <c r="G182" s="6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6">
        <v>361181</v>
      </c>
      <c r="W182">
        <f t="shared" si="333"/>
        <v>5412</v>
      </c>
      <c r="X182">
        <f t="shared" si="334"/>
        <v>312</v>
      </c>
      <c r="Y182" s="22">
        <f t="shared" si="335"/>
        <v>90886.00905888273</v>
      </c>
      <c r="Z182" s="6">
        <v>261328</v>
      </c>
      <c r="AA182">
        <f t="shared" si="336"/>
        <v>4703</v>
      </c>
      <c r="AB182" s="19">
        <f t="shared" si="337"/>
        <v>0.72353750612573753</v>
      </c>
      <c r="AC182" s="18">
        <f t="shared" si="338"/>
        <v>285</v>
      </c>
      <c r="AD182">
        <f t="shared" si="339"/>
        <v>99853</v>
      </c>
      <c r="AE182">
        <f t="shared" si="340"/>
        <v>709</v>
      </c>
      <c r="AF182" s="19">
        <f t="shared" si="341"/>
        <v>0.27646249387426247</v>
      </c>
      <c r="AG182" s="18">
        <f t="shared" si="342"/>
        <v>27</v>
      </c>
      <c r="AH182" s="22">
        <f t="shared" si="343"/>
        <v>0.13100517368810052</v>
      </c>
      <c r="AI182" s="22">
        <f t="shared" si="344"/>
        <v>25126.572722697532</v>
      </c>
      <c r="AJ182" s="6">
        <v>23368</v>
      </c>
      <c r="AK182">
        <f t="shared" si="345"/>
        <v>278</v>
      </c>
      <c r="AL182">
        <f t="shared" si="346"/>
        <v>1.2039844088350016E-2</v>
      </c>
      <c r="AM182" s="22">
        <f t="shared" si="347"/>
        <v>5880.2214393558124</v>
      </c>
      <c r="AN182" s="22">
        <f t="shared" si="348"/>
        <v>0.24264576086392192</v>
      </c>
      <c r="AO182" s="6">
        <v>398</v>
      </c>
      <c r="AP182">
        <f t="shared" si="320"/>
        <v>-47</v>
      </c>
      <c r="AQ182">
        <f t="shared" si="349"/>
        <v>-0.10561797752808988</v>
      </c>
      <c r="AR182" s="22">
        <f t="shared" si="350"/>
        <v>100.15098137896325</v>
      </c>
      <c r="AS182" s="6">
        <v>1091</v>
      </c>
      <c r="AT182">
        <f t="shared" si="351"/>
        <v>-1</v>
      </c>
      <c r="AU182">
        <f t="shared" si="352"/>
        <v>-9.157509157509125E-4</v>
      </c>
      <c r="AV182" s="22">
        <f t="shared" si="353"/>
        <v>274.53447408152994</v>
      </c>
      <c r="AW182" s="35">
        <f t="shared" si="354"/>
        <v>1.1328591454233945E-2</v>
      </c>
      <c r="AX182" s="6">
        <v>150</v>
      </c>
      <c r="AY182">
        <f t="shared" si="355"/>
        <v>-14</v>
      </c>
      <c r="AZ182">
        <f t="shared" si="356"/>
        <v>-8.536585365853655E-2</v>
      </c>
      <c r="BA182" s="22">
        <f t="shared" si="357"/>
        <v>37.745344740815298</v>
      </c>
      <c r="BB182" s="35">
        <f t="shared" si="358"/>
        <v>1.5575515289964175E-3</v>
      </c>
      <c r="BC182" s="18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8">
        <f t="shared" si="359"/>
        <v>216</v>
      </c>
      <c r="BE182" s="35">
        <f t="shared" si="360"/>
        <v>8.7128393368560708E-3</v>
      </c>
      <c r="BF182" s="22">
        <f t="shared" si="361"/>
        <v>6292.652239557121</v>
      </c>
      <c r="BG182" s="22">
        <f t="shared" si="362"/>
        <v>0.2596646072374228</v>
      </c>
      <c r="BH182" s="30">
        <v>13714</v>
      </c>
      <c r="BI182">
        <f t="shared" si="363"/>
        <v>297</v>
      </c>
      <c r="BJ182" s="6">
        <v>40216</v>
      </c>
      <c r="BK182">
        <f t="shared" si="364"/>
        <v>-4065</v>
      </c>
      <c r="BL182" s="6">
        <v>29209</v>
      </c>
      <c r="BM182">
        <f t="shared" si="365"/>
        <v>318</v>
      </c>
      <c r="BN182" s="6">
        <v>10857</v>
      </c>
      <c r="BO182">
        <f t="shared" si="366"/>
        <v>158</v>
      </c>
      <c r="BP182" s="6">
        <v>2309</v>
      </c>
      <c r="BQ182">
        <f t="shared" si="367"/>
        <v>1</v>
      </c>
      <c r="BR182" s="10">
        <v>20</v>
      </c>
      <c r="BS182" s="17">
        <f t="shared" si="368"/>
        <v>0</v>
      </c>
      <c r="BT182" s="10">
        <v>107</v>
      </c>
      <c r="BU182" s="17">
        <f t="shared" si="369"/>
        <v>0</v>
      </c>
      <c r="BV182" s="10">
        <v>450</v>
      </c>
      <c r="BW182" s="17">
        <f t="shared" si="370"/>
        <v>4</v>
      </c>
      <c r="BX182" s="10">
        <v>981</v>
      </c>
      <c r="BY182" s="17">
        <f t="shared" si="371"/>
        <v>3</v>
      </c>
      <c r="BZ182" s="15">
        <v>517</v>
      </c>
      <c r="CA182" s="18">
        <f t="shared" si="372"/>
        <v>5</v>
      </c>
    </row>
    <row r="183" spans="1:79">
      <c r="A183" s="1">
        <v>44080</v>
      </c>
      <c r="B183">
        <v>44080</v>
      </c>
      <c r="C183" s="6">
        <v>97043</v>
      </c>
      <c r="D183">
        <f t="shared" si="321"/>
        <v>738</v>
      </c>
      <c r="E183" s="6">
        <v>2086</v>
      </c>
      <c r="F183">
        <f t="shared" si="299"/>
        <v>11</v>
      </c>
      <c r="G183" s="6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6">
        <v>366130</v>
      </c>
      <c r="W183">
        <f t="shared" si="333"/>
        <v>4949</v>
      </c>
      <c r="X183">
        <f t="shared" si="334"/>
        <v>-463</v>
      </c>
      <c r="Y183" s="22">
        <f t="shared" si="335"/>
        <v>92131.35379969803</v>
      </c>
      <c r="Z183" s="6">
        <v>265539</v>
      </c>
      <c r="AA183">
        <f t="shared" si="336"/>
        <v>4211</v>
      </c>
      <c r="AB183" s="19">
        <f t="shared" si="337"/>
        <v>0.72525878786223474</v>
      </c>
      <c r="AC183" s="18">
        <f t="shared" si="338"/>
        <v>-492</v>
      </c>
      <c r="AD183">
        <f t="shared" si="339"/>
        <v>100591</v>
      </c>
      <c r="AE183">
        <f t="shared" si="340"/>
        <v>738</v>
      </c>
      <c r="AF183" s="19">
        <f t="shared" si="341"/>
        <v>0.27474121213776526</v>
      </c>
      <c r="AG183" s="18">
        <f t="shared" si="342"/>
        <v>29</v>
      </c>
      <c r="AH183" s="22">
        <f t="shared" si="343"/>
        <v>0.14912103455243483</v>
      </c>
      <c r="AI183" s="22">
        <f t="shared" si="344"/>
        <v>25312.279818822342</v>
      </c>
      <c r="AJ183" s="6">
        <v>23644</v>
      </c>
      <c r="AK183">
        <f t="shared" si="345"/>
        <v>276</v>
      </c>
      <c r="AL183">
        <f t="shared" si="346"/>
        <v>1.1811023622047223E-2</v>
      </c>
      <c r="AM183" s="22">
        <f t="shared" si="347"/>
        <v>5949.6728736789128</v>
      </c>
      <c r="AN183" s="22">
        <f t="shared" si="348"/>
        <v>0.24364456993291633</v>
      </c>
      <c r="AO183" s="6">
        <v>398</v>
      </c>
      <c r="AP183">
        <f t="shared" si="320"/>
        <v>0</v>
      </c>
      <c r="AQ183">
        <f t="shared" si="349"/>
        <v>0</v>
      </c>
      <c r="AR183" s="22">
        <f t="shared" si="350"/>
        <v>100.15098137896325</v>
      </c>
      <c r="AS183" s="6">
        <v>1105</v>
      </c>
      <c r="AT183">
        <f t="shared" si="351"/>
        <v>14</v>
      </c>
      <c r="AU183">
        <f t="shared" si="352"/>
        <v>1.2832263978001857E-2</v>
      </c>
      <c r="AV183" s="22">
        <f t="shared" si="353"/>
        <v>278.05737292400602</v>
      </c>
      <c r="AW183" s="35">
        <f t="shared" si="354"/>
        <v>1.1386704862792783E-2</v>
      </c>
      <c r="AX183" s="6">
        <v>149</v>
      </c>
      <c r="AY183">
        <f t="shared" si="355"/>
        <v>-1</v>
      </c>
      <c r="AZ183">
        <f t="shared" si="356"/>
        <v>-6.6666666666667096E-3</v>
      </c>
      <c r="BA183" s="22">
        <f t="shared" si="357"/>
        <v>37.49370910920986</v>
      </c>
      <c r="BB183" s="35">
        <f t="shared" si="358"/>
        <v>1.5354018321774884E-3</v>
      </c>
      <c r="BC183" s="18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8">
        <f t="shared" si="359"/>
        <v>289</v>
      </c>
      <c r="BE183" s="35">
        <f t="shared" si="360"/>
        <v>1.1556764106050332E-2</v>
      </c>
      <c r="BF183" s="22">
        <f t="shared" si="361"/>
        <v>6365.3749370910919</v>
      </c>
      <c r="BG183" s="22">
        <f t="shared" si="362"/>
        <v>0.2606679513205486</v>
      </c>
      <c r="BH183" s="30">
        <v>13905</v>
      </c>
      <c r="BI183">
        <f t="shared" si="363"/>
        <v>191</v>
      </c>
      <c r="BJ183" s="6">
        <v>40502</v>
      </c>
      <c r="BK183">
        <f t="shared" si="364"/>
        <v>286</v>
      </c>
      <c r="BL183" s="6">
        <v>29395</v>
      </c>
      <c r="BM183">
        <f t="shared" si="365"/>
        <v>186</v>
      </c>
      <c r="BN183" s="6">
        <v>10929</v>
      </c>
      <c r="BO183">
        <f t="shared" si="366"/>
        <v>72</v>
      </c>
      <c r="BP183" s="6">
        <v>2312</v>
      </c>
      <c r="BQ183">
        <f t="shared" si="367"/>
        <v>3</v>
      </c>
      <c r="BR183" s="10">
        <v>20</v>
      </c>
      <c r="BS183" s="17">
        <f t="shared" si="368"/>
        <v>0</v>
      </c>
      <c r="BT183" s="10">
        <v>108</v>
      </c>
      <c r="BU183" s="17">
        <f t="shared" si="369"/>
        <v>1</v>
      </c>
      <c r="BV183" s="10">
        <v>450</v>
      </c>
      <c r="BW183" s="17">
        <f t="shared" si="370"/>
        <v>0</v>
      </c>
      <c r="BX183" s="10">
        <v>986</v>
      </c>
      <c r="BY183" s="17">
        <f t="shared" si="371"/>
        <v>5</v>
      </c>
      <c r="BZ183" s="15">
        <v>522</v>
      </c>
      <c r="CA183" s="18">
        <f t="shared" si="372"/>
        <v>5</v>
      </c>
    </row>
    <row r="184" spans="1:79">
      <c r="A184" s="1">
        <v>44081</v>
      </c>
      <c r="B184">
        <v>44081</v>
      </c>
      <c r="C184" s="6">
        <v>97578</v>
      </c>
      <c r="D184">
        <f t="shared" si="321"/>
        <v>535</v>
      </c>
      <c r="E184" s="6">
        <v>2099</v>
      </c>
      <c r="F184">
        <f t="shared" si="299"/>
        <v>13</v>
      </c>
      <c r="G184" s="6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6">
        <v>369420</v>
      </c>
      <c r="W184">
        <f t="shared" si="333"/>
        <v>3290</v>
      </c>
      <c r="X184">
        <f t="shared" si="334"/>
        <v>-1659</v>
      </c>
      <c r="Y184" s="22">
        <f t="shared" si="335"/>
        <v>92959.235027679912</v>
      </c>
      <c r="Z184" s="6">
        <v>268294</v>
      </c>
      <c r="AA184">
        <f t="shared" si="336"/>
        <v>2755</v>
      </c>
      <c r="AB184" s="19">
        <f t="shared" si="337"/>
        <v>0.72625737642791399</v>
      </c>
      <c r="AC184" s="18">
        <f t="shared" si="338"/>
        <v>-1456</v>
      </c>
      <c r="AD184">
        <f t="shared" si="339"/>
        <v>101126</v>
      </c>
      <c r="AE184">
        <f t="shared" si="340"/>
        <v>535</v>
      </c>
      <c r="AF184" s="19">
        <f t="shared" si="341"/>
        <v>0.27374262357208595</v>
      </c>
      <c r="AG184" s="18">
        <f t="shared" si="342"/>
        <v>-203</v>
      </c>
      <c r="AH184" s="22">
        <f t="shared" si="343"/>
        <v>0.16261398176291794</v>
      </c>
      <c r="AI184" s="22">
        <f t="shared" si="344"/>
        <v>25446.90488173125</v>
      </c>
      <c r="AJ184" s="6">
        <v>23592</v>
      </c>
      <c r="AK184">
        <f t="shared" si="345"/>
        <v>-52</v>
      </c>
      <c r="AL184">
        <f t="shared" si="346"/>
        <v>-2.1992894603282132E-3</v>
      </c>
      <c r="AM184" s="22">
        <f t="shared" si="347"/>
        <v>5936.5878208354297</v>
      </c>
      <c r="AN184" s="22">
        <f t="shared" si="348"/>
        <v>0.24177581012113386</v>
      </c>
      <c r="AO184" s="6">
        <v>404</v>
      </c>
      <c r="AP184">
        <f t="shared" si="320"/>
        <v>6</v>
      </c>
      <c r="AQ184">
        <f t="shared" si="349"/>
        <v>1.5075376884422065E-2</v>
      </c>
      <c r="AR184" s="22">
        <f t="shared" si="350"/>
        <v>101.66079516859587</v>
      </c>
      <c r="AS184" s="6">
        <v>1093</v>
      </c>
      <c r="AT184">
        <f t="shared" si="351"/>
        <v>-12</v>
      </c>
      <c r="AU184">
        <f t="shared" si="352"/>
        <v>-1.0859728506787292E-2</v>
      </c>
      <c r="AV184" s="22">
        <f t="shared" si="353"/>
        <v>275.03774534474081</v>
      </c>
      <c r="AW184" s="35">
        <f t="shared" si="354"/>
        <v>1.1201295373957244E-2</v>
      </c>
      <c r="AX184" s="6">
        <v>143</v>
      </c>
      <c r="AY184">
        <f t="shared" si="355"/>
        <v>-6</v>
      </c>
      <c r="AZ184">
        <f t="shared" si="356"/>
        <v>-4.0268456375838979E-2</v>
      </c>
      <c r="BA184" s="22">
        <f t="shared" si="357"/>
        <v>35.98389531957725</v>
      </c>
      <c r="BB184" s="35">
        <f t="shared" si="358"/>
        <v>1.465494271249667E-3</v>
      </c>
      <c r="BC184" s="18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8">
        <f t="shared" si="359"/>
        <v>-64</v>
      </c>
      <c r="BE184" s="35">
        <f t="shared" si="360"/>
        <v>-2.5300442757748565E-3</v>
      </c>
      <c r="BF184" s="22">
        <f t="shared" si="361"/>
        <v>6349.2702566683438</v>
      </c>
      <c r="BG184" s="22">
        <f t="shared" si="362"/>
        <v>0.25858287728791324</v>
      </c>
      <c r="BH184" s="30">
        <v>14036</v>
      </c>
      <c r="BI184">
        <f t="shared" si="363"/>
        <v>131</v>
      </c>
      <c r="BJ184" s="6">
        <v>40625</v>
      </c>
      <c r="BK184">
        <f t="shared" si="364"/>
        <v>123</v>
      </c>
      <c r="BL184" s="6">
        <v>29608</v>
      </c>
      <c r="BM184">
        <f t="shared" si="365"/>
        <v>213</v>
      </c>
      <c r="BN184" s="6">
        <v>10995</v>
      </c>
      <c r="BO184">
        <f t="shared" si="366"/>
        <v>66</v>
      </c>
      <c r="BP184" s="6">
        <v>2314</v>
      </c>
      <c r="BQ184">
        <f t="shared" si="367"/>
        <v>2</v>
      </c>
      <c r="BR184" s="10">
        <v>20</v>
      </c>
      <c r="BS184" s="17">
        <f t="shared" si="368"/>
        <v>0</v>
      </c>
      <c r="BT184" s="10">
        <v>108</v>
      </c>
      <c r="BU184" s="17">
        <f t="shared" si="369"/>
        <v>0</v>
      </c>
      <c r="BV184" s="10">
        <v>453</v>
      </c>
      <c r="BW184" s="17">
        <f t="shared" si="370"/>
        <v>3</v>
      </c>
      <c r="BX184" s="10">
        <v>992</v>
      </c>
      <c r="BY184" s="17">
        <f t="shared" si="371"/>
        <v>6</v>
      </c>
      <c r="BZ184" s="15">
        <v>526</v>
      </c>
      <c r="CA184" s="18">
        <f t="shared" si="372"/>
        <v>4</v>
      </c>
    </row>
    <row r="185" spans="1:79">
      <c r="A185" s="1">
        <v>44082</v>
      </c>
      <c r="B185">
        <v>44082</v>
      </c>
      <c r="C185" s="6">
        <v>98407</v>
      </c>
      <c r="D185">
        <f t="shared" si="321"/>
        <v>829</v>
      </c>
      <c r="E185" s="6">
        <v>2107</v>
      </c>
      <c r="F185">
        <f t="shared" si="299"/>
        <v>8</v>
      </c>
      <c r="G185" s="6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6">
        <v>374599</v>
      </c>
      <c r="W185">
        <f t="shared" si="333"/>
        <v>5179</v>
      </c>
      <c r="X185">
        <f t="shared" si="334"/>
        <v>1889</v>
      </c>
      <c r="Y185" s="22">
        <f t="shared" si="335"/>
        <v>94262.455963764471</v>
      </c>
      <c r="Z185" s="6">
        <v>272642</v>
      </c>
      <c r="AA185">
        <f t="shared" si="336"/>
        <v>4348</v>
      </c>
      <c r="AB185" s="19">
        <f t="shared" si="337"/>
        <v>0.72782361939033469</v>
      </c>
      <c r="AC185" s="18">
        <f t="shared" si="338"/>
        <v>1593</v>
      </c>
      <c r="AD185">
        <f t="shared" si="339"/>
        <v>101957</v>
      </c>
      <c r="AE185">
        <f t="shared" si="340"/>
        <v>831</v>
      </c>
      <c r="AF185" s="19">
        <f t="shared" si="341"/>
        <v>0.27217638060966526</v>
      </c>
      <c r="AG185" s="18">
        <f t="shared" si="342"/>
        <v>296</v>
      </c>
      <c r="AH185" s="22">
        <f t="shared" si="343"/>
        <v>0.16045568642595096</v>
      </c>
      <c r="AI185" s="22">
        <f t="shared" si="344"/>
        <v>25656.014091595367</v>
      </c>
      <c r="AJ185" s="6">
        <v>23827</v>
      </c>
      <c r="AK185">
        <f t="shared" si="345"/>
        <v>235</v>
      </c>
      <c r="AL185">
        <f t="shared" si="346"/>
        <v>9.9610037300779108E-3</v>
      </c>
      <c r="AM185" s="22">
        <f t="shared" si="347"/>
        <v>5995.7221942627075</v>
      </c>
      <c r="AN185" s="22">
        <f t="shared" si="348"/>
        <v>0.24212708445537412</v>
      </c>
      <c r="AO185" s="6">
        <v>437</v>
      </c>
      <c r="AP185">
        <f t="shared" si="320"/>
        <v>33</v>
      </c>
      <c r="AQ185">
        <f t="shared" si="349"/>
        <v>8.1683168316831756E-2</v>
      </c>
      <c r="AR185" s="22">
        <f t="shared" si="350"/>
        <v>109.96477101157524</v>
      </c>
      <c r="AS185" s="6">
        <v>1153</v>
      </c>
      <c r="AT185">
        <f t="shared" si="351"/>
        <v>60</v>
      </c>
      <c r="AU185">
        <f t="shared" si="352"/>
        <v>5.4894784995425328E-2</v>
      </c>
      <c r="AV185" s="22">
        <f t="shared" si="353"/>
        <v>290.13588324106689</v>
      </c>
      <c r="AW185" s="35">
        <f t="shared" si="354"/>
        <v>1.1716646173544565E-2</v>
      </c>
      <c r="AX185" s="6">
        <v>132</v>
      </c>
      <c r="AY185">
        <f t="shared" si="355"/>
        <v>-11</v>
      </c>
      <c r="AZ185">
        <f t="shared" si="356"/>
        <v>-7.6923076923076872E-2</v>
      </c>
      <c r="BA185" s="22">
        <f t="shared" si="357"/>
        <v>33.215903371917463</v>
      </c>
      <c r="BB185" s="35">
        <f t="shared" si="358"/>
        <v>1.3413679921143822E-3</v>
      </c>
      <c r="BC185" s="18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8">
        <f t="shared" si="359"/>
        <v>317</v>
      </c>
      <c r="BE185" s="35">
        <f t="shared" si="360"/>
        <v>1.2563411540900349E-2</v>
      </c>
      <c r="BF185" s="22">
        <f t="shared" si="361"/>
        <v>6429.0387518872667</v>
      </c>
      <c r="BG185" s="22">
        <f t="shared" si="362"/>
        <v>0.25962583962522989</v>
      </c>
      <c r="BH185" s="30">
        <v>14244</v>
      </c>
      <c r="BI185">
        <f t="shared" si="363"/>
        <v>208</v>
      </c>
      <c r="BJ185" s="6">
        <v>40946</v>
      </c>
      <c r="BK185">
        <f t="shared" si="364"/>
        <v>321</v>
      </c>
      <c r="BL185" s="6">
        <v>29828</v>
      </c>
      <c r="BM185">
        <f t="shared" si="365"/>
        <v>220</v>
      </c>
      <c r="BN185" s="6">
        <v>11073</v>
      </c>
      <c r="BO185">
        <f t="shared" si="366"/>
        <v>78</v>
      </c>
      <c r="BP185" s="6">
        <v>2316</v>
      </c>
      <c r="BQ185">
        <f t="shared" si="367"/>
        <v>2</v>
      </c>
      <c r="BR185" s="10">
        <v>20</v>
      </c>
      <c r="BS185" s="17">
        <f t="shared" si="368"/>
        <v>0</v>
      </c>
      <c r="BT185" s="10">
        <v>108</v>
      </c>
      <c r="BU185" s="17">
        <f t="shared" si="369"/>
        <v>0</v>
      </c>
      <c r="BV185" s="10">
        <v>455</v>
      </c>
      <c r="BW185" s="17">
        <f t="shared" si="370"/>
        <v>2</v>
      </c>
      <c r="BX185" s="10">
        <v>997</v>
      </c>
      <c r="BY185" s="17">
        <f t="shared" si="371"/>
        <v>5</v>
      </c>
      <c r="BZ185" s="15">
        <v>527</v>
      </c>
      <c r="CA185" s="18">
        <f t="shared" si="372"/>
        <v>1</v>
      </c>
    </row>
    <row r="186" spans="1:79">
      <c r="A186" s="1">
        <v>44083</v>
      </c>
      <c r="B186">
        <v>44083</v>
      </c>
      <c r="C186" s="6">
        <v>99042</v>
      </c>
      <c r="D186">
        <f t="shared" si="321"/>
        <v>635</v>
      </c>
      <c r="E186" s="6">
        <v>2116</v>
      </c>
      <c r="F186">
        <f t="shared" si="299"/>
        <v>9</v>
      </c>
      <c r="G186" s="6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6">
        <v>379450</v>
      </c>
      <c r="W186">
        <f t="shared" si="333"/>
        <v>4851</v>
      </c>
      <c r="X186">
        <f t="shared" si="334"/>
        <v>-328</v>
      </c>
      <c r="Y186" s="22">
        <f t="shared" si="335"/>
        <v>95483.140412682435</v>
      </c>
      <c r="Z186" s="6">
        <v>276858</v>
      </c>
      <c r="AA186">
        <f t="shared" si="336"/>
        <v>4216</v>
      </c>
      <c r="AB186" s="19">
        <f t="shared" si="337"/>
        <v>0.72962972723679009</v>
      </c>
      <c r="AC186" s="18">
        <f t="shared" si="338"/>
        <v>-132</v>
      </c>
      <c r="AD186">
        <f t="shared" si="339"/>
        <v>102592</v>
      </c>
      <c r="AE186">
        <f t="shared" si="340"/>
        <v>635</v>
      </c>
      <c r="AF186" s="19">
        <f t="shared" si="341"/>
        <v>0.27037027276320991</v>
      </c>
      <c r="AG186" s="18">
        <f t="shared" si="342"/>
        <v>-196</v>
      </c>
      <c r="AH186" s="22">
        <f t="shared" si="343"/>
        <v>0.13090084518655948</v>
      </c>
      <c r="AI186" s="22">
        <f t="shared" si="344"/>
        <v>25815.802717664821</v>
      </c>
      <c r="AJ186" s="6">
        <v>23855</v>
      </c>
      <c r="AK186">
        <f t="shared" si="345"/>
        <v>28</v>
      </c>
      <c r="AL186">
        <f t="shared" si="346"/>
        <v>1.1751374491124622E-3</v>
      </c>
      <c r="AM186" s="22">
        <f t="shared" si="347"/>
        <v>6002.7679919476595</v>
      </c>
      <c r="AN186" s="22">
        <f t="shared" si="348"/>
        <v>0.24085741402637265</v>
      </c>
      <c r="AO186" s="6">
        <v>376</v>
      </c>
      <c r="AP186">
        <f t="shared" si="320"/>
        <v>-61</v>
      </c>
      <c r="AQ186">
        <f t="shared" si="349"/>
        <v>-0.13958810068649885</v>
      </c>
      <c r="AR186" s="22">
        <f t="shared" si="350"/>
        <v>94.614997483643677</v>
      </c>
      <c r="AS186" s="6">
        <v>1142</v>
      </c>
      <c r="AT186">
        <f t="shared" si="351"/>
        <v>-11</v>
      </c>
      <c r="AU186">
        <f t="shared" si="352"/>
        <v>-9.540329575021711E-3</v>
      </c>
      <c r="AV186" s="22">
        <f t="shared" si="353"/>
        <v>287.36789129340713</v>
      </c>
      <c r="AW186" s="35">
        <f t="shared" si="354"/>
        <v>1.1530461824276569E-2</v>
      </c>
      <c r="AX186" s="6">
        <v>134</v>
      </c>
      <c r="AY186">
        <f t="shared" si="355"/>
        <v>2</v>
      </c>
      <c r="AZ186">
        <f t="shared" si="356"/>
        <v>1.5151515151515138E-2</v>
      </c>
      <c r="BA186" s="22">
        <f t="shared" si="357"/>
        <v>33.719174635128333</v>
      </c>
      <c r="BB186" s="35">
        <f t="shared" si="358"/>
        <v>1.3529613699238706E-3</v>
      </c>
      <c r="BC186" s="18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8">
        <f t="shared" si="359"/>
        <v>-42</v>
      </c>
      <c r="BE186" s="35">
        <f t="shared" si="360"/>
        <v>-1.6438999569454715E-3</v>
      </c>
      <c r="BF186" s="22">
        <f t="shared" si="361"/>
        <v>6418.4700553598386</v>
      </c>
      <c r="BG186" s="22">
        <f t="shared" si="362"/>
        <v>0.25753720643767292</v>
      </c>
      <c r="BH186" s="30">
        <v>14390</v>
      </c>
      <c r="BI186">
        <f t="shared" si="363"/>
        <v>146</v>
      </c>
      <c r="BJ186" s="6">
        <v>41181</v>
      </c>
      <c r="BK186">
        <f t="shared" si="364"/>
        <v>235</v>
      </c>
      <c r="BL186" s="6">
        <v>30037</v>
      </c>
      <c r="BM186">
        <f t="shared" si="365"/>
        <v>209</v>
      </c>
      <c r="BN186" s="6">
        <v>11113</v>
      </c>
      <c r="BO186">
        <f t="shared" si="366"/>
        <v>40</v>
      </c>
      <c r="BP186" s="6">
        <v>2321</v>
      </c>
      <c r="BQ186">
        <f t="shared" si="367"/>
        <v>5</v>
      </c>
      <c r="BR186" s="10">
        <v>20</v>
      </c>
      <c r="BS186" s="17">
        <f t="shared" si="368"/>
        <v>0</v>
      </c>
      <c r="BT186" s="10">
        <v>108</v>
      </c>
      <c r="BU186" s="17">
        <f t="shared" si="369"/>
        <v>0</v>
      </c>
      <c r="BV186" s="10">
        <v>460</v>
      </c>
      <c r="BW186" s="17">
        <f t="shared" si="370"/>
        <v>5</v>
      </c>
      <c r="BX186" s="10">
        <v>999</v>
      </c>
      <c r="BY186" s="17">
        <f t="shared" si="371"/>
        <v>2</v>
      </c>
      <c r="BZ186" s="15">
        <v>529</v>
      </c>
      <c r="CA186" s="18">
        <f t="shared" si="372"/>
        <v>2</v>
      </c>
    </row>
    <row r="187" spans="1:79">
      <c r="A187" s="1">
        <v>44084</v>
      </c>
      <c r="B187">
        <v>44084</v>
      </c>
      <c r="C187" s="6">
        <v>99715</v>
      </c>
      <c r="D187">
        <f t="shared" si="321"/>
        <v>673</v>
      </c>
      <c r="E187" s="6">
        <v>2127</v>
      </c>
      <c r="F187">
        <f t="shared" si="299"/>
        <v>11</v>
      </c>
      <c r="G187" s="6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6">
        <v>384525</v>
      </c>
      <c r="W187">
        <f t="shared" si="333"/>
        <v>5075</v>
      </c>
      <c r="X187">
        <f t="shared" si="334"/>
        <v>224</v>
      </c>
      <c r="Y187" s="22">
        <f t="shared" si="335"/>
        <v>96760.191243080015</v>
      </c>
      <c r="Z187" s="6">
        <v>281260</v>
      </c>
      <c r="AA187">
        <f t="shared" si="336"/>
        <v>4402</v>
      </c>
      <c r="AB187" s="19">
        <f t="shared" si="337"/>
        <v>0.73144789025420975</v>
      </c>
      <c r="AC187" s="18">
        <f t="shared" si="338"/>
        <v>186</v>
      </c>
      <c r="AD187">
        <f t="shared" si="339"/>
        <v>103265</v>
      </c>
      <c r="AE187">
        <f t="shared" si="340"/>
        <v>673</v>
      </c>
      <c r="AF187" s="19">
        <f t="shared" si="341"/>
        <v>0.26855210974579025</v>
      </c>
      <c r="AG187" s="18">
        <f t="shared" si="342"/>
        <v>38</v>
      </c>
      <c r="AH187" s="22">
        <f t="shared" si="343"/>
        <v>0.13261083743842364</v>
      </c>
      <c r="AI187" s="22">
        <f t="shared" si="344"/>
        <v>25985.153497735279</v>
      </c>
      <c r="AJ187" s="6">
        <v>23710</v>
      </c>
      <c r="AK187">
        <f t="shared" si="345"/>
        <v>-145</v>
      </c>
      <c r="AL187">
        <f t="shared" si="346"/>
        <v>-6.0783902745755736E-3</v>
      </c>
      <c r="AM187" s="22">
        <f t="shared" si="347"/>
        <v>5966.2808253648718</v>
      </c>
      <c r="AN187" s="22">
        <f t="shared" si="348"/>
        <v>0.23777766634909492</v>
      </c>
      <c r="AO187" s="6">
        <v>398</v>
      </c>
      <c r="AP187">
        <f t="shared" si="320"/>
        <v>22</v>
      </c>
      <c r="AQ187">
        <f t="shared" si="349"/>
        <v>5.8510638297872397E-2</v>
      </c>
      <c r="AR187" s="22">
        <f t="shared" si="350"/>
        <v>100.15098137896325</v>
      </c>
      <c r="AS187" s="6">
        <v>1142</v>
      </c>
      <c r="AT187">
        <f t="shared" si="351"/>
        <v>0</v>
      </c>
      <c r="AU187">
        <f t="shared" si="352"/>
        <v>0</v>
      </c>
      <c r="AV187" s="22">
        <f t="shared" si="353"/>
        <v>287.36789129340713</v>
      </c>
      <c r="AW187" s="35">
        <f t="shared" si="354"/>
        <v>1.1452640024068596E-2</v>
      </c>
      <c r="AX187" s="6">
        <v>135</v>
      </c>
      <c r="AY187">
        <f t="shared" si="355"/>
        <v>1</v>
      </c>
      <c r="AZ187">
        <f t="shared" si="356"/>
        <v>7.4626865671640896E-3</v>
      </c>
      <c r="BA187" s="22">
        <f t="shared" si="357"/>
        <v>33.970810266733771</v>
      </c>
      <c r="BB187" s="35">
        <f t="shared" si="358"/>
        <v>1.3538584967156396E-3</v>
      </c>
      <c r="BC187" s="18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8">
        <f t="shared" si="359"/>
        <v>-122</v>
      </c>
      <c r="BE187" s="35">
        <f t="shared" si="360"/>
        <v>-4.783000744893573E-3</v>
      </c>
      <c r="BF187" s="22">
        <f t="shared" si="361"/>
        <v>6387.7705083039755</v>
      </c>
      <c r="BG187" s="22">
        <f t="shared" si="362"/>
        <v>0.25457554028982599</v>
      </c>
      <c r="BH187" s="30">
        <v>14539</v>
      </c>
      <c r="BI187">
        <f t="shared" si="363"/>
        <v>149</v>
      </c>
      <c r="BJ187" s="6">
        <v>41474</v>
      </c>
      <c r="BK187">
        <f t="shared" si="364"/>
        <v>293</v>
      </c>
      <c r="BL187" s="6">
        <v>30200</v>
      </c>
      <c r="BM187">
        <f t="shared" si="365"/>
        <v>163</v>
      </c>
      <c r="BN187" s="6">
        <v>11177</v>
      </c>
      <c r="BO187">
        <f t="shared" si="366"/>
        <v>64</v>
      </c>
      <c r="BP187" s="6">
        <v>2325</v>
      </c>
      <c r="BQ187">
        <f t="shared" si="367"/>
        <v>4</v>
      </c>
      <c r="BR187" s="10">
        <v>20</v>
      </c>
      <c r="BS187" s="17">
        <f t="shared" si="368"/>
        <v>0</v>
      </c>
      <c r="BT187" s="10">
        <v>109</v>
      </c>
      <c r="BU187" s="17">
        <f t="shared" si="369"/>
        <v>1</v>
      </c>
      <c r="BV187" s="10">
        <v>460</v>
      </c>
      <c r="BW187" s="17">
        <f t="shared" si="370"/>
        <v>0</v>
      </c>
      <c r="BX187" s="10">
        <v>1008</v>
      </c>
      <c r="BY187" s="17">
        <f t="shared" si="371"/>
        <v>9</v>
      </c>
      <c r="BZ187" s="15">
        <v>530</v>
      </c>
      <c r="CA187" s="18">
        <f t="shared" si="372"/>
        <v>1</v>
      </c>
    </row>
    <row r="188" spans="1:79">
      <c r="A188" s="1">
        <v>44085</v>
      </c>
      <c r="B188">
        <v>44085</v>
      </c>
      <c r="C188" s="6">
        <v>100330</v>
      </c>
      <c r="D188">
        <f t="shared" si="321"/>
        <v>615</v>
      </c>
      <c r="E188" s="6">
        <v>2140</v>
      </c>
      <c r="F188">
        <f t="shared" si="299"/>
        <v>13</v>
      </c>
      <c r="G188" s="6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6">
        <v>389532</v>
      </c>
      <c r="W188">
        <f t="shared" si="333"/>
        <v>5007</v>
      </c>
      <c r="X188">
        <f t="shared" si="334"/>
        <v>-68</v>
      </c>
      <c r="Y188" s="22">
        <f t="shared" si="335"/>
        <v>98020.130850528425</v>
      </c>
      <c r="Z188" s="6">
        <v>285652</v>
      </c>
      <c r="AA188">
        <f t="shared" si="336"/>
        <v>4392</v>
      </c>
      <c r="AB188" s="19">
        <f t="shared" si="337"/>
        <v>0.73332101085405055</v>
      </c>
      <c r="AC188" s="18">
        <f t="shared" si="338"/>
        <v>-10</v>
      </c>
      <c r="AD188">
        <f t="shared" si="339"/>
        <v>103880</v>
      </c>
      <c r="AE188">
        <f t="shared" si="340"/>
        <v>615</v>
      </c>
      <c r="AF188" s="19">
        <f t="shared" si="341"/>
        <v>0.26667898914594951</v>
      </c>
      <c r="AG188" s="18">
        <f t="shared" si="342"/>
        <v>-58</v>
      </c>
      <c r="AH188" s="22">
        <f t="shared" si="343"/>
        <v>0.12282804074295986</v>
      </c>
      <c r="AI188" s="22">
        <f t="shared" si="344"/>
        <v>26139.909411172619</v>
      </c>
      <c r="AJ188" s="6">
        <v>23566</v>
      </c>
      <c r="AK188">
        <f t="shared" si="345"/>
        <v>-144</v>
      </c>
      <c r="AL188">
        <f t="shared" si="346"/>
        <v>-6.0733867566428179E-3</v>
      </c>
      <c r="AM188" s="22">
        <f t="shared" si="347"/>
        <v>5930.0452944136887</v>
      </c>
      <c r="AN188" s="22">
        <f t="shared" si="348"/>
        <v>0.23488487989634207</v>
      </c>
      <c r="AO188" s="6">
        <v>465</v>
      </c>
      <c r="AP188">
        <f t="shared" si="320"/>
        <v>67</v>
      </c>
      <c r="AQ188">
        <f t="shared" si="349"/>
        <v>0.16834170854271346</v>
      </c>
      <c r="AR188" s="22">
        <f t="shared" si="350"/>
        <v>117.01056869652743</v>
      </c>
      <c r="AS188" s="6">
        <v>1132</v>
      </c>
      <c r="AT188">
        <f t="shared" si="351"/>
        <v>-10</v>
      </c>
      <c r="AU188">
        <f t="shared" si="352"/>
        <v>-8.7565674255691839E-3</v>
      </c>
      <c r="AV188" s="22">
        <f t="shared" si="353"/>
        <v>284.8515349773528</v>
      </c>
      <c r="AW188" s="35">
        <f t="shared" si="354"/>
        <v>1.1282766869331207E-2</v>
      </c>
      <c r="AX188" s="6">
        <v>169</v>
      </c>
      <c r="AY188">
        <f t="shared" si="355"/>
        <v>34</v>
      </c>
      <c r="AZ188">
        <f t="shared" si="356"/>
        <v>0.25185185185185177</v>
      </c>
      <c r="BA188" s="22">
        <f t="shared" si="357"/>
        <v>42.526421741318572</v>
      </c>
      <c r="BB188" s="35">
        <f t="shared" si="358"/>
        <v>1.6844413435662315E-3</v>
      </c>
      <c r="BC188" s="18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8">
        <f t="shared" si="359"/>
        <v>-53</v>
      </c>
      <c r="BE188" s="35">
        <f t="shared" si="360"/>
        <v>-2.087847153831035E-3</v>
      </c>
      <c r="BF188" s="22">
        <f t="shared" si="361"/>
        <v>6374.4338198288879</v>
      </c>
      <c r="BG188" s="22">
        <f t="shared" si="362"/>
        <v>0.25248679358118209</v>
      </c>
      <c r="BH188" s="30">
        <v>14647</v>
      </c>
      <c r="BI188">
        <f t="shared" si="363"/>
        <v>108</v>
      </c>
      <c r="BJ188" s="6">
        <v>41735</v>
      </c>
      <c r="BK188">
        <f t="shared" si="364"/>
        <v>261</v>
      </c>
      <c r="BL188" s="6">
        <v>30371</v>
      </c>
      <c r="BM188">
        <f t="shared" si="365"/>
        <v>171</v>
      </c>
      <c r="BN188" s="6">
        <v>11249</v>
      </c>
      <c r="BO188">
        <f t="shared" si="366"/>
        <v>72</v>
      </c>
      <c r="BP188" s="6">
        <v>2328</v>
      </c>
      <c r="BQ188">
        <f t="shared" si="367"/>
        <v>3</v>
      </c>
      <c r="BR188" s="10">
        <v>20</v>
      </c>
      <c r="BS188" s="17">
        <f t="shared" si="368"/>
        <v>0</v>
      </c>
      <c r="BT188" s="10">
        <v>110</v>
      </c>
      <c r="BU188" s="17">
        <f t="shared" si="369"/>
        <v>1</v>
      </c>
      <c r="BV188" s="10">
        <v>462</v>
      </c>
      <c r="BW188" s="17">
        <f t="shared" si="370"/>
        <v>2</v>
      </c>
      <c r="BX188" s="10">
        <v>1013</v>
      </c>
      <c r="BY188" s="17">
        <f t="shared" si="371"/>
        <v>5</v>
      </c>
      <c r="BZ188" s="15">
        <v>535</v>
      </c>
      <c r="CA188" s="18">
        <f t="shared" si="372"/>
        <v>5</v>
      </c>
    </row>
    <row r="189" spans="1:79">
      <c r="A189" s="1">
        <v>44086</v>
      </c>
      <c r="B189">
        <v>44086</v>
      </c>
      <c r="C189" s="6">
        <v>101041</v>
      </c>
      <c r="D189">
        <f t="shared" si="321"/>
        <v>711</v>
      </c>
      <c r="E189" s="6">
        <v>2155</v>
      </c>
      <c r="F189">
        <f t="shared" si="299"/>
        <v>15</v>
      </c>
      <c r="G189" s="6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6">
        <v>394728</v>
      </c>
      <c r="W189">
        <f t="shared" si="333"/>
        <v>5196</v>
      </c>
      <c r="X189">
        <f t="shared" si="334"/>
        <v>189</v>
      </c>
      <c r="Y189" s="22">
        <f t="shared" si="335"/>
        <v>99327.629592350277</v>
      </c>
      <c r="Z189" s="6">
        <v>290137</v>
      </c>
      <c r="AA189">
        <f t="shared" si="336"/>
        <v>4485</v>
      </c>
      <c r="AB189" s="19">
        <f t="shared" si="337"/>
        <v>0.73503019800976876</v>
      </c>
      <c r="AC189" s="18">
        <f t="shared" si="338"/>
        <v>93</v>
      </c>
      <c r="AD189">
        <f t="shared" si="339"/>
        <v>104591</v>
      </c>
      <c r="AE189">
        <f t="shared" si="340"/>
        <v>711</v>
      </c>
      <c r="AF189" s="19">
        <f t="shared" si="341"/>
        <v>0.26496980199023124</v>
      </c>
      <c r="AG189" s="18">
        <f t="shared" si="342"/>
        <v>96</v>
      </c>
      <c r="AH189" s="22">
        <f t="shared" si="343"/>
        <v>0.13683602771362588</v>
      </c>
      <c r="AI189" s="22">
        <f t="shared" si="344"/>
        <v>26318.822345244087</v>
      </c>
      <c r="AJ189" s="6">
        <v>23579</v>
      </c>
      <c r="AK189">
        <f t="shared" si="345"/>
        <v>13</v>
      </c>
      <c r="AL189">
        <f t="shared" si="346"/>
        <v>5.5164219638470513E-4</v>
      </c>
      <c r="AM189" s="22">
        <f t="shared" si="347"/>
        <v>5933.3165576245592</v>
      </c>
      <c r="AN189" s="22">
        <f t="shared" si="348"/>
        <v>0.23336071495729457</v>
      </c>
      <c r="AO189" s="6">
        <v>555</v>
      </c>
      <c r="AP189">
        <f t="shared" si="320"/>
        <v>90</v>
      </c>
      <c r="AQ189">
        <f t="shared" si="349"/>
        <v>0.19354838709677424</v>
      </c>
      <c r="AR189" s="22">
        <f t="shared" si="350"/>
        <v>139.6577755410166</v>
      </c>
      <c r="AS189" s="6">
        <v>1118</v>
      </c>
      <c r="AT189">
        <f t="shared" si="351"/>
        <v>-14</v>
      </c>
      <c r="AU189">
        <f t="shared" si="352"/>
        <v>-1.2367491166077715E-2</v>
      </c>
      <c r="AV189" s="22">
        <f t="shared" si="353"/>
        <v>281.32863613487666</v>
      </c>
      <c r="AW189" s="35">
        <f t="shared" si="354"/>
        <v>1.1064815273007986E-2</v>
      </c>
      <c r="AX189" s="6">
        <v>158</v>
      </c>
      <c r="AY189">
        <f t="shared" si="355"/>
        <v>-11</v>
      </c>
      <c r="AZ189">
        <f t="shared" si="356"/>
        <v>-6.5088757396449703E-2</v>
      </c>
      <c r="BA189" s="22">
        <f t="shared" si="357"/>
        <v>39.758429793658777</v>
      </c>
      <c r="BB189" s="35">
        <f t="shared" si="358"/>
        <v>1.563721657544957E-3</v>
      </c>
      <c r="BC189" s="18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8">
        <f t="shared" si="359"/>
        <v>78</v>
      </c>
      <c r="BE189" s="35">
        <f t="shared" si="360"/>
        <v>3.0791094268118879E-3</v>
      </c>
      <c r="BF189" s="22">
        <f t="shared" si="361"/>
        <v>6394.061399094111</v>
      </c>
      <c r="BG189" s="22">
        <f t="shared" si="362"/>
        <v>0.2514820716342871</v>
      </c>
      <c r="BH189" s="30">
        <v>14760</v>
      </c>
      <c r="BI189">
        <f t="shared" si="363"/>
        <v>113</v>
      </c>
      <c r="BJ189" s="6">
        <v>42056</v>
      </c>
      <c r="BK189">
        <f t="shared" si="364"/>
        <v>321</v>
      </c>
      <c r="BL189" s="6">
        <v>30571</v>
      </c>
      <c r="BM189">
        <f t="shared" si="365"/>
        <v>200</v>
      </c>
      <c r="BN189" s="6">
        <v>11324</v>
      </c>
      <c r="BO189">
        <f t="shared" si="366"/>
        <v>75</v>
      </c>
      <c r="BP189" s="6">
        <v>2330</v>
      </c>
      <c r="BQ189">
        <f t="shared" si="367"/>
        <v>2</v>
      </c>
      <c r="BR189" s="10">
        <v>20</v>
      </c>
      <c r="BS189" s="17">
        <f t="shared" si="368"/>
        <v>0</v>
      </c>
      <c r="BT189" s="10">
        <v>111</v>
      </c>
      <c r="BU189" s="17">
        <f t="shared" si="369"/>
        <v>1</v>
      </c>
      <c r="BV189" s="10">
        <v>466</v>
      </c>
      <c r="BW189" s="17">
        <f t="shared" si="370"/>
        <v>4</v>
      </c>
      <c r="BX189" s="10">
        <v>1017</v>
      </c>
      <c r="BY189" s="17">
        <f t="shared" si="371"/>
        <v>4</v>
      </c>
      <c r="BZ189" s="15">
        <v>541</v>
      </c>
      <c r="CA189" s="18">
        <f t="shared" si="372"/>
        <v>6</v>
      </c>
    </row>
    <row r="190" spans="1:79">
      <c r="A190" s="1">
        <v>44087</v>
      </c>
      <c r="B190">
        <v>44087</v>
      </c>
      <c r="C190" s="6">
        <v>101745</v>
      </c>
      <c r="D190">
        <f t="shared" si="321"/>
        <v>704</v>
      </c>
      <c r="E190" s="6">
        <v>2166</v>
      </c>
      <c r="F190">
        <f t="shared" si="299"/>
        <v>11</v>
      </c>
      <c r="G190" s="6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6">
        <v>399197</v>
      </c>
      <c r="W190">
        <f t="shared" si="333"/>
        <v>4469</v>
      </c>
      <c r="X190">
        <f t="shared" si="334"/>
        <v>-727</v>
      </c>
      <c r="Y190" s="22">
        <f t="shared" si="335"/>
        <v>100452.18922999497</v>
      </c>
      <c r="Z190" s="6">
        <v>293902</v>
      </c>
      <c r="AA190">
        <f t="shared" si="336"/>
        <v>3765</v>
      </c>
      <c r="AB190" s="19">
        <f t="shared" si="337"/>
        <v>0.73623298772285362</v>
      </c>
      <c r="AC190" s="18">
        <f t="shared" si="338"/>
        <v>-720</v>
      </c>
      <c r="AD190">
        <f t="shared" si="339"/>
        <v>105295</v>
      </c>
      <c r="AE190">
        <f t="shared" si="340"/>
        <v>704</v>
      </c>
      <c r="AF190" s="19">
        <f t="shared" si="341"/>
        <v>0.26376701227714638</v>
      </c>
      <c r="AG190" s="18">
        <f t="shared" si="342"/>
        <v>-7</v>
      </c>
      <c r="AH190" s="22">
        <f t="shared" si="343"/>
        <v>0.15752964869098232</v>
      </c>
      <c r="AI190" s="22">
        <f t="shared" si="344"/>
        <v>26495.973829894312</v>
      </c>
      <c r="AJ190" s="6">
        <v>23610</v>
      </c>
      <c r="AK190">
        <f t="shared" si="345"/>
        <v>31</v>
      </c>
      <c r="AL190">
        <f t="shared" si="346"/>
        <v>1.3147292081936435E-3</v>
      </c>
      <c r="AM190" s="22">
        <f t="shared" si="347"/>
        <v>5941.1172622043277</v>
      </c>
      <c r="AN190" s="22">
        <f t="shared" si="348"/>
        <v>0.23205071502285124</v>
      </c>
      <c r="AO190" s="6">
        <v>590</v>
      </c>
      <c r="AP190">
        <f t="shared" si="320"/>
        <v>35</v>
      </c>
      <c r="AQ190">
        <f t="shared" si="349"/>
        <v>6.3063063063063085E-2</v>
      </c>
      <c r="AR190" s="22">
        <f t="shared" si="350"/>
        <v>148.46502264720684</v>
      </c>
      <c r="AS190" s="6">
        <v>1115</v>
      </c>
      <c r="AT190">
        <f t="shared" si="351"/>
        <v>-3</v>
      </c>
      <c r="AU190">
        <f t="shared" si="352"/>
        <v>-2.6833631484793896E-3</v>
      </c>
      <c r="AV190" s="22">
        <f t="shared" si="353"/>
        <v>280.5737292400604</v>
      </c>
      <c r="AW190" s="35">
        <f t="shared" si="354"/>
        <v>1.0958769472701361E-2</v>
      </c>
      <c r="AX190" s="6">
        <v>157</v>
      </c>
      <c r="AY190">
        <f t="shared" si="355"/>
        <v>-1</v>
      </c>
      <c r="AZ190">
        <f t="shared" si="356"/>
        <v>-6.3291139240506666E-3</v>
      </c>
      <c r="BA190" s="22">
        <f t="shared" si="357"/>
        <v>39.506794162053346</v>
      </c>
      <c r="BB190" s="35">
        <f t="shared" si="358"/>
        <v>1.5430733696987567E-3</v>
      </c>
      <c r="BC190" s="18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8">
        <f t="shared" si="359"/>
        <v>62</v>
      </c>
      <c r="BE190" s="35">
        <f t="shared" si="360"/>
        <v>2.4399842581661613E-3</v>
      </c>
      <c r="BF190" s="22">
        <f t="shared" si="361"/>
        <v>6409.6628082536481</v>
      </c>
      <c r="BG190" s="22">
        <f t="shared" si="362"/>
        <v>0.25035136861762247</v>
      </c>
      <c r="BH190" s="30">
        <v>14918</v>
      </c>
      <c r="BI190">
        <f t="shared" si="363"/>
        <v>158</v>
      </c>
      <c r="BJ190" s="6">
        <v>42337</v>
      </c>
      <c r="BK190">
        <f t="shared" si="364"/>
        <v>281</v>
      </c>
      <c r="BL190" s="6">
        <v>30749</v>
      </c>
      <c r="BM190">
        <f t="shared" si="365"/>
        <v>178</v>
      </c>
      <c r="BN190" s="6">
        <v>11409</v>
      </c>
      <c r="BO190">
        <f t="shared" si="366"/>
        <v>85</v>
      </c>
      <c r="BP190" s="6">
        <v>2332</v>
      </c>
      <c r="BQ190">
        <f t="shared" si="367"/>
        <v>2</v>
      </c>
      <c r="BR190" s="10">
        <v>21</v>
      </c>
      <c r="BS190" s="17">
        <f t="shared" si="368"/>
        <v>1</v>
      </c>
      <c r="BT190" s="10">
        <v>112</v>
      </c>
      <c r="BU190" s="17">
        <f t="shared" si="369"/>
        <v>1</v>
      </c>
      <c r="BV190" s="10">
        <v>469</v>
      </c>
      <c r="BW190" s="17">
        <f t="shared" si="370"/>
        <v>3</v>
      </c>
      <c r="BX190" s="10">
        <v>1020</v>
      </c>
      <c r="BY190" s="17">
        <f t="shared" si="371"/>
        <v>3</v>
      </c>
      <c r="BZ190" s="15">
        <v>544</v>
      </c>
      <c r="CA190" s="18">
        <f t="shared" si="372"/>
        <v>3</v>
      </c>
    </row>
    <row r="191" spans="1:79">
      <c r="A191" s="1">
        <v>44088</v>
      </c>
      <c r="B191">
        <v>44088</v>
      </c>
      <c r="C191" s="6">
        <v>102204</v>
      </c>
      <c r="D191">
        <f t="shared" si="321"/>
        <v>459</v>
      </c>
      <c r="E191" s="6">
        <v>2173</v>
      </c>
      <c r="F191">
        <f t="shared" si="299"/>
        <v>7</v>
      </c>
      <c r="G191" s="6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6">
        <v>402072</v>
      </c>
      <c r="W191">
        <f t="shared" si="333"/>
        <v>2875</v>
      </c>
      <c r="X191">
        <f t="shared" si="334"/>
        <v>-1594</v>
      </c>
      <c r="Y191" s="22">
        <f t="shared" si="335"/>
        <v>101175.64167086058</v>
      </c>
      <c r="Z191" s="6">
        <v>296318</v>
      </c>
      <c r="AA191">
        <f t="shared" si="336"/>
        <v>2416</v>
      </c>
      <c r="AB191" s="19">
        <f t="shared" si="337"/>
        <v>0.73697745677391113</v>
      </c>
      <c r="AC191" s="18">
        <f t="shared" si="338"/>
        <v>-1349</v>
      </c>
      <c r="AD191">
        <f t="shared" si="339"/>
        <v>105754</v>
      </c>
      <c r="AE191">
        <f t="shared" si="340"/>
        <v>459</v>
      </c>
      <c r="AF191" s="19">
        <f t="shared" si="341"/>
        <v>0.26302254322608887</v>
      </c>
      <c r="AG191" s="18">
        <f t="shared" si="342"/>
        <v>-245</v>
      </c>
      <c r="AH191" s="22">
        <f t="shared" si="343"/>
        <v>0.15965217391304348</v>
      </c>
      <c r="AI191" s="22">
        <f t="shared" si="344"/>
        <v>26611.474584801206</v>
      </c>
      <c r="AJ191" s="6">
        <v>23552</v>
      </c>
      <c r="AK191">
        <f t="shared" si="345"/>
        <v>-58</v>
      </c>
      <c r="AL191">
        <f t="shared" si="346"/>
        <v>-2.4565861922913879E-3</v>
      </c>
      <c r="AM191" s="22">
        <f t="shared" si="347"/>
        <v>5926.5223955712127</v>
      </c>
      <c r="AN191" s="22">
        <f t="shared" si="348"/>
        <v>0.23044107862705962</v>
      </c>
      <c r="AO191" s="6">
        <v>554</v>
      </c>
      <c r="AP191">
        <f t="shared" si="320"/>
        <v>-36</v>
      </c>
      <c r="AQ191">
        <f t="shared" si="349"/>
        <v>-6.101694915254241E-2</v>
      </c>
      <c r="AR191" s="22">
        <f t="shared" si="350"/>
        <v>139.40613990941117</v>
      </c>
      <c r="AS191" s="6">
        <v>976</v>
      </c>
      <c r="AT191">
        <f t="shared" si="351"/>
        <v>-139</v>
      </c>
      <c r="AU191">
        <f t="shared" si="352"/>
        <v>-0.12466367713004489</v>
      </c>
      <c r="AV191" s="22">
        <f t="shared" si="353"/>
        <v>245.59637644690486</v>
      </c>
      <c r="AW191" s="35">
        <f t="shared" si="354"/>
        <v>9.5495283941920087E-3</v>
      </c>
      <c r="AX191" s="6">
        <v>167</v>
      </c>
      <c r="AY191">
        <f t="shared" si="355"/>
        <v>10</v>
      </c>
      <c r="AZ191">
        <f t="shared" si="356"/>
        <v>6.3694267515923553E-2</v>
      </c>
      <c r="BA191" s="22">
        <f t="shared" si="357"/>
        <v>42.023150478107695</v>
      </c>
      <c r="BB191" s="35">
        <f t="shared" si="358"/>
        <v>1.6339869281045752E-3</v>
      </c>
      <c r="BC191" s="18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8">
        <f t="shared" si="359"/>
        <v>-223</v>
      </c>
      <c r="BE191" s="35">
        <f t="shared" si="360"/>
        <v>-8.7547110552763652E-3</v>
      </c>
      <c r="BF191" s="22">
        <f t="shared" si="361"/>
        <v>6353.5480624056363</v>
      </c>
      <c r="BG191" s="22">
        <f t="shared" si="362"/>
        <v>0.24704512543540369</v>
      </c>
      <c r="BH191" s="30">
        <v>15025</v>
      </c>
      <c r="BI191">
        <f t="shared" si="363"/>
        <v>107</v>
      </c>
      <c r="BJ191" s="6">
        <v>42517</v>
      </c>
      <c r="BK191">
        <f t="shared" si="364"/>
        <v>180</v>
      </c>
      <c r="BL191" s="6">
        <v>30871</v>
      </c>
      <c r="BM191">
        <f t="shared" si="365"/>
        <v>122</v>
      </c>
      <c r="BN191" s="6">
        <v>11457</v>
      </c>
      <c r="BO191">
        <f t="shared" si="366"/>
        <v>48</v>
      </c>
      <c r="BP191" s="6">
        <v>2334</v>
      </c>
      <c r="BQ191">
        <f t="shared" si="367"/>
        <v>2</v>
      </c>
      <c r="BR191" s="10">
        <v>21</v>
      </c>
      <c r="BS191" s="17">
        <f t="shared" si="368"/>
        <v>0</v>
      </c>
      <c r="BT191" s="10">
        <v>112</v>
      </c>
      <c r="BU191" s="17">
        <f t="shared" si="369"/>
        <v>0</v>
      </c>
      <c r="BV191" s="10">
        <v>470</v>
      </c>
      <c r="BW191" s="17">
        <f t="shared" si="370"/>
        <v>1</v>
      </c>
      <c r="BX191" s="10">
        <v>1025</v>
      </c>
      <c r="BY191" s="17">
        <f t="shared" si="371"/>
        <v>5</v>
      </c>
      <c r="BZ191" s="15">
        <v>545</v>
      </c>
      <c r="CA191" s="18">
        <f t="shared" si="372"/>
        <v>1</v>
      </c>
    </row>
    <row r="192" spans="1:79">
      <c r="A192" s="1">
        <v>44089</v>
      </c>
      <c r="B192">
        <v>44089</v>
      </c>
      <c r="C192" s="6">
        <v>102832</v>
      </c>
      <c r="D192">
        <f t="shared" si="321"/>
        <v>628</v>
      </c>
      <c r="E192" s="6">
        <v>2187</v>
      </c>
      <c r="F192">
        <f t="shared" si="299"/>
        <v>14</v>
      </c>
      <c r="G192" s="6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6">
        <v>406812</v>
      </c>
      <c r="W192">
        <f t="shared" si="333"/>
        <v>4740</v>
      </c>
      <c r="X192">
        <f t="shared" si="334"/>
        <v>1865</v>
      </c>
      <c r="Y192" s="22">
        <f t="shared" si="335"/>
        <v>102368.39456467035</v>
      </c>
      <c r="Z192" s="6">
        <v>300430</v>
      </c>
      <c r="AA192">
        <f t="shared" si="336"/>
        <v>4112</v>
      </c>
      <c r="AB192" s="19">
        <f t="shared" si="337"/>
        <v>0.73849837271270269</v>
      </c>
      <c r="AC192" s="18">
        <f t="shared" si="338"/>
        <v>1696</v>
      </c>
      <c r="AD192">
        <f t="shared" si="339"/>
        <v>106382</v>
      </c>
      <c r="AE192">
        <f t="shared" si="340"/>
        <v>628</v>
      </c>
      <c r="AF192" s="19">
        <f t="shared" si="341"/>
        <v>0.26150162728729731</v>
      </c>
      <c r="AG192" s="18">
        <f t="shared" si="342"/>
        <v>169</v>
      </c>
      <c r="AH192" s="22">
        <f t="shared" si="343"/>
        <v>0.13248945147679325</v>
      </c>
      <c r="AI192" s="22">
        <f t="shared" si="344"/>
        <v>26769.501761449421</v>
      </c>
      <c r="AJ192" s="6">
        <v>23605</v>
      </c>
      <c r="AK192">
        <f t="shared" si="345"/>
        <v>53</v>
      </c>
      <c r="AL192">
        <f t="shared" si="346"/>
        <v>2.2503396739130821E-3</v>
      </c>
      <c r="AM192" s="22">
        <f t="shared" si="347"/>
        <v>5939.8590840463003</v>
      </c>
      <c r="AN192" s="22">
        <f t="shared" si="348"/>
        <v>0.22954916757429594</v>
      </c>
      <c r="AO192" s="6">
        <v>405</v>
      </c>
      <c r="AP192">
        <f t="shared" si="320"/>
        <v>-149</v>
      </c>
      <c r="AQ192">
        <f t="shared" si="349"/>
        <v>-0.26895306859205781</v>
      </c>
      <c r="AR192" s="22">
        <f t="shared" si="350"/>
        <v>101.91243080020131</v>
      </c>
      <c r="AS192" s="6">
        <v>892</v>
      </c>
      <c r="AT192">
        <f t="shared" si="351"/>
        <v>-84</v>
      </c>
      <c r="AU192">
        <f t="shared" si="352"/>
        <v>-8.6065573770491843E-2</v>
      </c>
      <c r="AV192" s="22">
        <f t="shared" si="353"/>
        <v>224.45898339204831</v>
      </c>
      <c r="AW192" s="35">
        <f t="shared" si="354"/>
        <v>8.674342617084177E-3</v>
      </c>
      <c r="AX192" s="6">
        <v>151</v>
      </c>
      <c r="AY192">
        <f t="shared" si="355"/>
        <v>-16</v>
      </c>
      <c r="AZ192">
        <f t="shared" si="356"/>
        <v>-9.5808383233532912E-2</v>
      </c>
      <c r="BA192" s="22">
        <f t="shared" si="357"/>
        <v>37.99698037242073</v>
      </c>
      <c r="BB192" s="35">
        <f t="shared" si="358"/>
        <v>1.4684145013225455E-3</v>
      </c>
      <c r="BC192" s="18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8">
        <f t="shared" si="359"/>
        <v>-196</v>
      </c>
      <c r="BE192" s="35">
        <f t="shared" si="360"/>
        <v>-7.762683670640369E-3</v>
      </c>
      <c r="BF192" s="22">
        <f t="shared" si="361"/>
        <v>6304.227478610971</v>
      </c>
      <c r="BG192" s="22">
        <f t="shared" si="362"/>
        <v>0.24363038742803797</v>
      </c>
      <c r="BH192" s="30">
        <v>15152</v>
      </c>
      <c r="BI192">
        <f t="shared" si="363"/>
        <v>127</v>
      </c>
      <c r="BJ192" s="6">
        <v>42763</v>
      </c>
      <c r="BK192">
        <f t="shared" si="364"/>
        <v>246</v>
      </c>
      <c r="BL192" s="6">
        <v>31054</v>
      </c>
      <c r="BM192">
        <f t="shared" si="365"/>
        <v>183</v>
      </c>
      <c r="BN192" s="6">
        <v>11527</v>
      </c>
      <c r="BO192">
        <f t="shared" si="366"/>
        <v>70</v>
      </c>
      <c r="BP192" s="6">
        <v>2336</v>
      </c>
      <c r="BQ192">
        <f t="shared" si="367"/>
        <v>2</v>
      </c>
      <c r="BR192" s="10">
        <v>21</v>
      </c>
      <c r="BS192" s="17">
        <f t="shared" si="368"/>
        <v>0</v>
      </c>
      <c r="BT192" s="10">
        <v>112</v>
      </c>
      <c r="BU192" s="17">
        <f t="shared" si="369"/>
        <v>0</v>
      </c>
      <c r="BV192" s="10">
        <v>472</v>
      </c>
      <c r="BW192" s="17">
        <f t="shared" si="370"/>
        <v>2</v>
      </c>
      <c r="BX192" s="10">
        <v>1032</v>
      </c>
      <c r="BY192" s="17">
        <f t="shared" si="371"/>
        <v>7</v>
      </c>
      <c r="BZ192" s="15">
        <v>550</v>
      </c>
      <c r="CA192" s="18">
        <f t="shared" si="372"/>
        <v>5</v>
      </c>
    </row>
    <row r="193" spans="1:79">
      <c r="A193" s="1">
        <v>44090</v>
      </c>
      <c r="B193">
        <v>44090</v>
      </c>
      <c r="C193" s="6">
        <v>103466</v>
      </c>
      <c r="D193">
        <f t="shared" si="321"/>
        <v>634</v>
      </c>
      <c r="E193" s="6">
        <v>2198</v>
      </c>
      <c r="F193">
        <f t="shared" ref="F193:F224" si="373">E193-E192</f>
        <v>11</v>
      </c>
      <c r="G193" s="6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6">
        <v>412265</v>
      </c>
      <c r="W193">
        <f t="shared" si="333"/>
        <v>5453</v>
      </c>
      <c r="X193">
        <f t="shared" si="334"/>
        <v>713</v>
      </c>
      <c r="Y193" s="22">
        <f t="shared" si="335"/>
        <v>103740.56366381478</v>
      </c>
      <c r="Z193" s="6">
        <v>305249</v>
      </c>
      <c r="AA193">
        <f t="shared" si="336"/>
        <v>4819</v>
      </c>
      <c r="AB193" s="19">
        <f t="shared" si="337"/>
        <v>0.74041939044061467</v>
      </c>
      <c r="AC193" s="18">
        <f t="shared" si="338"/>
        <v>707</v>
      </c>
      <c r="AD193">
        <f t="shared" si="339"/>
        <v>107016</v>
      </c>
      <c r="AE193">
        <f t="shared" si="340"/>
        <v>634</v>
      </c>
      <c r="AF193" s="19">
        <f t="shared" si="341"/>
        <v>0.25958060955938533</v>
      </c>
      <c r="AG193" s="18">
        <f t="shared" si="342"/>
        <v>6</v>
      </c>
      <c r="AH193" s="22">
        <f t="shared" si="343"/>
        <v>0.11626627544470934</v>
      </c>
      <c r="AI193" s="22">
        <f t="shared" si="344"/>
        <v>26929.038751887267</v>
      </c>
      <c r="AJ193" s="6">
        <v>23155</v>
      </c>
      <c r="AK193">
        <f t="shared" si="345"/>
        <v>-450</v>
      </c>
      <c r="AL193">
        <f t="shared" si="346"/>
        <v>-1.9063757678457915E-2</v>
      </c>
      <c r="AM193" s="22">
        <f t="shared" si="347"/>
        <v>5826.6230498238547</v>
      </c>
      <c r="AN193" s="22">
        <f t="shared" si="348"/>
        <v>0.223793323410589</v>
      </c>
      <c r="AO193" s="6">
        <v>413</v>
      </c>
      <c r="AP193">
        <f t="shared" si="320"/>
        <v>8</v>
      </c>
      <c r="AQ193">
        <f t="shared" si="349"/>
        <v>1.9753086419753041E-2</v>
      </c>
      <c r="AR193" s="22">
        <f t="shared" si="350"/>
        <v>103.92551585304479</v>
      </c>
      <c r="AS193" s="6">
        <v>755</v>
      </c>
      <c r="AT193">
        <f t="shared" si="351"/>
        <v>-137</v>
      </c>
      <c r="AU193">
        <f t="shared" si="352"/>
        <v>-0.1535874439461884</v>
      </c>
      <c r="AV193" s="22">
        <f t="shared" si="353"/>
        <v>189.98490186210367</v>
      </c>
      <c r="AW193" s="35">
        <f t="shared" si="354"/>
        <v>7.2970830997622404E-3</v>
      </c>
      <c r="AX193" s="6">
        <v>158</v>
      </c>
      <c r="AY193">
        <f t="shared" si="355"/>
        <v>7</v>
      </c>
      <c r="AZ193">
        <f t="shared" si="356"/>
        <v>4.635761589403975E-2</v>
      </c>
      <c r="BA193" s="22">
        <f t="shared" si="357"/>
        <v>39.758429793658777</v>
      </c>
      <c r="BB193" s="35">
        <f t="shared" si="358"/>
        <v>1.5270716950495815E-3</v>
      </c>
      <c r="BC193" s="18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8">
        <f t="shared" si="359"/>
        <v>-572</v>
      </c>
      <c r="BE193" s="35">
        <f t="shared" si="360"/>
        <v>-2.2831597014329574E-2</v>
      </c>
      <c r="BF193" s="22">
        <f t="shared" si="361"/>
        <v>6160.2918973326623</v>
      </c>
      <c r="BG193" s="22">
        <f t="shared" si="362"/>
        <v>0.23660912763613168</v>
      </c>
      <c r="BH193" s="30">
        <v>15254</v>
      </c>
      <c r="BI193">
        <f t="shared" si="363"/>
        <v>102</v>
      </c>
      <c r="BJ193" s="6">
        <v>43055</v>
      </c>
      <c r="BK193">
        <f t="shared" si="364"/>
        <v>292</v>
      </c>
      <c r="BL193" s="6">
        <v>31256</v>
      </c>
      <c r="BM193">
        <f t="shared" si="365"/>
        <v>202</v>
      </c>
      <c r="BN193" s="6">
        <v>11563</v>
      </c>
      <c r="BO193">
        <f t="shared" si="366"/>
        <v>36</v>
      </c>
      <c r="BP193" s="6">
        <v>2338</v>
      </c>
      <c r="BQ193">
        <f t="shared" si="367"/>
        <v>2</v>
      </c>
      <c r="BR193" s="10">
        <v>21</v>
      </c>
      <c r="BS193" s="17">
        <f t="shared" si="368"/>
        <v>0</v>
      </c>
      <c r="BT193" s="10">
        <v>113</v>
      </c>
      <c r="BU193" s="17">
        <f t="shared" si="369"/>
        <v>1</v>
      </c>
      <c r="BV193" s="10">
        <v>473</v>
      </c>
      <c r="BW193" s="17">
        <f t="shared" si="370"/>
        <v>1</v>
      </c>
      <c r="BX193" s="10">
        <v>1038</v>
      </c>
      <c r="BY193" s="17">
        <f t="shared" si="371"/>
        <v>6</v>
      </c>
      <c r="BZ193" s="15">
        <v>553</v>
      </c>
      <c r="CA193" s="18">
        <f t="shared" si="372"/>
        <v>3</v>
      </c>
    </row>
    <row r="194" spans="1:79">
      <c r="A194" s="1">
        <v>44091</v>
      </c>
      <c r="B194">
        <v>44091</v>
      </c>
      <c r="C194" s="6">
        <v>104138</v>
      </c>
      <c r="D194">
        <f t="shared" si="321"/>
        <v>672</v>
      </c>
      <c r="E194" s="6">
        <v>2213</v>
      </c>
      <c r="F194">
        <f t="shared" si="373"/>
        <v>15</v>
      </c>
      <c r="G194" s="6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6">
        <v>417620</v>
      </c>
      <c r="W194">
        <f t="shared" si="333"/>
        <v>5355</v>
      </c>
      <c r="X194">
        <f t="shared" si="334"/>
        <v>-98</v>
      </c>
      <c r="Y194" s="22">
        <f t="shared" si="335"/>
        <v>105088.0724710619</v>
      </c>
      <c r="Z194" s="6">
        <v>309932</v>
      </c>
      <c r="AA194">
        <f t="shared" si="336"/>
        <v>4683</v>
      </c>
      <c r="AB194" s="19">
        <f t="shared" si="337"/>
        <v>0.74213878645658737</v>
      </c>
      <c r="AC194" s="18">
        <f t="shared" si="338"/>
        <v>-136</v>
      </c>
      <c r="AD194">
        <f t="shared" si="339"/>
        <v>107688</v>
      </c>
      <c r="AE194">
        <f t="shared" si="340"/>
        <v>672</v>
      </c>
      <c r="AF194" s="19">
        <f t="shared" si="341"/>
        <v>0.25786121354341268</v>
      </c>
      <c r="AG194" s="18">
        <f t="shared" si="342"/>
        <v>38</v>
      </c>
      <c r="AH194" s="22">
        <f t="shared" si="343"/>
        <v>0.12549019607843137</v>
      </c>
      <c r="AI194" s="22">
        <f t="shared" si="344"/>
        <v>27098.13789632612</v>
      </c>
      <c r="AJ194" s="6">
        <v>22756</v>
      </c>
      <c r="AK194">
        <f t="shared" si="345"/>
        <v>-399</v>
      </c>
      <c r="AL194">
        <f t="shared" si="346"/>
        <v>-1.7231699416972557E-2</v>
      </c>
      <c r="AM194" s="22">
        <f t="shared" si="347"/>
        <v>5726.2204328132857</v>
      </c>
      <c r="AN194" s="22">
        <f t="shared" si="348"/>
        <v>0.21851773608096947</v>
      </c>
      <c r="AO194" s="6">
        <v>405</v>
      </c>
      <c r="AP194">
        <f t="shared" si="320"/>
        <v>-8</v>
      </c>
      <c r="AQ194">
        <f t="shared" si="349"/>
        <v>-1.937046004842613E-2</v>
      </c>
      <c r="AR194" s="22">
        <f t="shared" si="350"/>
        <v>101.91243080020131</v>
      </c>
      <c r="AS194" s="6">
        <v>731</v>
      </c>
      <c r="AT194">
        <f t="shared" si="351"/>
        <v>-24</v>
      </c>
      <c r="AU194">
        <f t="shared" si="352"/>
        <v>-3.1788079470198682E-2</v>
      </c>
      <c r="AV194" s="22">
        <f t="shared" si="353"/>
        <v>183.9456467035732</v>
      </c>
      <c r="AW194" s="35">
        <f t="shared" si="354"/>
        <v>7.0195317751445196E-3</v>
      </c>
      <c r="AX194" s="6">
        <v>152</v>
      </c>
      <c r="AY194">
        <f t="shared" si="355"/>
        <v>-6</v>
      </c>
      <c r="AZ194">
        <f t="shared" si="356"/>
        <v>-3.7974683544303778E-2</v>
      </c>
      <c r="BA194" s="22">
        <f t="shared" si="357"/>
        <v>38.248616004026168</v>
      </c>
      <c r="BB194" s="35">
        <f t="shared" si="358"/>
        <v>1.4596016823829917E-3</v>
      </c>
      <c r="BC194" s="18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8">
        <f t="shared" si="359"/>
        <v>-437</v>
      </c>
      <c r="BE194" s="35">
        <f t="shared" si="360"/>
        <v>-1.7850577999264705E-2</v>
      </c>
      <c r="BF194" s="22">
        <f t="shared" si="361"/>
        <v>6050.3271263210863</v>
      </c>
      <c r="BG194" s="22">
        <f t="shared" si="362"/>
        <v>0.23088593981063588</v>
      </c>
      <c r="BH194" s="30">
        <v>15371</v>
      </c>
      <c r="BI194">
        <f t="shared" si="363"/>
        <v>117</v>
      </c>
      <c r="BJ194" s="6">
        <v>43378</v>
      </c>
      <c r="BK194">
        <f t="shared" si="364"/>
        <v>323</v>
      </c>
      <c r="BL194" s="6">
        <v>31421</v>
      </c>
      <c r="BM194">
        <f t="shared" si="365"/>
        <v>165</v>
      </c>
      <c r="BN194" s="6">
        <v>11627</v>
      </c>
      <c r="BO194">
        <f t="shared" si="366"/>
        <v>64</v>
      </c>
      <c r="BP194" s="6">
        <v>2341</v>
      </c>
      <c r="BQ194">
        <f t="shared" si="367"/>
        <v>3</v>
      </c>
      <c r="BR194" s="10">
        <v>21</v>
      </c>
      <c r="BS194" s="17">
        <f t="shared" si="368"/>
        <v>0</v>
      </c>
      <c r="BT194" s="10">
        <v>115</v>
      </c>
      <c r="BU194" s="17">
        <f t="shared" si="369"/>
        <v>2</v>
      </c>
      <c r="BV194" s="10">
        <v>474</v>
      </c>
      <c r="BW194" s="17">
        <f t="shared" si="370"/>
        <v>1</v>
      </c>
      <c r="BX194" s="10">
        <v>1047</v>
      </c>
      <c r="BY194" s="17">
        <f t="shared" si="371"/>
        <v>9</v>
      </c>
      <c r="BZ194" s="15">
        <v>556</v>
      </c>
      <c r="CA194" s="18">
        <f t="shared" si="372"/>
        <v>3</v>
      </c>
    </row>
    <row r="195" spans="1:79">
      <c r="A195" s="1">
        <v>44092</v>
      </c>
      <c r="B195">
        <v>44092</v>
      </c>
      <c r="C195" s="6">
        <v>104879</v>
      </c>
      <c r="D195">
        <f t="shared" si="321"/>
        <v>741</v>
      </c>
      <c r="E195" s="6">
        <v>2229</v>
      </c>
      <c r="F195">
        <f t="shared" si="373"/>
        <v>16</v>
      </c>
      <c r="G195" s="6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6">
        <v>423054</v>
      </c>
      <c r="W195">
        <f t="shared" si="333"/>
        <v>5434</v>
      </c>
      <c r="X195">
        <f t="shared" si="334"/>
        <v>79</v>
      </c>
      <c r="Y195" s="22">
        <f t="shared" si="335"/>
        <v>106455.46049320583</v>
      </c>
      <c r="Z195" s="6">
        <v>314625</v>
      </c>
      <c r="AA195">
        <f t="shared" si="336"/>
        <v>4693</v>
      </c>
      <c r="AB195" s="19">
        <f t="shared" si="337"/>
        <v>0.74369938589399931</v>
      </c>
      <c r="AC195" s="18">
        <f t="shared" si="338"/>
        <v>10</v>
      </c>
      <c r="AD195">
        <f t="shared" si="339"/>
        <v>108429</v>
      </c>
      <c r="AE195">
        <f t="shared" si="340"/>
        <v>741</v>
      </c>
      <c r="AF195" s="19">
        <f t="shared" si="341"/>
        <v>0.25630061410600063</v>
      </c>
      <c r="AG195" s="18">
        <f t="shared" si="342"/>
        <v>69</v>
      </c>
      <c r="AH195" s="22">
        <f t="shared" si="343"/>
        <v>0.13636363636363635</v>
      </c>
      <c r="AI195" s="22">
        <f t="shared" si="344"/>
        <v>27284.599899345747</v>
      </c>
      <c r="AJ195" s="6">
        <v>22179</v>
      </c>
      <c r="AK195">
        <f t="shared" si="345"/>
        <v>-577</v>
      </c>
      <c r="AL195">
        <f t="shared" si="346"/>
        <v>-2.5355950079099965E-2</v>
      </c>
      <c r="AM195" s="22">
        <f t="shared" si="347"/>
        <v>5581.0266733769495</v>
      </c>
      <c r="AN195" s="22">
        <f t="shared" si="348"/>
        <v>0.21147226804222008</v>
      </c>
      <c r="AO195" s="6">
        <v>497</v>
      </c>
      <c r="AP195">
        <f t="shared" si="320"/>
        <v>92</v>
      </c>
      <c r="AQ195">
        <f t="shared" si="349"/>
        <v>0.22716049382716053</v>
      </c>
      <c r="AR195" s="22">
        <f t="shared" si="350"/>
        <v>125.06290890790136</v>
      </c>
      <c r="AS195" s="6">
        <v>725</v>
      </c>
      <c r="AT195">
        <f t="shared" si="351"/>
        <v>-6</v>
      </c>
      <c r="AU195">
        <f t="shared" si="352"/>
        <v>-8.2079343365253354E-3</v>
      </c>
      <c r="AV195" s="22">
        <f t="shared" si="353"/>
        <v>182.4358329139406</v>
      </c>
      <c r="AW195" s="35">
        <f t="shared" si="354"/>
        <v>6.9127280008390623E-3</v>
      </c>
      <c r="AX195" s="6">
        <v>156</v>
      </c>
      <c r="AY195">
        <f t="shared" si="355"/>
        <v>4</v>
      </c>
      <c r="AZ195">
        <f t="shared" si="356"/>
        <v>2.6315789473684292E-2</v>
      </c>
      <c r="BA195" s="22">
        <f t="shared" si="357"/>
        <v>39.255158530447908</v>
      </c>
      <c r="BB195" s="35">
        <f t="shared" si="358"/>
        <v>1.4874283698357155E-3</v>
      </c>
      <c r="BC195" s="18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8">
        <f t="shared" si="359"/>
        <v>-487</v>
      </c>
      <c r="BE195" s="35">
        <f t="shared" si="360"/>
        <v>-2.0254533355514859E-2</v>
      </c>
      <c r="BF195" s="22">
        <f t="shared" si="361"/>
        <v>5927.7805737292401</v>
      </c>
      <c r="BG195" s="22">
        <f t="shared" si="362"/>
        <v>0.22461121864243558</v>
      </c>
      <c r="BH195" s="30">
        <v>15557</v>
      </c>
      <c r="BI195">
        <f t="shared" si="363"/>
        <v>186</v>
      </c>
      <c r="BJ195" s="6">
        <v>43645</v>
      </c>
      <c r="BK195">
        <f t="shared" si="364"/>
        <v>267</v>
      </c>
      <c r="BL195" s="6">
        <v>31613</v>
      </c>
      <c r="BM195">
        <f t="shared" si="365"/>
        <v>192</v>
      </c>
      <c r="BN195" s="6">
        <v>11712</v>
      </c>
      <c r="BO195">
        <f t="shared" si="366"/>
        <v>85</v>
      </c>
      <c r="BP195" s="6">
        <v>2352</v>
      </c>
      <c r="BQ195">
        <f t="shared" si="367"/>
        <v>11</v>
      </c>
      <c r="BR195" s="10">
        <v>21</v>
      </c>
      <c r="BS195" s="17">
        <f t="shared" si="368"/>
        <v>0</v>
      </c>
      <c r="BT195" s="10">
        <v>115</v>
      </c>
      <c r="BU195" s="17">
        <f t="shared" si="369"/>
        <v>0</v>
      </c>
      <c r="BV195" s="10">
        <v>481</v>
      </c>
      <c r="BW195" s="17">
        <f t="shared" si="370"/>
        <v>7</v>
      </c>
      <c r="BX195" s="10">
        <v>1052</v>
      </c>
      <c r="BY195" s="17">
        <f t="shared" si="371"/>
        <v>5</v>
      </c>
      <c r="BZ195" s="15">
        <v>560</v>
      </c>
      <c r="CA195" s="18">
        <f t="shared" si="372"/>
        <v>4</v>
      </c>
    </row>
    <row r="196" spans="1:79">
      <c r="A196" s="1">
        <v>44093</v>
      </c>
      <c r="B196">
        <v>44093</v>
      </c>
      <c r="C196" s="6">
        <v>105601</v>
      </c>
      <c r="D196">
        <f t="shared" si="321"/>
        <v>722</v>
      </c>
      <c r="E196" s="6">
        <v>2247</v>
      </c>
      <c r="F196">
        <f t="shared" si="373"/>
        <v>18</v>
      </c>
      <c r="G196" s="6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6">
        <v>428842</v>
      </c>
      <c r="W196">
        <f t="shared" si="333"/>
        <v>5788</v>
      </c>
      <c r="X196">
        <f t="shared" si="334"/>
        <v>354</v>
      </c>
      <c r="Y196" s="22">
        <f t="shared" si="335"/>
        <v>107911.92752893809</v>
      </c>
      <c r="Z196" s="6">
        <v>319691</v>
      </c>
      <c r="AA196">
        <f t="shared" si="336"/>
        <v>5066</v>
      </c>
      <c r="AB196" s="19">
        <f t="shared" si="337"/>
        <v>0.74547502343520455</v>
      </c>
      <c r="AC196" s="18">
        <f t="shared" si="338"/>
        <v>373</v>
      </c>
      <c r="AD196">
        <f t="shared" si="339"/>
        <v>109151</v>
      </c>
      <c r="AE196">
        <f t="shared" si="340"/>
        <v>722</v>
      </c>
      <c r="AF196" s="19">
        <f t="shared" si="341"/>
        <v>0.25452497656479545</v>
      </c>
      <c r="AG196" s="18">
        <f t="shared" si="342"/>
        <v>-19</v>
      </c>
      <c r="AH196" s="22">
        <f t="shared" si="343"/>
        <v>0.12474084312370422</v>
      </c>
      <c r="AI196" s="22">
        <f t="shared" si="344"/>
        <v>27466.280825364869</v>
      </c>
      <c r="AJ196" s="6">
        <v>21886</v>
      </c>
      <c r="AK196">
        <f t="shared" si="345"/>
        <v>-293</v>
      </c>
      <c r="AL196">
        <f t="shared" si="346"/>
        <v>-1.32106948013887E-2</v>
      </c>
      <c r="AM196" s="22">
        <f t="shared" si="347"/>
        <v>5507.2974333165575</v>
      </c>
      <c r="AN196" s="22">
        <f t="shared" si="348"/>
        <v>0.20725182526680619</v>
      </c>
      <c r="AO196" s="6">
        <v>404</v>
      </c>
      <c r="AP196">
        <f t="shared" si="320"/>
        <v>-93</v>
      </c>
      <c r="AQ196">
        <f t="shared" si="349"/>
        <v>-0.18712273641851107</v>
      </c>
      <c r="AR196" s="22">
        <f t="shared" si="350"/>
        <v>101.66079516859587</v>
      </c>
      <c r="AS196" s="6">
        <v>730</v>
      </c>
      <c r="AT196">
        <f t="shared" si="351"/>
        <v>5</v>
      </c>
      <c r="AU196">
        <f t="shared" si="352"/>
        <v>6.8965517241379448E-3</v>
      </c>
      <c r="AV196" s="22">
        <f t="shared" si="353"/>
        <v>183.69401107196779</v>
      </c>
      <c r="AW196" s="35">
        <f t="shared" si="354"/>
        <v>6.9128133256313859E-3</v>
      </c>
      <c r="AX196" s="6">
        <v>144</v>
      </c>
      <c r="AY196">
        <f t="shared" si="355"/>
        <v>-12</v>
      </c>
      <c r="AZ196">
        <f t="shared" si="356"/>
        <v>-7.6923076923076872E-2</v>
      </c>
      <c r="BA196" s="22">
        <f t="shared" si="357"/>
        <v>36.235530951182689</v>
      </c>
      <c r="BB196" s="35">
        <f t="shared" si="358"/>
        <v>1.3636234505355063E-3</v>
      </c>
      <c r="BC196" s="18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8">
        <f t="shared" si="359"/>
        <v>-393</v>
      </c>
      <c r="BE196" s="35">
        <f t="shared" si="360"/>
        <v>-1.6682939253724993E-2</v>
      </c>
      <c r="BF196" s="22">
        <f t="shared" si="361"/>
        <v>5828.8877705083041</v>
      </c>
      <c r="BG196" s="22">
        <f t="shared" si="362"/>
        <v>0.21935398339030882</v>
      </c>
      <c r="BH196" s="30">
        <v>15728</v>
      </c>
      <c r="BI196">
        <f t="shared" si="363"/>
        <v>171</v>
      </c>
      <c r="BJ196" s="6">
        <v>43944</v>
      </c>
      <c r="BK196">
        <f t="shared" si="364"/>
        <v>299</v>
      </c>
      <c r="BL196" s="6">
        <v>31782</v>
      </c>
      <c r="BM196">
        <f t="shared" si="365"/>
        <v>169</v>
      </c>
      <c r="BN196" s="6">
        <v>11778</v>
      </c>
      <c r="BO196">
        <f t="shared" si="366"/>
        <v>66</v>
      </c>
      <c r="BP196" s="6">
        <v>2369</v>
      </c>
      <c r="BQ196">
        <f t="shared" si="367"/>
        <v>17</v>
      </c>
      <c r="BR196" s="10">
        <v>21</v>
      </c>
      <c r="BS196" s="17">
        <f t="shared" si="368"/>
        <v>0</v>
      </c>
      <c r="BT196" s="10">
        <v>115</v>
      </c>
      <c r="BU196" s="17">
        <f t="shared" si="369"/>
        <v>0</v>
      </c>
      <c r="BV196" s="10">
        <v>482</v>
      </c>
      <c r="BW196" s="17">
        <f t="shared" si="370"/>
        <v>1</v>
      </c>
      <c r="BX196" s="10">
        <v>1064</v>
      </c>
      <c r="BY196" s="17">
        <f t="shared" si="371"/>
        <v>12</v>
      </c>
      <c r="BZ196" s="15">
        <v>565</v>
      </c>
      <c r="CA196" s="18">
        <f t="shared" si="372"/>
        <v>5</v>
      </c>
    </row>
    <row r="197" spans="1:79">
      <c r="A197" s="1">
        <v>44094</v>
      </c>
      <c r="B197">
        <v>44094</v>
      </c>
      <c r="C197" s="6">
        <v>106203</v>
      </c>
      <c r="D197">
        <f t="shared" si="321"/>
        <v>602</v>
      </c>
      <c r="E197" s="6">
        <v>2257</v>
      </c>
      <c r="F197">
        <f t="shared" si="373"/>
        <v>10</v>
      </c>
      <c r="G197" s="6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6">
        <v>433808</v>
      </c>
      <c r="W197">
        <f t="shared" si="333"/>
        <v>4966</v>
      </c>
      <c r="X197">
        <f t="shared" si="334"/>
        <v>-822</v>
      </c>
      <c r="Y197" s="22">
        <f t="shared" si="335"/>
        <v>109161.55007549068</v>
      </c>
      <c r="Z197" s="6">
        <v>324055</v>
      </c>
      <c r="AA197">
        <f t="shared" si="336"/>
        <v>4364</v>
      </c>
      <c r="AB197" s="19">
        <f t="shared" si="337"/>
        <v>0.74700097739091953</v>
      </c>
      <c r="AC197" s="18">
        <f t="shared" si="338"/>
        <v>-702</v>
      </c>
      <c r="AD197">
        <f t="shared" si="339"/>
        <v>109753</v>
      </c>
      <c r="AE197">
        <f t="shared" si="340"/>
        <v>602</v>
      </c>
      <c r="AF197" s="19">
        <f t="shared" si="341"/>
        <v>0.25299902260908053</v>
      </c>
      <c r="AG197" s="18">
        <f t="shared" si="342"/>
        <v>-120</v>
      </c>
      <c r="AH197" s="22">
        <f t="shared" si="343"/>
        <v>0.12122432541280709</v>
      </c>
      <c r="AI197" s="22">
        <f t="shared" si="344"/>
        <v>27617.765475591343</v>
      </c>
      <c r="AJ197" s="6">
        <v>21377</v>
      </c>
      <c r="AK197">
        <f t="shared" si="345"/>
        <v>-509</v>
      </c>
      <c r="AL197">
        <f t="shared" si="346"/>
        <v>-2.325687654208175E-2</v>
      </c>
      <c r="AM197" s="22">
        <f t="shared" si="347"/>
        <v>5379.2148968293905</v>
      </c>
      <c r="AN197" s="22">
        <f t="shared" si="348"/>
        <v>0.20128433283428904</v>
      </c>
      <c r="AO197" s="6">
        <v>403</v>
      </c>
      <c r="AP197">
        <f t="shared" si="320"/>
        <v>-1</v>
      </c>
      <c r="AQ197">
        <f t="shared" si="349"/>
        <v>-2.4752475247524774E-3</v>
      </c>
      <c r="AR197" s="22">
        <f t="shared" si="350"/>
        <v>101.40915953699043</v>
      </c>
      <c r="AS197" s="6">
        <v>668</v>
      </c>
      <c r="AT197">
        <f t="shared" si="351"/>
        <v>-62</v>
      </c>
      <c r="AU197">
        <f t="shared" si="352"/>
        <v>-8.4931506849315053E-2</v>
      </c>
      <c r="AV197" s="22">
        <f t="shared" si="353"/>
        <v>168.09260191243078</v>
      </c>
      <c r="AW197" s="35">
        <f t="shared" si="354"/>
        <v>6.2898411532630906E-3</v>
      </c>
      <c r="AX197" s="6">
        <v>133</v>
      </c>
      <c r="AY197">
        <f t="shared" si="355"/>
        <v>-11</v>
      </c>
      <c r="AZ197">
        <f t="shared" si="356"/>
        <v>-7.638888888888884E-2</v>
      </c>
      <c r="BA197" s="22">
        <f t="shared" si="357"/>
        <v>33.467539003522894</v>
      </c>
      <c r="BB197" s="35">
        <f t="shared" si="358"/>
        <v>1.2523186727305255E-3</v>
      </c>
      <c r="BC197" s="18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8">
        <f t="shared" si="359"/>
        <v>-583</v>
      </c>
      <c r="BE197" s="35">
        <f t="shared" si="360"/>
        <v>-2.5168364703850754E-2</v>
      </c>
      <c r="BF197" s="22">
        <f t="shared" si="361"/>
        <v>5682.1841972823349</v>
      </c>
      <c r="BG197" s="22">
        <f t="shared" si="362"/>
        <v>0.21262111239795486</v>
      </c>
      <c r="BH197" s="30">
        <v>15900</v>
      </c>
      <c r="BI197">
        <f t="shared" si="363"/>
        <v>172</v>
      </c>
      <c r="BJ197" s="6">
        <v>44134</v>
      </c>
      <c r="BK197">
        <f t="shared" si="364"/>
        <v>190</v>
      </c>
      <c r="BL197" s="6">
        <v>31926</v>
      </c>
      <c r="BM197">
        <f t="shared" si="365"/>
        <v>144</v>
      </c>
      <c r="BN197" s="6">
        <v>11861</v>
      </c>
      <c r="BO197">
        <f t="shared" si="366"/>
        <v>83</v>
      </c>
      <c r="BP197" s="6">
        <v>2382</v>
      </c>
      <c r="BQ197">
        <f t="shared" si="367"/>
        <v>13</v>
      </c>
      <c r="BR197" s="10">
        <v>21</v>
      </c>
      <c r="BS197" s="17">
        <f t="shared" si="368"/>
        <v>0</v>
      </c>
      <c r="BT197" s="10">
        <v>116</v>
      </c>
      <c r="BU197" s="17">
        <f t="shared" si="369"/>
        <v>1</v>
      </c>
      <c r="BV197" s="10">
        <v>484</v>
      </c>
      <c r="BW197" s="17">
        <f t="shared" si="370"/>
        <v>2</v>
      </c>
      <c r="BX197" s="10">
        <v>1069</v>
      </c>
      <c r="BY197" s="17">
        <f t="shared" si="371"/>
        <v>5</v>
      </c>
      <c r="BZ197" s="15">
        <v>567</v>
      </c>
      <c r="CA197" s="18">
        <f t="shared" si="372"/>
        <v>2</v>
      </c>
    </row>
    <row r="198" spans="1:79">
      <c r="A198" s="1">
        <v>44095</v>
      </c>
      <c r="B198">
        <v>44095</v>
      </c>
      <c r="C198" s="6">
        <v>106810</v>
      </c>
      <c r="D198">
        <f t="shared" si="321"/>
        <v>607</v>
      </c>
      <c r="E198" s="6">
        <v>2272</v>
      </c>
      <c r="F198">
        <f t="shared" si="373"/>
        <v>15</v>
      </c>
      <c r="G198" s="6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6">
        <v>437706</v>
      </c>
      <c r="W198">
        <f t="shared" si="333"/>
        <v>3898</v>
      </c>
      <c r="X198">
        <f t="shared" si="334"/>
        <v>-1068</v>
      </c>
      <c r="Y198" s="22">
        <f t="shared" si="335"/>
        <v>110142.42576748868</v>
      </c>
      <c r="Z198" s="6">
        <v>327346</v>
      </c>
      <c r="AA198">
        <f t="shared" si="336"/>
        <v>3291</v>
      </c>
      <c r="AB198" s="19">
        <f t="shared" si="337"/>
        <v>0.74786728991606233</v>
      </c>
      <c r="AC198" s="18">
        <f t="shared" si="338"/>
        <v>-1073</v>
      </c>
      <c r="AD198">
        <f t="shared" si="339"/>
        <v>110360</v>
      </c>
      <c r="AE198">
        <f t="shared" si="340"/>
        <v>607</v>
      </c>
      <c r="AF198" s="19">
        <f t="shared" si="341"/>
        <v>0.25213271008393762</v>
      </c>
      <c r="AG198" s="18">
        <f t="shared" si="342"/>
        <v>5</v>
      </c>
      <c r="AH198" s="22">
        <f t="shared" si="343"/>
        <v>0.15572088250384813</v>
      </c>
      <c r="AI198" s="22">
        <f t="shared" si="344"/>
        <v>27770.508303975843</v>
      </c>
      <c r="AJ198" s="6">
        <v>21996</v>
      </c>
      <c r="AK198">
        <f t="shared" si="345"/>
        <v>619</v>
      </c>
      <c r="AL198">
        <f t="shared" si="346"/>
        <v>2.895635496093929E-2</v>
      </c>
      <c r="AM198" s="22">
        <f t="shared" si="347"/>
        <v>5534.9773527931557</v>
      </c>
      <c r="AN198" s="22">
        <f t="shared" si="348"/>
        <v>0.20593577380395095</v>
      </c>
      <c r="AO198" s="6">
        <v>395</v>
      </c>
      <c r="AP198">
        <f t="shared" si="320"/>
        <v>-8</v>
      </c>
      <c r="AQ198">
        <f t="shared" si="349"/>
        <v>-1.9851116625310139E-2</v>
      </c>
      <c r="AR198" s="22">
        <f t="shared" si="350"/>
        <v>99.396074484146951</v>
      </c>
      <c r="AS198" s="6">
        <v>694</v>
      </c>
      <c r="AT198">
        <f t="shared" si="351"/>
        <v>26</v>
      </c>
      <c r="AU198">
        <f t="shared" si="352"/>
        <v>3.8922155688622784E-2</v>
      </c>
      <c r="AV198" s="22">
        <f t="shared" si="353"/>
        <v>174.63512833417212</v>
      </c>
      <c r="AW198" s="35">
        <f t="shared" si="354"/>
        <v>6.4975189588989792E-3</v>
      </c>
      <c r="AX198" s="6">
        <v>133</v>
      </c>
      <c r="AY198">
        <f t="shared" si="355"/>
        <v>0</v>
      </c>
      <c r="AZ198">
        <f t="shared" si="356"/>
        <v>0</v>
      </c>
      <c r="BA198" s="22">
        <f t="shared" si="357"/>
        <v>33.467539003522894</v>
      </c>
      <c r="BB198" s="35">
        <f t="shared" si="358"/>
        <v>1.2452017601348188E-3</v>
      </c>
      <c r="BC198" s="18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8">
        <f t="shared" si="359"/>
        <v>637</v>
      </c>
      <c r="BE198" s="35">
        <f t="shared" si="360"/>
        <v>2.820955670696601E-2</v>
      </c>
      <c r="BF198" s="22">
        <f t="shared" si="361"/>
        <v>5842.4760946149972</v>
      </c>
      <c r="BG198" s="22">
        <f t="shared" si="362"/>
        <v>0.21737665012639265</v>
      </c>
      <c r="BH198" s="30">
        <v>16064</v>
      </c>
      <c r="BI198">
        <f t="shared" si="363"/>
        <v>164</v>
      </c>
      <c r="BJ198" s="6">
        <v>44318</v>
      </c>
      <c r="BK198">
        <f t="shared" si="364"/>
        <v>184</v>
      </c>
      <c r="BL198" s="6">
        <v>32099</v>
      </c>
      <c r="BM198">
        <f t="shared" si="365"/>
        <v>173</v>
      </c>
      <c r="BN198" s="6">
        <v>11923</v>
      </c>
      <c r="BO198">
        <f t="shared" si="366"/>
        <v>62</v>
      </c>
      <c r="BP198" s="6">
        <v>2406</v>
      </c>
      <c r="BQ198">
        <f t="shared" si="367"/>
        <v>24</v>
      </c>
      <c r="BR198" s="10">
        <v>21</v>
      </c>
      <c r="BS198" s="17">
        <f t="shared" si="368"/>
        <v>0</v>
      </c>
      <c r="BT198" s="10">
        <v>116</v>
      </c>
      <c r="BU198" s="17">
        <f t="shared" si="369"/>
        <v>0</v>
      </c>
      <c r="BV198" s="10">
        <v>487</v>
      </c>
      <c r="BW198" s="17">
        <f t="shared" si="370"/>
        <v>3</v>
      </c>
      <c r="BX198" s="10">
        <v>1080</v>
      </c>
      <c r="BY198" s="17">
        <f t="shared" si="371"/>
        <v>11</v>
      </c>
      <c r="BZ198" s="15">
        <v>568</v>
      </c>
      <c r="CA198" s="18">
        <f t="shared" si="372"/>
        <v>1</v>
      </c>
    </row>
    <row r="199" spans="1:79">
      <c r="A199" s="1">
        <v>44096</v>
      </c>
      <c r="B199">
        <v>44096</v>
      </c>
      <c r="C199" s="6">
        <v>107284</v>
      </c>
      <c r="D199">
        <f t="shared" si="321"/>
        <v>474</v>
      </c>
      <c r="E199" s="6">
        <v>2285</v>
      </c>
      <c r="F199">
        <f t="shared" si="373"/>
        <v>13</v>
      </c>
      <c r="G199" s="6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6">
        <v>442249</v>
      </c>
      <c r="W199">
        <f t="shared" si="333"/>
        <v>4543</v>
      </c>
      <c r="X199">
        <f t="shared" si="334"/>
        <v>645</v>
      </c>
      <c r="Y199" s="22">
        <f t="shared" si="335"/>
        <v>111285.60644187217</v>
      </c>
      <c r="Z199" s="6">
        <v>331415</v>
      </c>
      <c r="AA199">
        <f t="shared" si="336"/>
        <v>4069</v>
      </c>
      <c r="AB199" s="19">
        <f t="shared" si="337"/>
        <v>0.74938552715777762</v>
      </c>
      <c r="AC199" s="18">
        <f t="shared" si="338"/>
        <v>778</v>
      </c>
      <c r="AD199">
        <f t="shared" si="339"/>
        <v>110834</v>
      </c>
      <c r="AE199">
        <f t="shared" si="340"/>
        <v>474</v>
      </c>
      <c r="AF199" s="19">
        <f t="shared" si="341"/>
        <v>0.25061447284222238</v>
      </c>
      <c r="AG199" s="18">
        <f t="shared" si="342"/>
        <v>-133</v>
      </c>
      <c r="AH199" s="22">
        <f t="shared" si="343"/>
        <v>0.10433634162447722</v>
      </c>
      <c r="AI199" s="22">
        <f t="shared" si="344"/>
        <v>27889.783593356817</v>
      </c>
      <c r="AJ199" s="6">
        <v>20478</v>
      </c>
      <c r="AK199">
        <f t="shared" si="345"/>
        <v>-1518</v>
      </c>
      <c r="AL199">
        <f t="shared" si="346"/>
        <v>-6.9012547735952001E-2</v>
      </c>
      <c r="AM199" s="22">
        <f t="shared" si="347"/>
        <v>5152.9944640161048</v>
      </c>
      <c r="AN199" s="22">
        <f t="shared" si="348"/>
        <v>0.19087655195555722</v>
      </c>
      <c r="AO199" s="6">
        <v>375</v>
      </c>
      <c r="AP199">
        <f t="shared" si="320"/>
        <v>-20</v>
      </c>
      <c r="AQ199">
        <f t="shared" si="349"/>
        <v>-5.0632911392405111E-2</v>
      </c>
      <c r="AR199" s="22">
        <f t="shared" si="350"/>
        <v>94.363361852038238</v>
      </c>
      <c r="AS199" s="6">
        <v>707</v>
      </c>
      <c r="AT199">
        <f t="shared" si="351"/>
        <v>13</v>
      </c>
      <c r="AU199">
        <f t="shared" si="352"/>
        <v>1.8731988472622474E-2</v>
      </c>
      <c r="AV199" s="22">
        <f t="shared" si="353"/>
        <v>177.90639154504277</v>
      </c>
      <c r="AW199" s="35">
        <f t="shared" si="354"/>
        <v>6.5899854591551397E-3</v>
      </c>
      <c r="AX199" s="6">
        <v>121</v>
      </c>
      <c r="AY199">
        <f t="shared" si="355"/>
        <v>-12</v>
      </c>
      <c r="AZ199">
        <f t="shared" si="356"/>
        <v>-9.0225563909774431E-2</v>
      </c>
      <c r="BA199" s="22">
        <f t="shared" si="357"/>
        <v>30.447911424257672</v>
      </c>
      <c r="BB199" s="35">
        <f t="shared" si="358"/>
        <v>1.1278475821184892E-3</v>
      </c>
      <c r="BC199" s="18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8">
        <f t="shared" si="359"/>
        <v>-1537</v>
      </c>
      <c r="BE199" s="35">
        <f t="shared" si="360"/>
        <v>-6.6198638986992853E-2</v>
      </c>
      <c r="BF199" s="22">
        <f t="shared" si="361"/>
        <v>5455.7121288374428</v>
      </c>
      <c r="BG199" s="22">
        <f t="shared" si="362"/>
        <v>0.2020897803959584</v>
      </c>
      <c r="BH199" s="30">
        <v>16195</v>
      </c>
      <c r="BI199">
        <f t="shared" si="363"/>
        <v>131</v>
      </c>
      <c r="BJ199" s="6">
        <v>44366</v>
      </c>
      <c r="BK199">
        <f t="shared" si="364"/>
        <v>48</v>
      </c>
      <c r="BL199" s="6">
        <v>32307</v>
      </c>
      <c r="BM199">
        <f t="shared" si="365"/>
        <v>208</v>
      </c>
      <c r="BN199" s="6">
        <v>11990</v>
      </c>
      <c r="BO199">
        <f t="shared" si="366"/>
        <v>67</v>
      </c>
      <c r="BP199" s="6">
        <v>2426</v>
      </c>
      <c r="BQ199">
        <f t="shared" si="367"/>
        <v>20</v>
      </c>
      <c r="BR199" s="10">
        <v>21</v>
      </c>
      <c r="BS199" s="17">
        <f t="shared" si="368"/>
        <v>0</v>
      </c>
      <c r="BT199" s="10">
        <v>117</v>
      </c>
      <c r="BU199" s="17">
        <f t="shared" si="369"/>
        <v>1</v>
      </c>
      <c r="BV199" s="10">
        <v>490</v>
      </c>
      <c r="BW199" s="17">
        <f t="shared" si="370"/>
        <v>3</v>
      </c>
      <c r="BX199" s="10">
        <v>1086</v>
      </c>
      <c r="BY199" s="17">
        <f t="shared" si="371"/>
        <v>6</v>
      </c>
      <c r="BZ199" s="15">
        <v>571</v>
      </c>
      <c r="CA199" s="18">
        <f t="shared" si="372"/>
        <v>3</v>
      </c>
    </row>
    <row r="200" spans="1:79">
      <c r="A200" s="1">
        <v>44097</v>
      </c>
      <c r="B200">
        <v>44097</v>
      </c>
      <c r="C200" s="6">
        <v>107990</v>
      </c>
      <c r="D200">
        <f t="shared" si="321"/>
        <v>706</v>
      </c>
      <c r="E200" s="6">
        <v>2291</v>
      </c>
      <c r="F200">
        <f t="shared" si="373"/>
        <v>6</v>
      </c>
      <c r="G200" s="6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6">
        <v>447769</v>
      </c>
      <c r="W200">
        <f t="shared" si="333"/>
        <v>5520</v>
      </c>
      <c r="X200">
        <f t="shared" si="334"/>
        <v>977</v>
      </c>
      <c r="Y200" s="22">
        <f t="shared" si="335"/>
        <v>112674.63512833416</v>
      </c>
      <c r="Z200" s="6">
        <v>336229</v>
      </c>
      <c r="AA200">
        <f t="shared" si="336"/>
        <v>4814</v>
      </c>
      <c r="AB200" s="19">
        <f t="shared" si="337"/>
        <v>0.7508983426722261</v>
      </c>
      <c r="AC200" s="18">
        <f t="shared" si="338"/>
        <v>745</v>
      </c>
      <c r="AD200">
        <f t="shared" si="339"/>
        <v>111540</v>
      </c>
      <c r="AE200">
        <f t="shared" si="340"/>
        <v>706</v>
      </c>
      <c r="AF200" s="19">
        <f t="shared" si="341"/>
        <v>0.24910165732777392</v>
      </c>
      <c r="AG200" s="18">
        <f t="shared" si="342"/>
        <v>232</v>
      </c>
      <c r="AH200" s="22">
        <f t="shared" si="343"/>
        <v>0.12789855072463768</v>
      </c>
      <c r="AI200" s="22">
        <f t="shared" si="344"/>
        <v>28067.438349270255</v>
      </c>
      <c r="AJ200" s="6">
        <v>20060</v>
      </c>
      <c r="AK200">
        <f t="shared" si="345"/>
        <v>-418</v>
      </c>
      <c r="AL200">
        <f t="shared" si="346"/>
        <v>-2.0412149623986742E-2</v>
      </c>
      <c r="AM200" s="22">
        <f t="shared" si="347"/>
        <v>5047.8107700050323</v>
      </c>
      <c r="AN200" s="22">
        <f t="shared" si="348"/>
        <v>0.18575794055005093</v>
      </c>
      <c r="AO200" s="6">
        <v>356</v>
      </c>
      <c r="AP200">
        <f t="shared" si="320"/>
        <v>-19</v>
      </c>
      <c r="AQ200">
        <f t="shared" si="349"/>
        <v>-5.0666666666666638E-2</v>
      </c>
      <c r="AR200" s="22">
        <f t="shared" si="350"/>
        <v>89.582284851534979</v>
      </c>
      <c r="AS200" s="6">
        <v>724</v>
      </c>
      <c r="AT200">
        <f t="shared" si="351"/>
        <v>17</v>
      </c>
      <c r="AU200">
        <f t="shared" si="352"/>
        <v>2.4045261669024098E-2</v>
      </c>
      <c r="AV200" s="22">
        <f t="shared" si="353"/>
        <v>182.18419728233516</v>
      </c>
      <c r="AW200" s="35">
        <f t="shared" si="354"/>
        <v>6.7043244744883785E-3</v>
      </c>
      <c r="AX200" s="6">
        <v>122</v>
      </c>
      <c r="AY200">
        <f t="shared" si="355"/>
        <v>1</v>
      </c>
      <c r="AZ200">
        <f t="shared" si="356"/>
        <v>8.2644628099173278E-3</v>
      </c>
      <c r="BA200" s="22">
        <f t="shared" si="357"/>
        <v>30.699547055863107</v>
      </c>
      <c r="BB200" s="35">
        <f t="shared" si="358"/>
        <v>1.1297342346513566E-3</v>
      </c>
      <c r="BC200" s="18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8">
        <f t="shared" si="359"/>
        <v>-419</v>
      </c>
      <c r="BE200" s="35">
        <f t="shared" si="360"/>
        <v>-1.932567685992348E-2</v>
      </c>
      <c r="BF200" s="22">
        <f t="shared" si="361"/>
        <v>5350.2767991947658</v>
      </c>
      <c r="BG200" s="22">
        <f t="shared" si="362"/>
        <v>0.19688860079637002</v>
      </c>
      <c r="BH200" s="30">
        <v>16323</v>
      </c>
      <c r="BI200">
        <f t="shared" si="363"/>
        <v>128</v>
      </c>
      <c r="BJ200" s="6">
        <v>44669</v>
      </c>
      <c r="BK200">
        <f t="shared" si="364"/>
        <v>303</v>
      </c>
      <c r="BL200" s="6">
        <v>32505</v>
      </c>
      <c r="BM200">
        <f t="shared" si="365"/>
        <v>198</v>
      </c>
      <c r="BN200" s="6">
        <v>12060</v>
      </c>
      <c r="BO200">
        <f t="shared" si="366"/>
        <v>70</v>
      </c>
      <c r="BP200" s="6">
        <v>2433</v>
      </c>
      <c r="BQ200">
        <f t="shared" si="367"/>
        <v>7</v>
      </c>
      <c r="BR200" s="10">
        <v>21</v>
      </c>
      <c r="BS200" s="17">
        <f t="shared" si="368"/>
        <v>0</v>
      </c>
      <c r="BT200" s="10">
        <v>117</v>
      </c>
      <c r="BU200" s="17">
        <f t="shared" si="369"/>
        <v>0</v>
      </c>
      <c r="BV200" s="10">
        <v>492</v>
      </c>
      <c r="BW200" s="17">
        <f t="shared" si="370"/>
        <v>2</v>
      </c>
      <c r="BX200" s="10">
        <v>1090</v>
      </c>
      <c r="BY200" s="17">
        <f t="shared" si="371"/>
        <v>4</v>
      </c>
      <c r="BZ200" s="15">
        <v>571</v>
      </c>
      <c r="CA200" s="18">
        <f t="shared" si="372"/>
        <v>0</v>
      </c>
    </row>
    <row r="201" spans="1:79">
      <c r="A201" s="1">
        <v>44098</v>
      </c>
      <c r="B201">
        <v>44098</v>
      </c>
      <c r="C201" s="6">
        <v>108726</v>
      </c>
      <c r="D201">
        <f t="shared" si="321"/>
        <v>736</v>
      </c>
      <c r="E201" s="6">
        <v>2297</v>
      </c>
      <c r="F201">
        <f t="shared" si="373"/>
        <v>6</v>
      </c>
      <c r="G201" s="6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6">
        <v>453919</v>
      </c>
      <c r="W201">
        <f t="shared" si="333"/>
        <v>6150</v>
      </c>
      <c r="X201">
        <f t="shared" si="334"/>
        <v>630</v>
      </c>
      <c r="Y201" s="22">
        <f t="shared" si="335"/>
        <v>114222.19426270759</v>
      </c>
      <c r="Z201" s="6">
        <v>341643</v>
      </c>
      <c r="AA201">
        <f t="shared" si="336"/>
        <v>5414</v>
      </c>
      <c r="AB201" s="19">
        <f t="shared" si="337"/>
        <v>0.75265190485527156</v>
      </c>
      <c r="AC201" s="18">
        <f t="shared" si="338"/>
        <v>600</v>
      </c>
      <c r="AD201">
        <f t="shared" si="339"/>
        <v>112276</v>
      </c>
      <c r="AE201">
        <f t="shared" si="340"/>
        <v>736</v>
      </c>
      <c r="AF201" s="19">
        <f t="shared" si="341"/>
        <v>0.24734809514472847</v>
      </c>
      <c r="AG201" s="18">
        <f t="shared" si="342"/>
        <v>30</v>
      </c>
      <c r="AH201" s="22">
        <f t="shared" si="343"/>
        <v>0.11967479674796748</v>
      </c>
      <c r="AI201" s="22">
        <f t="shared" si="344"/>
        <v>28252.642174131855</v>
      </c>
      <c r="AJ201" s="6">
        <v>19759</v>
      </c>
      <c r="AK201">
        <f t="shared" si="345"/>
        <v>-301</v>
      </c>
      <c r="AL201">
        <f t="shared" si="346"/>
        <v>-1.500498504486536E-2</v>
      </c>
      <c r="AM201" s="22">
        <f t="shared" si="347"/>
        <v>4972.0684448917964</v>
      </c>
      <c r="AN201" s="22">
        <f t="shared" si="348"/>
        <v>0.18173206040873388</v>
      </c>
      <c r="AO201" s="6">
        <v>347</v>
      </c>
      <c r="AP201">
        <f t="shared" si="320"/>
        <v>-9</v>
      </c>
      <c r="AQ201">
        <f t="shared" si="349"/>
        <v>-2.5280898876404501E-2</v>
      </c>
      <c r="AR201" s="22">
        <f t="shared" si="350"/>
        <v>87.317564167086061</v>
      </c>
      <c r="AS201" s="6">
        <v>701</v>
      </c>
      <c r="AT201">
        <f t="shared" si="351"/>
        <v>-23</v>
      </c>
      <c r="AU201">
        <f t="shared" si="352"/>
        <v>-3.1767955801104919E-2</v>
      </c>
      <c r="AV201" s="22">
        <f t="shared" si="353"/>
        <v>176.39657775541016</v>
      </c>
      <c r="AW201" s="35">
        <f t="shared" si="354"/>
        <v>6.4473998859518426E-3</v>
      </c>
      <c r="AX201" s="6">
        <v>128</v>
      </c>
      <c r="AY201">
        <f t="shared" si="355"/>
        <v>6</v>
      </c>
      <c r="AZ201">
        <f t="shared" si="356"/>
        <v>4.9180327868852514E-2</v>
      </c>
      <c r="BA201" s="22">
        <f t="shared" si="357"/>
        <v>32.209360845495723</v>
      </c>
      <c r="BB201" s="35">
        <f t="shared" si="358"/>
        <v>1.1772713058514062E-3</v>
      </c>
      <c r="BC201" s="18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8">
        <f t="shared" si="359"/>
        <v>-327</v>
      </c>
      <c r="BE201" s="35">
        <f t="shared" si="360"/>
        <v>-1.5379550371554918E-2</v>
      </c>
      <c r="BF201" s="22">
        <f t="shared" si="361"/>
        <v>5267.9919476597879</v>
      </c>
      <c r="BG201" s="22">
        <f t="shared" si="362"/>
        <v>0.19254824053124367</v>
      </c>
      <c r="BH201" s="30">
        <v>16501</v>
      </c>
      <c r="BI201">
        <f t="shared" si="363"/>
        <v>178</v>
      </c>
      <c r="BJ201" s="6">
        <v>44882</v>
      </c>
      <c r="BK201">
        <f t="shared" si="364"/>
        <v>213</v>
      </c>
      <c r="BL201" s="6">
        <v>32733</v>
      </c>
      <c r="BM201">
        <f t="shared" si="365"/>
        <v>228</v>
      </c>
      <c r="BN201" s="6">
        <v>12157</v>
      </c>
      <c r="BO201">
        <f t="shared" si="366"/>
        <v>97</v>
      </c>
      <c r="BP201" s="6">
        <v>2453</v>
      </c>
      <c r="BQ201">
        <f t="shared" si="367"/>
        <v>20</v>
      </c>
      <c r="BR201" s="10">
        <v>21</v>
      </c>
      <c r="BS201" s="17">
        <f t="shared" si="368"/>
        <v>0</v>
      </c>
      <c r="BT201" s="10">
        <v>117</v>
      </c>
      <c r="BU201" s="17">
        <f t="shared" si="369"/>
        <v>0</v>
      </c>
      <c r="BV201" s="10">
        <v>492</v>
      </c>
      <c r="BW201" s="17">
        <f t="shared" si="370"/>
        <v>0</v>
      </c>
      <c r="BX201" s="10">
        <v>1094</v>
      </c>
      <c r="BY201" s="17">
        <f t="shared" si="371"/>
        <v>4</v>
      </c>
      <c r="BZ201" s="15">
        <v>573</v>
      </c>
      <c r="CA201" s="18">
        <f t="shared" si="372"/>
        <v>2</v>
      </c>
    </row>
    <row r="202" spans="1:79">
      <c r="A202" s="1">
        <v>44099</v>
      </c>
      <c r="B202">
        <v>44099</v>
      </c>
      <c r="C202" s="6">
        <v>109431</v>
      </c>
      <c r="D202">
        <f t="shared" si="321"/>
        <v>705</v>
      </c>
      <c r="E202" s="6">
        <v>2311</v>
      </c>
      <c r="F202">
        <f t="shared" si="373"/>
        <v>14</v>
      </c>
      <c r="G202" s="6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6">
        <v>459451</v>
      </c>
      <c r="W202">
        <f t="shared" si="333"/>
        <v>5532</v>
      </c>
      <c r="X202">
        <f t="shared" si="334"/>
        <v>-618</v>
      </c>
      <c r="Y202" s="22">
        <f t="shared" si="335"/>
        <v>115614.24257674886</v>
      </c>
      <c r="Z202" s="6">
        <v>346470</v>
      </c>
      <c r="AA202">
        <f t="shared" si="336"/>
        <v>4827</v>
      </c>
      <c r="AB202" s="19">
        <f t="shared" si="337"/>
        <v>0.75409564893753633</v>
      </c>
      <c r="AC202" s="18">
        <f t="shared" si="338"/>
        <v>-587</v>
      </c>
      <c r="AD202">
        <f t="shared" si="339"/>
        <v>112981</v>
      </c>
      <c r="AE202">
        <f t="shared" si="340"/>
        <v>705</v>
      </c>
      <c r="AF202" s="19">
        <f t="shared" si="341"/>
        <v>0.24590435106246367</v>
      </c>
      <c r="AG202" s="18">
        <f t="shared" si="342"/>
        <v>-31</v>
      </c>
      <c r="AH202" s="22">
        <f t="shared" si="343"/>
        <v>0.12744034707158353</v>
      </c>
      <c r="AI202" s="22">
        <f t="shared" si="344"/>
        <v>28430.045294413689</v>
      </c>
      <c r="AJ202" s="6">
        <v>19777</v>
      </c>
      <c r="AK202">
        <f t="shared" si="345"/>
        <v>18</v>
      </c>
      <c r="AL202">
        <f t="shared" si="346"/>
        <v>9.1097727617794888E-4</v>
      </c>
      <c r="AM202" s="22">
        <f t="shared" si="347"/>
        <v>4976.5978862606944</v>
      </c>
      <c r="AN202" s="22">
        <f t="shared" si="348"/>
        <v>0.1807257541281721</v>
      </c>
      <c r="AO202" s="6">
        <v>352</v>
      </c>
      <c r="AP202">
        <f t="shared" si="320"/>
        <v>5</v>
      </c>
      <c r="AQ202">
        <f t="shared" si="349"/>
        <v>1.4409221902017322E-2</v>
      </c>
      <c r="AR202" s="22">
        <f t="shared" si="350"/>
        <v>88.575742325113225</v>
      </c>
      <c r="AS202" s="6">
        <v>712</v>
      </c>
      <c r="AT202">
        <f t="shared" si="351"/>
        <v>11</v>
      </c>
      <c r="AU202">
        <f t="shared" si="352"/>
        <v>1.5691868758915817E-2</v>
      </c>
      <c r="AV202" s="22">
        <f t="shared" si="353"/>
        <v>179.16456970306996</v>
      </c>
      <c r="AW202" s="35">
        <f t="shared" si="354"/>
        <v>6.5063830176092701E-3</v>
      </c>
      <c r="AX202" s="6">
        <v>121</v>
      </c>
      <c r="AY202">
        <f t="shared" si="355"/>
        <v>-7</v>
      </c>
      <c r="AZ202">
        <f t="shared" si="356"/>
        <v>-5.46875E-2</v>
      </c>
      <c r="BA202" s="22">
        <f t="shared" si="357"/>
        <v>30.447911424257672</v>
      </c>
      <c r="BB202" s="35">
        <f t="shared" si="358"/>
        <v>1.1057195858577551E-3</v>
      </c>
      <c r="BC202" s="18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8">
        <f t="shared" si="359"/>
        <v>27</v>
      </c>
      <c r="BE202" s="35">
        <f t="shared" si="360"/>
        <v>1.2897062335801568E-3</v>
      </c>
      <c r="BF202" s="22">
        <f t="shared" si="361"/>
        <v>5274.7861097131354</v>
      </c>
      <c r="BG202" s="22">
        <f t="shared" si="362"/>
        <v>0.19155449552686168</v>
      </c>
      <c r="BH202" s="30">
        <v>16693</v>
      </c>
      <c r="BI202">
        <f t="shared" si="363"/>
        <v>192</v>
      </c>
      <c r="BJ202" s="6">
        <v>45236</v>
      </c>
      <c r="BK202">
        <f t="shared" si="364"/>
        <v>354</v>
      </c>
      <c r="BL202" s="6">
        <v>32794</v>
      </c>
      <c r="BM202">
        <f t="shared" si="365"/>
        <v>61</v>
      </c>
      <c r="BN202" s="6">
        <v>12235</v>
      </c>
      <c r="BO202">
        <f t="shared" si="366"/>
        <v>78</v>
      </c>
      <c r="BP202" s="6">
        <v>2473</v>
      </c>
      <c r="BQ202">
        <f t="shared" si="367"/>
        <v>20</v>
      </c>
      <c r="BR202" s="10">
        <v>21</v>
      </c>
      <c r="BS202" s="17">
        <f t="shared" si="368"/>
        <v>0</v>
      </c>
      <c r="BT202" s="10">
        <v>117</v>
      </c>
      <c r="BU202" s="17">
        <f t="shared" si="369"/>
        <v>0</v>
      </c>
      <c r="BV202" s="10">
        <v>495</v>
      </c>
      <c r="BW202" s="17">
        <f t="shared" si="370"/>
        <v>3</v>
      </c>
      <c r="BX202" s="10">
        <v>1104</v>
      </c>
      <c r="BY202" s="17">
        <f t="shared" si="371"/>
        <v>10</v>
      </c>
      <c r="BZ202" s="15">
        <v>574</v>
      </c>
      <c r="CA202" s="18">
        <f t="shared" si="372"/>
        <v>1</v>
      </c>
    </row>
    <row r="203" spans="1:79">
      <c r="A203" s="1">
        <v>44100</v>
      </c>
      <c r="B203">
        <v>44100</v>
      </c>
      <c r="C203" s="6">
        <v>110108</v>
      </c>
      <c r="D203">
        <f t="shared" si="321"/>
        <v>677</v>
      </c>
      <c r="E203" s="6">
        <v>2323</v>
      </c>
      <c r="F203">
        <f t="shared" si="373"/>
        <v>12</v>
      </c>
      <c r="G203" s="6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6">
        <v>464739</v>
      </c>
      <c r="W203">
        <f t="shared" si="333"/>
        <v>5288</v>
      </c>
      <c r="X203">
        <f t="shared" si="334"/>
        <v>-244</v>
      </c>
      <c r="Y203" s="22">
        <f t="shared" si="335"/>
        <v>116944.89179667841</v>
      </c>
      <c r="Z203" s="6">
        <v>351081</v>
      </c>
      <c r="AA203">
        <f t="shared" si="336"/>
        <v>4611</v>
      </c>
      <c r="AB203" s="19">
        <f t="shared" si="337"/>
        <v>0.75543692265981555</v>
      </c>
      <c r="AC203" s="18">
        <f t="shared" si="338"/>
        <v>-216</v>
      </c>
      <c r="AD203">
        <f t="shared" si="339"/>
        <v>113658</v>
      </c>
      <c r="AE203">
        <f t="shared" si="340"/>
        <v>677</v>
      </c>
      <c r="AF203" s="19">
        <f t="shared" si="341"/>
        <v>0.24456307734018448</v>
      </c>
      <c r="AG203" s="18">
        <f t="shared" si="342"/>
        <v>-28</v>
      </c>
      <c r="AH203" s="22">
        <f t="shared" si="343"/>
        <v>0.12802571860816944</v>
      </c>
      <c r="AI203" s="22">
        <f t="shared" si="344"/>
        <v>28600.402617010568</v>
      </c>
      <c r="AJ203" s="6">
        <v>19804</v>
      </c>
      <c r="AK203">
        <f t="shared" si="345"/>
        <v>27</v>
      </c>
      <c r="AL203">
        <f t="shared" si="346"/>
        <v>1.3652222278404125E-3</v>
      </c>
      <c r="AM203" s="22">
        <f t="shared" si="347"/>
        <v>4983.3920483140409</v>
      </c>
      <c r="AN203" s="22">
        <f t="shared" si="348"/>
        <v>0.17985977404003342</v>
      </c>
      <c r="AO203" s="6">
        <v>364</v>
      </c>
      <c r="AP203">
        <f t="shared" si="320"/>
        <v>12</v>
      </c>
      <c r="AQ203">
        <f t="shared" si="349"/>
        <v>3.4090909090909172E-2</v>
      </c>
      <c r="AR203" s="22">
        <f t="shared" si="350"/>
        <v>91.595369904378458</v>
      </c>
      <c r="AS203" s="6">
        <v>705</v>
      </c>
      <c r="AT203">
        <f t="shared" si="351"/>
        <v>-7</v>
      </c>
      <c r="AU203">
        <f t="shared" si="352"/>
        <v>-9.8314606741572996E-3</v>
      </c>
      <c r="AV203" s="22">
        <f t="shared" si="353"/>
        <v>177.40312028183189</v>
      </c>
      <c r="AW203" s="35">
        <f t="shared" si="354"/>
        <v>6.4028045191993318E-3</v>
      </c>
      <c r="AX203" s="6">
        <v>116</v>
      </c>
      <c r="AY203">
        <f t="shared" si="355"/>
        <v>-5</v>
      </c>
      <c r="AZ203">
        <f t="shared" si="356"/>
        <v>-4.132231404958675E-2</v>
      </c>
      <c r="BA203" s="22">
        <f t="shared" si="357"/>
        <v>29.189733266230498</v>
      </c>
      <c r="BB203" s="35">
        <f t="shared" si="358"/>
        <v>1.0535110981944999E-3</v>
      </c>
      <c r="BC203" s="18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8">
        <f t="shared" si="359"/>
        <v>27</v>
      </c>
      <c r="BE203" s="35">
        <f t="shared" si="360"/>
        <v>1.2880450338708105E-3</v>
      </c>
      <c r="BF203" s="22">
        <f t="shared" si="361"/>
        <v>5281.5802717664819</v>
      </c>
      <c r="BG203" s="22">
        <f t="shared" si="362"/>
        <v>0.1906219348276238</v>
      </c>
      <c r="BH203" s="30">
        <v>16850</v>
      </c>
      <c r="BI203">
        <f t="shared" si="363"/>
        <v>157</v>
      </c>
      <c r="BJ203" s="6">
        <v>45523</v>
      </c>
      <c r="BK203">
        <f t="shared" si="364"/>
        <v>287</v>
      </c>
      <c r="BL203" s="6">
        <v>32941</v>
      </c>
      <c r="BM203">
        <f t="shared" si="365"/>
        <v>147</v>
      </c>
      <c r="BN203" s="6">
        <v>12308</v>
      </c>
      <c r="BO203">
        <f t="shared" si="366"/>
        <v>73</v>
      </c>
      <c r="BP203" s="6">
        <v>2486</v>
      </c>
      <c r="BQ203">
        <f t="shared" si="367"/>
        <v>13</v>
      </c>
      <c r="BR203" s="10">
        <v>21</v>
      </c>
      <c r="BS203" s="17">
        <f t="shared" si="368"/>
        <v>0</v>
      </c>
      <c r="BT203" s="10">
        <v>117</v>
      </c>
      <c r="BU203" s="17">
        <f t="shared" si="369"/>
        <v>0</v>
      </c>
      <c r="BV203" s="10">
        <v>496</v>
      </c>
      <c r="BW203" s="17">
        <f t="shared" si="370"/>
        <v>1</v>
      </c>
      <c r="BX203" s="10">
        <v>1112</v>
      </c>
      <c r="BY203" s="17">
        <f t="shared" si="371"/>
        <v>8</v>
      </c>
      <c r="BZ203" s="15">
        <v>577</v>
      </c>
      <c r="CA203" s="18">
        <f t="shared" si="372"/>
        <v>3</v>
      </c>
    </row>
    <row r="204" spans="1:79">
      <c r="A204" s="1">
        <v>44101</v>
      </c>
      <c r="B204">
        <v>44101</v>
      </c>
      <c r="C204" s="6">
        <v>110555</v>
      </c>
      <c r="D204">
        <f t="shared" si="321"/>
        <v>447</v>
      </c>
      <c r="E204" s="6">
        <v>2340</v>
      </c>
      <c r="F204">
        <f t="shared" si="373"/>
        <v>17</v>
      </c>
      <c r="G204" s="6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6">
        <v>468323</v>
      </c>
      <c r="W204">
        <f t="shared" si="333"/>
        <v>3584</v>
      </c>
      <c r="X204">
        <f t="shared" si="334"/>
        <v>-1704</v>
      </c>
      <c r="Y204" s="22">
        <f t="shared" si="335"/>
        <v>117846.75390035228</v>
      </c>
      <c r="Z204" s="6">
        <v>354218</v>
      </c>
      <c r="AA204">
        <f t="shared" si="336"/>
        <v>3137</v>
      </c>
      <c r="AB204" s="19">
        <f t="shared" si="337"/>
        <v>0.75635405478697393</v>
      </c>
      <c r="AC204" s="18">
        <f t="shared" si="338"/>
        <v>-1474</v>
      </c>
      <c r="AD204">
        <f t="shared" si="339"/>
        <v>114105</v>
      </c>
      <c r="AE204">
        <f t="shared" si="340"/>
        <v>447</v>
      </c>
      <c r="AF204" s="19">
        <f t="shared" si="341"/>
        <v>0.24364594521302604</v>
      </c>
      <c r="AG204" s="18">
        <f t="shared" si="342"/>
        <v>-230</v>
      </c>
      <c r="AH204" s="22">
        <f t="shared" si="343"/>
        <v>0.12472098214285714</v>
      </c>
      <c r="AI204" s="22">
        <f t="shared" si="344"/>
        <v>28712.883744338196</v>
      </c>
      <c r="AJ204" s="6">
        <v>19812</v>
      </c>
      <c r="AK204">
        <f t="shared" si="345"/>
        <v>8</v>
      </c>
      <c r="AL204">
        <f t="shared" si="346"/>
        <v>4.0395879620280795E-4</v>
      </c>
      <c r="AM204" s="22">
        <f t="shared" si="347"/>
        <v>4985.4051333668849</v>
      </c>
      <c r="AN204" s="22">
        <f t="shared" si="348"/>
        <v>0.17920492062774185</v>
      </c>
      <c r="AO204" s="6">
        <v>381</v>
      </c>
      <c r="AP204">
        <f t="shared" ref="AP204:AP235" si="377">AO204-AO203</f>
        <v>17</v>
      </c>
      <c r="AQ204">
        <f t="shared" si="349"/>
        <v>4.6703296703296759E-2</v>
      </c>
      <c r="AR204" s="22">
        <f t="shared" si="350"/>
        <v>95.873175641670855</v>
      </c>
      <c r="AS204" s="6">
        <v>699</v>
      </c>
      <c r="AT204">
        <f t="shared" si="351"/>
        <v>-6</v>
      </c>
      <c r="AU204">
        <f t="shared" si="352"/>
        <v>-8.5106382978723527E-3</v>
      </c>
      <c r="AV204" s="22">
        <f t="shared" si="353"/>
        <v>175.89330649219929</v>
      </c>
      <c r="AW204" s="35">
        <f t="shared" si="354"/>
        <v>6.3226448374112433E-3</v>
      </c>
      <c r="AX204" s="6">
        <v>108</v>
      </c>
      <c r="AY204">
        <f t="shared" si="355"/>
        <v>-8</v>
      </c>
      <c r="AZ204">
        <f t="shared" si="356"/>
        <v>-6.8965517241379337E-2</v>
      </c>
      <c r="BA204" s="22">
        <f t="shared" si="357"/>
        <v>27.176648213387015</v>
      </c>
      <c r="BB204" s="35">
        <f t="shared" si="358"/>
        <v>9.768893311021664E-4</v>
      </c>
      <c r="BC204" s="18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8">
        <f t="shared" si="359"/>
        <v>11</v>
      </c>
      <c r="BE204" s="35">
        <f t="shared" si="360"/>
        <v>5.2408404402304321E-4</v>
      </c>
      <c r="BF204" s="22">
        <f t="shared" si="361"/>
        <v>5284.3482637141415</v>
      </c>
      <c r="BG204" s="22">
        <f t="shared" si="362"/>
        <v>0.18995070326986568</v>
      </c>
      <c r="BH204" s="30">
        <v>16957</v>
      </c>
      <c r="BI204">
        <f t="shared" si="363"/>
        <v>107</v>
      </c>
      <c r="BJ204" s="6">
        <v>45663</v>
      </c>
      <c r="BK204">
        <f t="shared" si="364"/>
        <v>140</v>
      </c>
      <c r="BL204" s="6">
        <v>33059</v>
      </c>
      <c r="BM204">
        <f t="shared" si="365"/>
        <v>118</v>
      </c>
      <c r="BN204" s="6">
        <v>12365</v>
      </c>
      <c r="BO204">
        <f t="shared" si="366"/>
        <v>57</v>
      </c>
      <c r="BP204" s="6">
        <v>2511</v>
      </c>
      <c r="BQ204">
        <f t="shared" si="367"/>
        <v>25</v>
      </c>
      <c r="BR204" s="10">
        <v>21</v>
      </c>
      <c r="BS204" s="17">
        <f t="shared" si="368"/>
        <v>0</v>
      </c>
      <c r="BT204" s="10">
        <v>118</v>
      </c>
      <c r="BU204" s="17">
        <f t="shared" si="369"/>
        <v>1</v>
      </c>
      <c r="BV204" s="10">
        <v>498</v>
      </c>
      <c r="BW204" s="17">
        <f t="shared" si="370"/>
        <v>2</v>
      </c>
      <c r="BX204" s="10">
        <v>1122</v>
      </c>
      <c r="BY204" s="17">
        <f t="shared" si="371"/>
        <v>10</v>
      </c>
      <c r="BZ204" s="15">
        <v>581</v>
      </c>
      <c r="CA204" s="18">
        <f t="shared" si="372"/>
        <v>4</v>
      </c>
    </row>
    <row r="205" spans="1:79">
      <c r="A205" s="1">
        <v>44102</v>
      </c>
      <c r="B205">
        <v>44102</v>
      </c>
      <c r="C205" s="6">
        <v>111277</v>
      </c>
      <c r="D205">
        <f t="shared" ref="D205:D236" si="378">IFERROR(C205-C204,"")</f>
        <v>722</v>
      </c>
      <c r="E205" s="6">
        <v>2348</v>
      </c>
      <c r="F205">
        <f t="shared" si="373"/>
        <v>8</v>
      </c>
      <c r="G205" s="6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6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2">
        <f t="shared" ref="Y205:Y236" si="392">IFERROR(V205/3.974,0)</f>
        <v>118973.07498741821</v>
      </c>
      <c r="Z205" s="6">
        <v>357972</v>
      </c>
      <c r="AA205">
        <f t="shared" ref="AA205:AA236" si="393">Z205-Z204</f>
        <v>3754</v>
      </c>
      <c r="AB205" s="19">
        <f t="shared" ref="AB205:AB236" si="394">IFERROR(Z205/V205,0)</f>
        <v>0.75713358107779416</v>
      </c>
      <c r="AC205" s="18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9">
        <f t="shared" ref="AF205:AF236" si="398">IFERROR(AD205/V205,0)</f>
        <v>0.24286641892220584</v>
      </c>
      <c r="AG205" s="18">
        <f t="shared" ref="AG205:AG236" si="399">IFERROR(AE205-AE204,0)</f>
        <v>275</v>
      </c>
      <c r="AH205" s="22">
        <f t="shared" ref="AH205:AH236" si="400">IFERROR(AE205/W205,0)</f>
        <v>0.16130473637176049</v>
      </c>
      <c r="AI205" s="22">
        <f t="shared" ref="AI205:AI236" si="401">IFERROR(AD205/3.974,0)</f>
        <v>28894.564670357322</v>
      </c>
      <c r="AJ205" s="6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2">
        <f t="shared" ref="AM205:AM236" si="404">IFERROR(AJ205/3.974,0)</f>
        <v>5046.8042274786103</v>
      </c>
      <c r="AN205" s="22">
        <f t="shared" ref="AN205:AN236" si="405">IFERROR(AJ205/C205," ")</f>
        <v>0.18023490928044431</v>
      </c>
      <c r="AO205" s="6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2">
        <f t="shared" ref="AR205:AR236" si="407">IFERROR(AO205/3.974,0)</f>
        <v>95.118268746854554</v>
      </c>
      <c r="AS205" s="6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2">
        <f t="shared" ref="AV205:AV236" si="410">IFERROR(AS205/3.974,0)</f>
        <v>173.62858580775037</v>
      </c>
      <c r="AW205" s="35">
        <f t="shared" ref="AW205:AW236" si="411">IFERROR(AS205/C205," ")</f>
        <v>6.2007422917584043E-3</v>
      </c>
      <c r="AX205" s="6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2">
        <f t="shared" ref="BA205:BA236" si="414">IFERROR(AX205/3.974,0)</f>
        <v>27.679919476597885</v>
      </c>
      <c r="BB205" s="35">
        <f t="shared" ref="BB205:BB236" si="415">IFERROR(AX205/C205," ")</f>
        <v>9.8852413346873125E-4</v>
      </c>
      <c r="BC205" s="18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8">
        <f t="shared" ref="BD205:BD236" si="416">IFERROR(BC205-BC204,0)</f>
        <v>234</v>
      </c>
      <c r="BE205" s="35">
        <f t="shared" ref="BE205:BE236" si="417">IFERROR(BC205/BC204,0)-1</f>
        <v>1.1142857142857121E-2</v>
      </c>
      <c r="BF205" s="22">
        <f t="shared" ref="BF205:BF236" si="418">IFERROR(BC205/3.974,0)</f>
        <v>5343.2310015098137</v>
      </c>
      <c r="BG205" s="22">
        <f t="shared" ref="BG205:BG236" si="419">IFERROR(BC205/C205," ")</f>
        <v>0.19082110409159125</v>
      </c>
      <c r="BH205" s="30">
        <v>17167</v>
      </c>
      <c r="BI205">
        <f t="shared" ref="BI205:BI236" si="420">IFERROR((BH205-BH204), 0)</f>
        <v>210</v>
      </c>
      <c r="BJ205" s="6">
        <v>45883</v>
      </c>
      <c r="BK205">
        <f t="shared" ref="BK205:BK236" si="421">IFERROR((BJ205-BJ204),0)</f>
        <v>220</v>
      </c>
      <c r="BL205" s="6">
        <v>33260</v>
      </c>
      <c r="BM205">
        <f t="shared" ref="BM205:BM236" si="422">IFERROR((BL205-BL204),0)</f>
        <v>201</v>
      </c>
      <c r="BN205" s="6">
        <v>12452</v>
      </c>
      <c r="BO205">
        <f t="shared" ref="BO205:BO236" si="423">IFERROR((BN205-BN204),0)</f>
        <v>87</v>
      </c>
      <c r="BP205" s="6">
        <v>2515</v>
      </c>
      <c r="BQ205">
        <f t="shared" ref="BQ205:BQ236" si="424">IFERROR((BP205-BP204),0)</f>
        <v>4</v>
      </c>
      <c r="BR205" s="10">
        <v>21</v>
      </c>
      <c r="BS205" s="17">
        <f t="shared" ref="BS205:BS236" si="425">IFERROR((BR205-BR204),0)</f>
        <v>0</v>
      </c>
      <c r="BT205" s="10">
        <v>118</v>
      </c>
      <c r="BU205" s="17">
        <f t="shared" ref="BU205:BU236" si="426">IFERROR((BT205-BT204),0)</f>
        <v>0</v>
      </c>
      <c r="BV205" s="10">
        <v>499</v>
      </c>
      <c r="BW205" s="17">
        <f t="shared" ref="BW205:BW236" si="427">IFERROR((BV205-BV204),0)</f>
        <v>1</v>
      </c>
      <c r="BX205" s="10">
        <v>1127</v>
      </c>
      <c r="BY205" s="17">
        <f t="shared" ref="BY205:BY236" si="428">IFERROR((BX205-BX204),0)</f>
        <v>5</v>
      </c>
      <c r="BZ205" s="15">
        <v>583</v>
      </c>
      <c r="CA205" s="18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6">
        <v>111853</v>
      </c>
      <c r="D206">
        <f t="shared" si="378"/>
        <v>576</v>
      </c>
      <c r="E206" s="6">
        <v>2364</v>
      </c>
      <c r="F206">
        <f t="shared" si="373"/>
        <v>16</v>
      </c>
      <c r="G206" s="6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6">
        <v>477033</v>
      </c>
      <c r="W206">
        <f t="shared" si="390"/>
        <v>4234</v>
      </c>
      <c r="X206">
        <f t="shared" si="391"/>
        <v>-242</v>
      </c>
      <c r="Y206" s="22">
        <f t="shared" si="392"/>
        <v>120038.50025163563</v>
      </c>
      <c r="Z206" s="6">
        <v>361630</v>
      </c>
      <c r="AA206">
        <f t="shared" si="393"/>
        <v>3658</v>
      </c>
      <c r="AB206" s="19">
        <f t="shared" si="394"/>
        <v>0.75808172600218438</v>
      </c>
      <c r="AC206" s="18">
        <f t="shared" si="395"/>
        <v>-96</v>
      </c>
      <c r="AD206">
        <f t="shared" si="396"/>
        <v>115403</v>
      </c>
      <c r="AE206">
        <f t="shared" si="397"/>
        <v>576</v>
      </c>
      <c r="AF206" s="19">
        <f t="shared" si="398"/>
        <v>0.24191827399781565</v>
      </c>
      <c r="AG206" s="18">
        <f t="shared" si="399"/>
        <v>-146</v>
      </c>
      <c r="AH206" s="22">
        <f t="shared" si="400"/>
        <v>0.13604156825696739</v>
      </c>
      <c r="AI206" s="22">
        <f t="shared" si="401"/>
        <v>29039.506794162051</v>
      </c>
      <c r="AJ206" s="6">
        <v>20127</v>
      </c>
      <c r="AK206">
        <f t="shared" si="402"/>
        <v>71</v>
      </c>
      <c r="AL206">
        <f t="shared" si="403"/>
        <v>3.540087754287935E-3</v>
      </c>
      <c r="AM206" s="22">
        <f t="shared" si="404"/>
        <v>5064.6703573225968</v>
      </c>
      <c r="AN206" s="22">
        <f t="shared" si="405"/>
        <v>0.17994153040150912</v>
      </c>
      <c r="AO206" s="6">
        <v>364</v>
      </c>
      <c r="AP206">
        <f t="shared" si="377"/>
        <v>-14</v>
      </c>
      <c r="AQ206">
        <f t="shared" si="406"/>
        <v>-3.703703703703709E-2</v>
      </c>
      <c r="AR206" s="22">
        <f t="shared" si="407"/>
        <v>91.595369904378458</v>
      </c>
      <c r="AS206" s="6">
        <v>683</v>
      </c>
      <c r="AT206">
        <f t="shared" si="408"/>
        <v>-7</v>
      </c>
      <c r="AU206">
        <f t="shared" si="409"/>
        <v>-1.0144927536231862E-2</v>
      </c>
      <c r="AV206" s="22">
        <f t="shared" si="410"/>
        <v>171.86713638651233</v>
      </c>
      <c r="AW206" s="35">
        <f t="shared" si="411"/>
        <v>6.1062287108973384E-3</v>
      </c>
      <c r="AX206" s="6">
        <v>113</v>
      </c>
      <c r="AY206">
        <f t="shared" si="412"/>
        <v>3</v>
      </c>
      <c r="AZ206">
        <f t="shared" si="413"/>
        <v>2.7272727272727337E-2</v>
      </c>
      <c r="BA206" s="22">
        <f t="shared" si="414"/>
        <v>28.434826371414189</v>
      </c>
      <c r="BB206" s="35">
        <f t="shared" si="415"/>
        <v>1.0102545304998525E-3</v>
      </c>
      <c r="BC206" s="18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8">
        <f t="shared" si="416"/>
        <v>53</v>
      </c>
      <c r="BE206" s="35">
        <f t="shared" si="417"/>
        <v>2.4959969859659203E-3</v>
      </c>
      <c r="BF206" s="22">
        <f t="shared" si="418"/>
        <v>5356.5676899849013</v>
      </c>
      <c r="BG206" s="22">
        <f t="shared" si="419"/>
        <v>0.19031228487389698</v>
      </c>
      <c r="BH206" s="30">
        <v>17263</v>
      </c>
      <c r="BI206">
        <f t="shared" si="420"/>
        <v>96</v>
      </c>
      <c r="BJ206" s="6">
        <v>46087</v>
      </c>
      <c r="BK206">
        <f t="shared" si="421"/>
        <v>204</v>
      </c>
      <c r="BL206" s="6">
        <v>33434</v>
      </c>
      <c r="BM206">
        <f t="shared" si="422"/>
        <v>174</v>
      </c>
      <c r="BN206" s="6">
        <v>12533</v>
      </c>
      <c r="BO206">
        <f t="shared" si="423"/>
        <v>81</v>
      </c>
      <c r="BP206" s="6">
        <v>2536</v>
      </c>
      <c r="BQ206">
        <f t="shared" si="424"/>
        <v>21</v>
      </c>
      <c r="BR206" s="10">
        <v>21</v>
      </c>
      <c r="BS206" s="17">
        <f t="shared" si="425"/>
        <v>0</v>
      </c>
      <c r="BT206" s="10">
        <v>118</v>
      </c>
      <c r="BU206" s="17">
        <f t="shared" si="426"/>
        <v>0</v>
      </c>
      <c r="BV206" s="10">
        <v>502</v>
      </c>
      <c r="BW206" s="17">
        <f t="shared" si="427"/>
        <v>3</v>
      </c>
      <c r="BX206" s="10">
        <v>1136</v>
      </c>
      <c r="BY206" s="17">
        <f t="shared" si="428"/>
        <v>9</v>
      </c>
      <c r="BZ206" s="15">
        <v>587</v>
      </c>
      <c r="CA206" s="18">
        <f t="shared" si="429"/>
        <v>4</v>
      </c>
    </row>
    <row r="207" spans="1:79">
      <c r="A207" s="1">
        <v>44104</v>
      </c>
      <c r="B207">
        <v>44104</v>
      </c>
      <c r="C207" s="6">
        <v>112595</v>
      </c>
      <c r="D207">
        <f t="shared" si="378"/>
        <v>742</v>
      </c>
      <c r="E207" s="6">
        <v>2372</v>
      </c>
      <c r="F207">
        <f t="shared" si="373"/>
        <v>8</v>
      </c>
      <c r="G207" s="6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6">
        <v>482245</v>
      </c>
      <c r="W207">
        <f t="shared" si="390"/>
        <v>5212</v>
      </c>
      <c r="X207">
        <f t="shared" si="391"/>
        <v>978</v>
      </c>
      <c r="Y207" s="22">
        <f t="shared" si="392"/>
        <v>121350.02516356316</v>
      </c>
      <c r="Z207" s="6">
        <v>366100</v>
      </c>
      <c r="AA207">
        <f t="shared" si="393"/>
        <v>4470</v>
      </c>
      <c r="AB207" s="19">
        <f t="shared" si="394"/>
        <v>0.75915768955613849</v>
      </c>
      <c r="AC207" s="18">
        <f t="shared" si="395"/>
        <v>812</v>
      </c>
      <c r="AD207">
        <f t="shared" si="396"/>
        <v>116145</v>
      </c>
      <c r="AE207">
        <f t="shared" si="397"/>
        <v>742</v>
      </c>
      <c r="AF207" s="19">
        <f t="shared" si="398"/>
        <v>0.24084231044386153</v>
      </c>
      <c r="AG207" s="18">
        <f t="shared" si="399"/>
        <v>166</v>
      </c>
      <c r="AH207" s="22">
        <f t="shared" si="400"/>
        <v>0.14236377590176516</v>
      </c>
      <c r="AI207" s="22">
        <f t="shared" si="401"/>
        <v>29226.220432813287</v>
      </c>
      <c r="AJ207" s="6">
        <v>19995</v>
      </c>
      <c r="AK207">
        <f t="shared" si="402"/>
        <v>-132</v>
      </c>
      <c r="AL207">
        <f t="shared" si="403"/>
        <v>-6.558354449247239E-3</v>
      </c>
      <c r="AM207" s="22">
        <f t="shared" si="404"/>
        <v>5031.4544539506787</v>
      </c>
      <c r="AN207" s="22">
        <f t="shared" si="405"/>
        <v>0.17758337403969982</v>
      </c>
      <c r="AO207" s="6">
        <v>363</v>
      </c>
      <c r="AP207">
        <f t="shared" si="377"/>
        <v>-1</v>
      </c>
      <c r="AQ207">
        <f t="shared" si="406"/>
        <v>-2.7472527472527375E-3</v>
      </c>
      <c r="AR207" s="22">
        <f t="shared" si="407"/>
        <v>91.34373427277302</v>
      </c>
      <c r="AS207" s="6">
        <v>688</v>
      </c>
      <c r="AT207">
        <f t="shared" si="408"/>
        <v>5</v>
      </c>
      <c r="AU207">
        <f t="shared" si="409"/>
        <v>7.3206442166910968E-3</v>
      </c>
      <c r="AV207" s="22">
        <f t="shared" si="410"/>
        <v>173.12531454453949</v>
      </c>
      <c r="AW207" s="35">
        <f t="shared" si="411"/>
        <v>6.1103956658821439E-3</v>
      </c>
      <c r="AX207" s="6">
        <v>116</v>
      </c>
      <c r="AY207">
        <f t="shared" si="412"/>
        <v>3</v>
      </c>
      <c r="AZ207">
        <f t="shared" si="413"/>
        <v>2.6548672566371723E-2</v>
      </c>
      <c r="BA207" s="22">
        <f t="shared" si="414"/>
        <v>29.189733266230498</v>
      </c>
      <c r="BB207" s="35">
        <f t="shared" si="415"/>
        <v>1.0302411297126871E-3</v>
      </c>
      <c r="BC207" s="18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8">
        <f t="shared" si="416"/>
        <v>-125</v>
      </c>
      <c r="BE207" s="35">
        <f t="shared" si="417"/>
        <v>-5.8721285291492009E-3</v>
      </c>
      <c r="BF207" s="22">
        <f t="shared" si="418"/>
        <v>5325.1132360342226</v>
      </c>
      <c r="BG207" s="22">
        <f t="shared" si="419"/>
        <v>0.18794795506017142</v>
      </c>
      <c r="BH207" s="30">
        <v>17389</v>
      </c>
      <c r="BI207">
        <f t="shared" si="420"/>
        <v>126</v>
      </c>
      <c r="BJ207" s="6">
        <v>46436</v>
      </c>
      <c r="BK207">
        <f t="shared" si="421"/>
        <v>349</v>
      </c>
      <c r="BL207" s="6">
        <v>33622</v>
      </c>
      <c r="BM207">
        <f t="shared" si="422"/>
        <v>188</v>
      </c>
      <c r="BN207" s="6">
        <v>12581</v>
      </c>
      <c r="BO207">
        <f t="shared" si="423"/>
        <v>48</v>
      </c>
      <c r="BP207" s="6">
        <v>2567</v>
      </c>
      <c r="BQ207">
        <f t="shared" si="424"/>
        <v>31</v>
      </c>
      <c r="BR207" s="10">
        <v>21</v>
      </c>
      <c r="BS207" s="17">
        <f t="shared" si="425"/>
        <v>0</v>
      </c>
      <c r="BT207" s="10">
        <v>118</v>
      </c>
      <c r="BU207" s="17">
        <f t="shared" si="426"/>
        <v>0</v>
      </c>
      <c r="BV207" s="10">
        <v>503</v>
      </c>
      <c r="BW207" s="17">
        <f t="shared" si="427"/>
        <v>1</v>
      </c>
      <c r="BX207" s="10">
        <v>1139</v>
      </c>
      <c r="BY207" s="17">
        <f t="shared" si="428"/>
        <v>3</v>
      </c>
      <c r="BZ207" s="15">
        <v>591</v>
      </c>
      <c r="CA207" s="18">
        <f t="shared" si="429"/>
        <v>4</v>
      </c>
    </row>
    <row r="208" spans="1:79">
      <c r="A208" s="1">
        <v>44105</v>
      </c>
      <c r="B208">
        <v>44105</v>
      </c>
      <c r="C208" s="6">
        <v>113342</v>
      </c>
      <c r="D208">
        <f t="shared" si="378"/>
        <v>747</v>
      </c>
      <c r="E208" s="6">
        <v>2387</v>
      </c>
      <c r="F208">
        <f t="shared" si="373"/>
        <v>15</v>
      </c>
      <c r="G208" s="6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6">
        <v>488048</v>
      </c>
      <c r="W208">
        <f t="shared" si="390"/>
        <v>5803</v>
      </c>
      <c r="X208">
        <f t="shared" si="391"/>
        <v>591</v>
      </c>
      <c r="Y208" s="22">
        <f t="shared" si="392"/>
        <v>122810.2667337695</v>
      </c>
      <c r="Z208" s="6">
        <v>371156</v>
      </c>
      <c r="AA208">
        <f t="shared" si="393"/>
        <v>5056</v>
      </c>
      <c r="AB208" s="19">
        <f t="shared" si="394"/>
        <v>0.76049077139953447</v>
      </c>
      <c r="AC208" s="18">
        <f t="shared" si="395"/>
        <v>586</v>
      </c>
      <c r="AD208">
        <f t="shared" si="396"/>
        <v>116892</v>
      </c>
      <c r="AE208">
        <f t="shared" si="397"/>
        <v>747</v>
      </c>
      <c r="AF208" s="19">
        <f t="shared" si="398"/>
        <v>0.23950922860046553</v>
      </c>
      <c r="AG208" s="18">
        <f t="shared" si="399"/>
        <v>5</v>
      </c>
      <c r="AH208" s="22">
        <f t="shared" si="400"/>
        <v>0.12872652076512148</v>
      </c>
      <c r="AI208" s="22">
        <f t="shared" si="401"/>
        <v>29414.192249622545</v>
      </c>
      <c r="AJ208" s="6">
        <v>19920</v>
      </c>
      <c r="AK208">
        <f t="shared" si="402"/>
        <v>-75</v>
      </c>
      <c r="AL208">
        <f t="shared" si="403"/>
        <v>-3.7509377344335793E-3</v>
      </c>
      <c r="AM208" s="22">
        <f t="shared" si="404"/>
        <v>5012.5817815802711</v>
      </c>
      <c r="AN208" s="22">
        <f t="shared" si="405"/>
        <v>0.17575126607965275</v>
      </c>
      <c r="AO208" s="6">
        <v>349</v>
      </c>
      <c r="AP208">
        <f t="shared" si="377"/>
        <v>-14</v>
      </c>
      <c r="AQ208">
        <f t="shared" si="406"/>
        <v>-3.8567493112947604E-2</v>
      </c>
      <c r="AR208" s="22">
        <f t="shared" si="407"/>
        <v>87.820835430296924</v>
      </c>
      <c r="AS208" s="6">
        <v>676</v>
      </c>
      <c r="AT208">
        <f t="shared" si="408"/>
        <v>-12</v>
      </c>
      <c r="AU208">
        <f t="shared" si="409"/>
        <v>-1.744186046511631E-2</v>
      </c>
      <c r="AV208" s="22">
        <f t="shared" si="410"/>
        <v>170.10568696527429</v>
      </c>
      <c r="AW208" s="35">
        <f t="shared" si="411"/>
        <v>5.9642497926629141E-3</v>
      </c>
      <c r="AX208" s="6">
        <v>107</v>
      </c>
      <c r="AY208">
        <f t="shared" si="412"/>
        <v>-9</v>
      </c>
      <c r="AZ208">
        <f t="shared" si="413"/>
        <v>-7.7586206896551713E-2</v>
      </c>
      <c r="BA208" s="22">
        <f t="shared" si="414"/>
        <v>26.92501258178158</v>
      </c>
      <c r="BB208" s="35">
        <f t="shared" si="415"/>
        <v>9.4404545534753227E-4</v>
      </c>
      <c r="BC208" s="18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8">
        <f t="shared" si="416"/>
        <v>-110</v>
      </c>
      <c r="BE208" s="35">
        <f t="shared" si="417"/>
        <v>-5.1979964086570352E-3</v>
      </c>
      <c r="BF208" s="22">
        <f t="shared" si="418"/>
        <v>5297.4333165576245</v>
      </c>
      <c r="BG208" s="22">
        <f t="shared" si="419"/>
        <v>0.18573873762594625</v>
      </c>
      <c r="BH208" s="30">
        <v>17540</v>
      </c>
      <c r="BI208">
        <f t="shared" si="420"/>
        <v>151</v>
      </c>
      <c r="BJ208" s="6">
        <v>46762</v>
      </c>
      <c r="BK208">
        <f t="shared" si="421"/>
        <v>326</v>
      </c>
      <c r="BL208" s="6">
        <v>33794</v>
      </c>
      <c r="BM208">
        <f t="shared" si="422"/>
        <v>172</v>
      </c>
      <c r="BN208" s="6">
        <v>12666</v>
      </c>
      <c r="BO208">
        <f t="shared" si="423"/>
        <v>85</v>
      </c>
      <c r="BP208" s="6">
        <v>2580</v>
      </c>
      <c r="BQ208">
        <f t="shared" si="424"/>
        <v>13</v>
      </c>
      <c r="BR208" s="10">
        <v>21</v>
      </c>
      <c r="BS208" s="17">
        <f t="shared" si="425"/>
        <v>0</v>
      </c>
      <c r="BT208" s="10">
        <v>119</v>
      </c>
      <c r="BU208" s="17">
        <f t="shared" si="426"/>
        <v>1</v>
      </c>
      <c r="BV208" s="10">
        <v>504</v>
      </c>
      <c r="BW208" s="17">
        <f t="shared" si="427"/>
        <v>1</v>
      </c>
      <c r="BX208" s="10">
        <v>1149</v>
      </c>
      <c r="BY208" s="17">
        <f t="shared" si="428"/>
        <v>10</v>
      </c>
      <c r="BZ208" s="15">
        <v>594</v>
      </c>
      <c r="CA208" s="18">
        <f t="shared" si="429"/>
        <v>3</v>
      </c>
    </row>
    <row r="209" spans="1:79">
      <c r="A209" s="1">
        <v>44106</v>
      </c>
      <c r="B209">
        <v>44106</v>
      </c>
      <c r="C209" s="6">
        <v>113962</v>
      </c>
      <c r="D209">
        <f t="shared" si="378"/>
        <v>620</v>
      </c>
      <c r="E209" s="6">
        <v>2406</v>
      </c>
      <c r="F209">
        <f t="shared" si="373"/>
        <v>19</v>
      </c>
      <c r="G209" s="6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6">
        <v>493485</v>
      </c>
      <c r="W209">
        <f t="shared" si="390"/>
        <v>5437</v>
      </c>
      <c r="X209">
        <f t="shared" si="391"/>
        <v>-366</v>
      </c>
      <c r="Y209" s="22">
        <f t="shared" si="392"/>
        <v>124178.40966280825</v>
      </c>
      <c r="Z209" s="6">
        <v>375965</v>
      </c>
      <c r="AA209">
        <f t="shared" si="393"/>
        <v>4809</v>
      </c>
      <c r="AB209" s="19">
        <f t="shared" si="394"/>
        <v>0.76185699666656537</v>
      </c>
      <c r="AC209" s="18">
        <f t="shared" si="395"/>
        <v>-247</v>
      </c>
      <c r="AD209">
        <f t="shared" si="396"/>
        <v>117520</v>
      </c>
      <c r="AE209">
        <f t="shared" si="397"/>
        <v>628</v>
      </c>
      <c r="AF209" s="19">
        <f t="shared" si="398"/>
        <v>0.23814300333343466</v>
      </c>
      <c r="AG209" s="18">
        <f t="shared" si="399"/>
        <v>-119</v>
      </c>
      <c r="AH209" s="22">
        <f t="shared" si="400"/>
        <v>0.11550487401140334</v>
      </c>
      <c r="AI209" s="22">
        <f t="shared" si="401"/>
        <v>29572.21942627076</v>
      </c>
      <c r="AJ209" s="6">
        <v>19612</v>
      </c>
      <c r="AK209">
        <f t="shared" si="402"/>
        <v>-308</v>
      </c>
      <c r="AL209">
        <f t="shared" si="403"/>
        <v>-1.5461847389558248E-2</v>
      </c>
      <c r="AM209" s="22">
        <f t="shared" si="404"/>
        <v>4935.0780070457977</v>
      </c>
      <c r="AN209" s="22">
        <f t="shared" si="405"/>
        <v>0.17209245186992156</v>
      </c>
      <c r="AO209" s="6">
        <v>369</v>
      </c>
      <c r="AP209">
        <f t="shared" si="377"/>
        <v>20</v>
      </c>
      <c r="AQ209">
        <f t="shared" si="406"/>
        <v>5.7306590257879764E-2</v>
      </c>
      <c r="AR209" s="22">
        <f t="shared" si="407"/>
        <v>92.853548062405636</v>
      </c>
      <c r="AS209" s="6">
        <v>690</v>
      </c>
      <c r="AT209">
        <f t="shared" si="408"/>
        <v>14</v>
      </c>
      <c r="AU209">
        <f t="shared" si="409"/>
        <v>2.0710059171597628E-2</v>
      </c>
      <c r="AV209" s="22">
        <f t="shared" si="410"/>
        <v>173.62858580775037</v>
      </c>
      <c r="AW209" s="35">
        <f t="shared" si="411"/>
        <v>6.054649795545884E-3</v>
      </c>
      <c r="AX209" s="6">
        <v>113</v>
      </c>
      <c r="AY209">
        <f t="shared" si="412"/>
        <v>6</v>
      </c>
      <c r="AZ209">
        <f t="shared" si="413"/>
        <v>5.6074766355140193E-2</v>
      </c>
      <c r="BA209" s="22">
        <f t="shared" si="414"/>
        <v>28.434826371414189</v>
      </c>
      <c r="BB209" s="35">
        <f t="shared" si="415"/>
        <v>9.9155858970534035E-4</v>
      </c>
      <c r="BC209" s="18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8">
        <f t="shared" si="416"/>
        <v>-268</v>
      </c>
      <c r="BE209" s="35">
        <f t="shared" si="417"/>
        <v>-1.2730381911457367E-2</v>
      </c>
      <c r="BF209" s="22">
        <f t="shared" si="418"/>
        <v>5229.9949672873672</v>
      </c>
      <c r="BG209" s="22">
        <f t="shared" si="419"/>
        <v>0.1823765816675734</v>
      </c>
      <c r="BH209" s="30">
        <v>17671</v>
      </c>
      <c r="BI209">
        <f t="shared" si="420"/>
        <v>131</v>
      </c>
      <c r="BJ209" s="6">
        <v>46965</v>
      </c>
      <c r="BK209">
        <f t="shared" si="421"/>
        <v>203</v>
      </c>
      <c r="BL209" s="6">
        <v>33961</v>
      </c>
      <c r="BM209">
        <f t="shared" si="422"/>
        <v>167</v>
      </c>
      <c r="BN209" s="6">
        <v>12762</v>
      </c>
      <c r="BO209">
        <f t="shared" si="423"/>
        <v>96</v>
      </c>
      <c r="BP209" s="6">
        <v>2611</v>
      </c>
      <c r="BQ209">
        <f t="shared" si="424"/>
        <v>31</v>
      </c>
      <c r="BR209" s="10">
        <v>21</v>
      </c>
      <c r="BS209" s="17">
        <f t="shared" si="425"/>
        <v>0</v>
      </c>
      <c r="BT209" s="10">
        <v>119</v>
      </c>
      <c r="BU209" s="17">
        <f t="shared" si="426"/>
        <v>0</v>
      </c>
      <c r="BV209" s="10">
        <v>508</v>
      </c>
      <c r="BW209" s="17">
        <f t="shared" si="427"/>
        <v>4</v>
      </c>
      <c r="BX209" s="10">
        <v>1156</v>
      </c>
      <c r="BY209" s="17">
        <f t="shared" si="428"/>
        <v>7</v>
      </c>
      <c r="BZ209" s="15">
        <v>602</v>
      </c>
      <c r="CA209" s="18">
        <f t="shared" si="429"/>
        <v>8</v>
      </c>
    </row>
    <row r="210" spans="1:79">
      <c r="A210" s="1">
        <v>44107</v>
      </c>
      <c r="B210">
        <v>44107</v>
      </c>
      <c r="C210" s="6">
        <v>114653</v>
      </c>
      <c r="D210">
        <f t="shared" si="378"/>
        <v>691</v>
      </c>
      <c r="E210" s="6">
        <v>2414</v>
      </c>
      <c r="F210">
        <f t="shared" si="373"/>
        <v>8</v>
      </c>
      <c r="G210" s="6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6">
        <v>499050</v>
      </c>
      <c r="W210">
        <f t="shared" si="390"/>
        <v>5565</v>
      </c>
      <c r="X210">
        <f t="shared" si="391"/>
        <v>128</v>
      </c>
      <c r="Y210" s="22">
        <f t="shared" si="392"/>
        <v>125578.7619526925</v>
      </c>
      <c r="Z210" s="6">
        <v>380847</v>
      </c>
      <c r="AA210">
        <f t="shared" si="393"/>
        <v>4882</v>
      </c>
      <c r="AB210" s="19">
        <f t="shared" si="394"/>
        <v>0.7631439735497445</v>
      </c>
      <c r="AC210" s="18">
        <f t="shared" si="395"/>
        <v>73</v>
      </c>
      <c r="AD210">
        <f t="shared" si="396"/>
        <v>118203</v>
      </c>
      <c r="AE210">
        <f t="shared" si="397"/>
        <v>683</v>
      </c>
      <c r="AF210" s="19">
        <f t="shared" si="398"/>
        <v>0.2368560264502555</v>
      </c>
      <c r="AG210" s="18">
        <f t="shared" si="399"/>
        <v>55</v>
      </c>
      <c r="AH210" s="22">
        <f t="shared" si="400"/>
        <v>0.12273135669362084</v>
      </c>
      <c r="AI210" s="22">
        <f t="shared" si="401"/>
        <v>29744.08656265727</v>
      </c>
      <c r="AJ210" s="6">
        <v>19869</v>
      </c>
      <c r="AK210">
        <f t="shared" si="402"/>
        <v>257</v>
      </c>
      <c r="AL210">
        <f t="shared" si="403"/>
        <v>1.3104221904956193E-2</v>
      </c>
      <c r="AM210" s="22">
        <f t="shared" si="404"/>
        <v>4999.7483643683945</v>
      </c>
      <c r="AN210" s="22">
        <f t="shared" si="405"/>
        <v>0.17329681735323105</v>
      </c>
      <c r="AO210" s="6">
        <v>367</v>
      </c>
      <c r="AP210">
        <f t="shared" si="377"/>
        <v>-2</v>
      </c>
      <c r="AQ210">
        <f t="shared" si="406"/>
        <v>-5.4200542005420349E-3</v>
      </c>
      <c r="AR210" s="22">
        <f t="shared" si="407"/>
        <v>92.350276799194759</v>
      </c>
      <c r="AS210" s="6">
        <v>696</v>
      </c>
      <c r="AT210">
        <f t="shared" si="408"/>
        <v>6</v>
      </c>
      <c r="AU210">
        <f t="shared" si="409"/>
        <v>8.6956521739129933E-3</v>
      </c>
      <c r="AV210" s="22">
        <f t="shared" si="410"/>
        <v>175.13839959738297</v>
      </c>
      <c r="AW210" s="35">
        <f t="shared" si="411"/>
        <v>6.0704909596783338E-3</v>
      </c>
      <c r="AX210" s="6">
        <v>112</v>
      </c>
      <c r="AY210">
        <f t="shared" si="412"/>
        <v>-1</v>
      </c>
      <c r="AZ210">
        <f t="shared" si="413"/>
        <v>-8.8495575221239076E-3</v>
      </c>
      <c r="BA210" s="22">
        <f t="shared" si="414"/>
        <v>28.183190739808754</v>
      </c>
      <c r="BB210" s="35">
        <f t="shared" si="415"/>
        <v>9.7686061420111116E-4</v>
      </c>
      <c r="BC210" s="18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8">
        <f t="shared" si="416"/>
        <v>260</v>
      </c>
      <c r="BE210" s="35">
        <f t="shared" si="417"/>
        <v>1.2509622786759156E-2</v>
      </c>
      <c r="BF210" s="22">
        <f t="shared" si="418"/>
        <v>5295.4202315047805</v>
      </c>
      <c r="BG210" s="22">
        <f t="shared" si="419"/>
        <v>0.18354513183257307</v>
      </c>
      <c r="BH210" s="30">
        <v>17841</v>
      </c>
      <c r="BI210">
        <f t="shared" si="420"/>
        <v>170</v>
      </c>
      <c r="BJ210" s="6">
        <v>47148</v>
      </c>
      <c r="BK210">
        <f t="shared" si="421"/>
        <v>183</v>
      </c>
      <c r="BL210" s="6">
        <v>34161</v>
      </c>
      <c r="BM210">
        <f t="shared" si="422"/>
        <v>200</v>
      </c>
      <c r="BN210" s="6">
        <v>12872</v>
      </c>
      <c r="BO210">
        <f t="shared" si="423"/>
        <v>110</v>
      </c>
      <c r="BP210" s="6">
        <v>2631</v>
      </c>
      <c r="BQ210">
        <f t="shared" si="424"/>
        <v>20</v>
      </c>
      <c r="BR210" s="10">
        <v>21</v>
      </c>
      <c r="BS210" s="17">
        <f t="shared" si="425"/>
        <v>0</v>
      </c>
      <c r="BT210" s="10">
        <v>119</v>
      </c>
      <c r="BU210" s="17">
        <f t="shared" si="426"/>
        <v>0</v>
      </c>
      <c r="BV210" s="10">
        <v>509</v>
      </c>
      <c r="BW210" s="17">
        <f t="shared" si="427"/>
        <v>1</v>
      </c>
      <c r="BX210" s="10">
        <v>1160</v>
      </c>
      <c r="BY210" s="17">
        <f t="shared" si="428"/>
        <v>4</v>
      </c>
      <c r="BZ210" s="15">
        <v>605</v>
      </c>
      <c r="CA210" s="18">
        <f t="shared" si="429"/>
        <v>3</v>
      </c>
    </row>
    <row r="211" spans="1:79">
      <c r="A211" s="1">
        <v>44108</v>
      </c>
      <c r="B211">
        <v>44108</v>
      </c>
      <c r="C211" s="6">
        <v>115286</v>
      </c>
      <c r="D211">
        <f t="shared" si="378"/>
        <v>633</v>
      </c>
      <c r="E211" s="6">
        <v>2423</v>
      </c>
      <c r="F211">
        <f t="shared" si="373"/>
        <v>9</v>
      </c>
      <c r="G211" s="6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6">
        <v>504299</v>
      </c>
      <c r="W211">
        <f t="shared" si="390"/>
        <v>5249</v>
      </c>
      <c r="X211">
        <f t="shared" si="391"/>
        <v>-316</v>
      </c>
      <c r="Y211" s="22">
        <f t="shared" si="392"/>
        <v>126899.59738298942</v>
      </c>
      <c r="Z211" s="6">
        <v>385463</v>
      </c>
      <c r="AA211">
        <f t="shared" si="393"/>
        <v>4616</v>
      </c>
      <c r="AB211" s="19">
        <f t="shared" si="394"/>
        <v>0.76435408358929924</v>
      </c>
      <c r="AC211" s="18">
        <f t="shared" si="395"/>
        <v>-266</v>
      </c>
      <c r="AD211">
        <f t="shared" si="396"/>
        <v>118836</v>
      </c>
      <c r="AE211">
        <f t="shared" si="397"/>
        <v>633</v>
      </c>
      <c r="AF211" s="19">
        <f t="shared" si="398"/>
        <v>0.23564591641070079</v>
      </c>
      <c r="AG211" s="18">
        <f t="shared" si="399"/>
        <v>-50</v>
      </c>
      <c r="AH211" s="22">
        <f t="shared" si="400"/>
        <v>0.12059439893313012</v>
      </c>
      <c r="AI211" s="22">
        <f t="shared" si="401"/>
        <v>29903.371917463512</v>
      </c>
      <c r="AJ211" s="6">
        <v>19819</v>
      </c>
      <c r="AK211">
        <f t="shared" si="402"/>
        <v>-50</v>
      </c>
      <c r="AL211">
        <f t="shared" si="403"/>
        <v>-2.5164829634103381E-3</v>
      </c>
      <c r="AM211" s="22">
        <f t="shared" si="404"/>
        <v>4987.1665827881225</v>
      </c>
      <c r="AN211" s="22">
        <f t="shared" si="405"/>
        <v>0.1719115937754801</v>
      </c>
      <c r="AO211" s="6">
        <v>392</v>
      </c>
      <c r="AP211">
        <f t="shared" si="377"/>
        <v>25</v>
      </c>
      <c r="AQ211">
        <f t="shared" si="406"/>
        <v>6.8119891008174394E-2</v>
      </c>
      <c r="AR211" s="22">
        <f t="shared" si="407"/>
        <v>98.641167589330649</v>
      </c>
      <c r="AS211" s="6">
        <v>733</v>
      </c>
      <c r="AT211">
        <f t="shared" si="408"/>
        <v>37</v>
      </c>
      <c r="AU211">
        <f t="shared" si="409"/>
        <v>5.3160919540229834E-2</v>
      </c>
      <c r="AV211" s="22">
        <f t="shared" si="410"/>
        <v>184.44891796678408</v>
      </c>
      <c r="AW211" s="35">
        <f t="shared" si="411"/>
        <v>6.3581007234182812E-3</v>
      </c>
      <c r="AX211" s="6">
        <v>110</v>
      </c>
      <c r="AY211">
        <f t="shared" si="412"/>
        <v>-2</v>
      </c>
      <c r="AZ211">
        <f t="shared" si="413"/>
        <v>-1.7857142857142905E-2</v>
      </c>
      <c r="BA211" s="22">
        <f t="shared" si="414"/>
        <v>27.679919476597885</v>
      </c>
      <c r="BB211" s="35">
        <f t="shared" si="415"/>
        <v>9.5414881251843246E-4</v>
      </c>
      <c r="BC211" s="18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8">
        <f t="shared" si="416"/>
        <v>10</v>
      </c>
      <c r="BE211" s="35">
        <f t="shared" si="417"/>
        <v>4.7519482988023221E-4</v>
      </c>
      <c r="BF211" s="22">
        <f t="shared" si="418"/>
        <v>5297.9365878208355</v>
      </c>
      <c r="BG211" s="22">
        <f t="shared" si="419"/>
        <v>0.18262408271602795</v>
      </c>
      <c r="BH211" s="30">
        <v>18007</v>
      </c>
      <c r="BI211">
        <f t="shared" si="420"/>
        <v>166</v>
      </c>
      <c r="BJ211" s="6">
        <v>47403</v>
      </c>
      <c r="BK211">
        <f t="shared" si="421"/>
        <v>255</v>
      </c>
      <c r="BL211" s="6">
        <v>34313</v>
      </c>
      <c r="BM211">
        <f t="shared" si="422"/>
        <v>152</v>
      </c>
      <c r="BN211" s="6">
        <v>12921</v>
      </c>
      <c r="BO211">
        <f t="shared" si="423"/>
        <v>49</v>
      </c>
      <c r="BP211" s="6">
        <v>2642</v>
      </c>
      <c r="BQ211">
        <f t="shared" si="424"/>
        <v>11</v>
      </c>
      <c r="BR211" s="10">
        <v>21</v>
      </c>
      <c r="BS211" s="17">
        <f t="shared" si="425"/>
        <v>0</v>
      </c>
      <c r="BT211" s="10">
        <v>119</v>
      </c>
      <c r="BU211" s="17">
        <f t="shared" si="426"/>
        <v>0</v>
      </c>
      <c r="BV211" s="10">
        <v>510</v>
      </c>
      <c r="BW211" s="17">
        <f t="shared" si="427"/>
        <v>1</v>
      </c>
      <c r="BX211" s="10">
        <v>1166</v>
      </c>
      <c r="BY211" s="17">
        <f t="shared" si="428"/>
        <v>6</v>
      </c>
      <c r="BZ211" s="15">
        <v>607</v>
      </c>
      <c r="CA211" s="18">
        <f t="shared" si="429"/>
        <v>2</v>
      </c>
    </row>
    <row r="212" spans="1:79">
      <c r="A212" s="1">
        <v>44109</v>
      </c>
      <c r="B212">
        <v>44109</v>
      </c>
      <c r="C212" s="6">
        <v>115919</v>
      </c>
      <c r="D212">
        <f t="shared" si="378"/>
        <v>633</v>
      </c>
      <c r="E212" s="6">
        <v>2430</v>
      </c>
      <c r="F212">
        <f t="shared" si="373"/>
        <v>7</v>
      </c>
      <c r="G212" s="6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6">
        <v>508442</v>
      </c>
      <c r="W212">
        <f t="shared" si="390"/>
        <v>4143</v>
      </c>
      <c r="X212">
        <f t="shared" si="391"/>
        <v>-1106</v>
      </c>
      <c r="Y212" s="22">
        <f t="shared" si="392"/>
        <v>127942.12380473074</v>
      </c>
      <c r="Z212" s="6">
        <v>388973</v>
      </c>
      <c r="AA212">
        <f t="shared" si="393"/>
        <v>3510</v>
      </c>
      <c r="AB212" s="19">
        <f t="shared" si="394"/>
        <v>0.76502924620704038</v>
      </c>
      <c r="AC212" s="18">
        <f t="shared" si="395"/>
        <v>-1106</v>
      </c>
      <c r="AD212">
        <f t="shared" si="396"/>
        <v>119469</v>
      </c>
      <c r="AE212">
        <f t="shared" si="397"/>
        <v>633</v>
      </c>
      <c r="AF212" s="19">
        <f t="shared" si="398"/>
        <v>0.23497075379295967</v>
      </c>
      <c r="AG212" s="18">
        <f t="shared" si="399"/>
        <v>0</v>
      </c>
      <c r="AH212" s="22">
        <f t="shared" si="400"/>
        <v>0.15278783490224476</v>
      </c>
      <c r="AI212" s="22">
        <f t="shared" si="401"/>
        <v>30062.657272269753</v>
      </c>
      <c r="AJ212" s="6">
        <v>19805</v>
      </c>
      <c r="AK212">
        <f t="shared" si="402"/>
        <v>-14</v>
      </c>
      <c r="AL212">
        <f t="shared" si="403"/>
        <v>-7.0639285534079832E-4</v>
      </c>
      <c r="AM212" s="22">
        <f t="shared" si="404"/>
        <v>4983.6436839456464</v>
      </c>
      <c r="AN212" s="22">
        <f t="shared" si="405"/>
        <v>0.17085206049051493</v>
      </c>
      <c r="AO212" s="6">
        <v>397</v>
      </c>
      <c r="AP212">
        <f t="shared" si="377"/>
        <v>5</v>
      </c>
      <c r="AQ212">
        <f t="shared" si="406"/>
        <v>1.2755102040816313E-2</v>
      </c>
      <c r="AR212" s="22">
        <f t="shared" si="407"/>
        <v>99.899345747357827</v>
      </c>
      <c r="AS212" s="6">
        <v>745</v>
      </c>
      <c r="AT212">
        <f t="shared" si="408"/>
        <v>12</v>
      </c>
      <c r="AU212">
        <f t="shared" si="409"/>
        <v>1.6371077762619368E-2</v>
      </c>
      <c r="AV212" s="22">
        <f t="shared" si="410"/>
        <v>187.46854554604931</v>
      </c>
      <c r="AW212" s="35">
        <f t="shared" si="411"/>
        <v>6.4269015433190422E-3</v>
      </c>
      <c r="AX212" s="6">
        <v>119</v>
      </c>
      <c r="AY212">
        <f t="shared" si="412"/>
        <v>9</v>
      </c>
      <c r="AZ212">
        <f t="shared" si="413"/>
        <v>8.181818181818179E-2</v>
      </c>
      <c r="BA212" s="22">
        <f t="shared" si="414"/>
        <v>29.944640161046802</v>
      </c>
      <c r="BB212" s="35">
        <f t="shared" si="415"/>
        <v>1.0265789042348537E-3</v>
      </c>
      <c r="BC212" s="18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8">
        <f t="shared" si="416"/>
        <v>12</v>
      </c>
      <c r="BE212" s="35">
        <f t="shared" si="417"/>
        <v>5.6996295240807626E-4</v>
      </c>
      <c r="BF212" s="22">
        <f t="shared" si="418"/>
        <v>5300.9562154001005</v>
      </c>
      <c r="BG212" s="22">
        <f t="shared" si="419"/>
        <v>0.18173034619001199</v>
      </c>
      <c r="BH212" s="30">
        <v>18193</v>
      </c>
      <c r="BI212">
        <f t="shared" si="420"/>
        <v>186</v>
      </c>
      <c r="BJ212" s="6">
        <v>47590</v>
      </c>
      <c r="BK212">
        <f t="shared" si="421"/>
        <v>187</v>
      </c>
      <c r="BL212" s="6">
        <v>34459</v>
      </c>
      <c r="BM212">
        <f t="shared" si="422"/>
        <v>146</v>
      </c>
      <c r="BN212" s="6">
        <v>13006</v>
      </c>
      <c r="BO212">
        <f t="shared" si="423"/>
        <v>85</v>
      </c>
      <c r="BP212" s="6">
        <v>2671</v>
      </c>
      <c r="BQ212">
        <f t="shared" si="424"/>
        <v>29</v>
      </c>
      <c r="BR212" s="10">
        <v>21</v>
      </c>
      <c r="BS212" s="17">
        <f t="shared" si="425"/>
        <v>0</v>
      </c>
      <c r="BT212" s="10">
        <v>120</v>
      </c>
      <c r="BU212" s="17">
        <f t="shared" si="426"/>
        <v>1</v>
      </c>
      <c r="BV212" s="10">
        <v>512</v>
      </c>
      <c r="BW212" s="17">
        <f t="shared" si="427"/>
        <v>2</v>
      </c>
      <c r="BX212" s="10">
        <v>1169</v>
      </c>
      <c r="BY212" s="17">
        <f t="shared" si="428"/>
        <v>3</v>
      </c>
      <c r="BZ212" s="15">
        <v>608</v>
      </c>
      <c r="CA212" s="18">
        <f t="shared" si="429"/>
        <v>1</v>
      </c>
    </row>
    <row r="213" spans="1:79">
      <c r="A213" s="1">
        <v>44110</v>
      </c>
      <c r="B213">
        <v>44110</v>
      </c>
      <c r="C213" s="6">
        <v>116602</v>
      </c>
      <c r="D213">
        <f t="shared" si="378"/>
        <v>683</v>
      </c>
      <c r="E213" s="6">
        <v>2440</v>
      </c>
      <c r="F213">
        <f t="shared" si="373"/>
        <v>10</v>
      </c>
      <c r="G213" s="6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6">
        <v>514367</v>
      </c>
      <c r="W213">
        <f t="shared" si="390"/>
        <v>5925</v>
      </c>
      <c r="X213">
        <f t="shared" si="391"/>
        <v>1782</v>
      </c>
      <c r="Y213" s="22">
        <f t="shared" si="392"/>
        <v>129433.06492199295</v>
      </c>
      <c r="Z213" s="6">
        <v>394215</v>
      </c>
      <c r="AA213">
        <f t="shared" si="393"/>
        <v>5242</v>
      </c>
      <c r="AB213" s="19">
        <f t="shared" si="394"/>
        <v>0.76640803161944682</v>
      </c>
      <c r="AC213" s="18">
        <f t="shared" si="395"/>
        <v>1732</v>
      </c>
      <c r="AD213">
        <f t="shared" si="396"/>
        <v>120152</v>
      </c>
      <c r="AE213">
        <f t="shared" si="397"/>
        <v>683</v>
      </c>
      <c r="AF213" s="19">
        <f t="shared" si="398"/>
        <v>0.23359196838055318</v>
      </c>
      <c r="AG213" s="18">
        <f t="shared" si="399"/>
        <v>50</v>
      </c>
      <c r="AH213" s="22">
        <f t="shared" si="400"/>
        <v>0.11527426160337553</v>
      </c>
      <c r="AI213" s="22">
        <f t="shared" si="401"/>
        <v>30234.524408656263</v>
      </c>
      <c r="AJ213" s="6">
        <v>19980</v>
      </c>
      <c r="AK213">
        <f t="shared" si="402"/>
        <v>175</v>
      </c>
      <c r="AL213">
        <f t="shared" si="403"/>
        <v>8.8361524867457408E-3</v>
      </c>
      <c r="AM213" s="22">
        <f t="shared" si="404"/>
        <v>5027.6799194765972</v>
      </c>
      <c r="AN213" s="22">
        <f t="shared" si="405"/>
        <v>0.17135212088986468</v>
      </c>
      <c r="AO213" s="6">
        <v>381</v>
      </c>
      <c r="AP213">
        <f t="shared" si="377"/>
        <v>-16</v>
      </c>
      <c r="AQ213">
        <f t="shared" si="406"/>
        <v>-4.0302267002518932E-2</v>
      </c>
      <c r="AR213" s="22">
        <f t="shared" si="407"/>
        <v>95.873175641670855</v>
      </c>
      <c r="AS213" s="6">
        <v>735</v>
      </c>
      <c r="AT213">
        <f t="shared" si="408"/>
        <v>-10</v>
      </c>
      <c r="AU213">
        <f t="shared" si="409"/>
        <v>-1.3422818791946289E-2</v>
      </c>
      <c r="AV213" s="22">
        <f t="shared" si="410"/>
        <v>184.95218922999496</v>
      </c>
      <c r="AW213" s="35">
        <f t="shared" si="411"/>
        <v>6.3034939366391658E-3</v>
      </c>
      <c r="AX213" s="6">
        <v>116</v>
      </c>
      <c r="AY213">
        <f t="shared" si="412"/>
        <v>-3</v>
      </c>
      <c r="AZ213">
        <f t="shared" si="413"/>
        <v>-2.5210084033613467E-2</v>
      </c>
      <c r="BA213" s="22">
        <f t="shared" si="414"/>
        <v>29.189733266230498</v>
      </c>
      <c r="BB213" s="35">
        <f t="shared" si="415"/>
        <v>9.9483713829951457E-4</v>
      </c>
      <c r="BC213" s="18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8">
        <f t="shared" si="416"/>
        <v>146</v>
      </c>
      <c r="BE213" s="35">
        <f t="shared" si="417"/>
        <v>6.9305990695907038E-3</v>
      </c>
      <c r="BF213" s="22">
        <f t="shared" si="418"/>
        <v>5337.6950176144937</v>
      </c>
      <c r="BG213" s="22">
        <f t="shared" si="419"/>
        <v>0.18191797739318366</v>
      </c>
      <c r="BH213" s="30">
        <v>18357</v>
      </c>
      <c r="BI213">
        <f t="shared" si="420"/>
        <v>164</v>
      </c>
      <c r="BJ213" s="6">
        <v>47830</v>
      </c>
      <c r="BK213">
        <f t="shared" si="421"/>
        <v>240</v>
      </c>
      <c r="BL213" s="6">
        <v>34656</v>
      </c>
      <c r="BM213">
        <f t="shared" si="422"/>
        <v>197</v>
      </c>
      <c r="BN213" s="6">
        <v>13071</v>
      </c>
      <c r="BO213">
        <f t="shared" si="423"/>
        <v>65</v>
      </c>
      <c r="BP213" s="6">
        <v>2688</v>
      </c>
      <c r="BQ213">
        <f t="shared" si="424"/>
        <v>17</v>
      </c>
      <c r="BR213" s="10">
        <v>21</v>
      </c>
      <c r="BS213" s="17">
        <f t="shared" si="425"/>
        <v>0</v>
      </c>
      <c r="BT213" s="10">
        <v>120</v>
      </c>
      <c r="BU213" s="17">
        <f t="shared" si="426"/>
        <v>0</v>
      </c>
      <c r="BV213" s="10">
        <v>514</v>
      </c>
      <c r="BW213" s="17">
        <f t="shared" si="427"/>
        <v>2</v>
      </c>
      <c r="BX213" s="10">
        <v>1175</v>
      </c>
      <c r="BY213" s="17">
        <f t="shared" si="428"/>
        <v>6</v>
      </c>
      <c r="BZ213" s="15">
        <v>610</v>
      </c>
      <c r="CA213" s="18">
        <f t="shared" si="429"/>
        <v>2</v>
      </c>
    </row>
    <row r="214" spans="1:79">
      <c r="A214" s="1">
        <v>44111</v>
      </c>
      <c r="B214">
        <v>44111</v>
      </c>
      <c r="C214" s="6">
        <v>117300</v>
      </c>
      <c r="D214">
        <f t="shared" si="378"/>
        <v>698</v>
      </c>
      <c r="E214" s="6">
        <v>2448</v>
      </c>
      <c r="F214">
        <f t="shared" si="373"/>
        <v>8</v>
      </c>
      <c r="G214" s="6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6">
        <v>520582</v>
      </c>
      <c r="W214">
        <f t="shared" si="390"/>
        <v>6215</v>
      </c>
      <c r="X214">
        <f t="shared" si="391"/>
        <v>290</v>
      </c>
      <c r="Y214" s="22">
        <f t="shared" si="392"/>
        <v>130996.98037242073</v>
      </c>
      <c r="Z214" s="6">
        <v>399732</v>
      </c>
      <c r="AA214">
        <f t="shared" si="393"/>
        <v>5517</v>
      </c>
      <c r="AB214" s="19">
        <f t="shared" si="394"/>
        <v>0.76785597658005844</v>
      </c>
      <c r="AC214" s="18">
        <f t="shared" si="395"/>
        <v>275</v>
      </c>
      <c r="AD214">
        <f t="shared" si="396"/>
        <v>120850</v>
      </c>
      <c r="AE214">
        <f t="shared" si="397"/>
        <v>698</v>
      </c>
      <c r="AF214" s="19">
        <f t="shared" si="398"/>
        <v>0.23214402341994153</v>
      </c>
      <c r="AG214" s="18">
        <f t="shared" si="399"/>
        <v>15</v>
      </c>
      <c r="AH214" s="22">
        <f t="shared" si="400"/>
        <v>0.11230893000804505</v>
      </c>
      <c r="AI214" s="22">
        <f t="shared" si="401"/>
        <v>30410.166079516857</v>
      </c>
      <c r="AJ214" s="6">
        <v>20021</v>
      </c>
      <c r="AK214">
        <f t="shared" si="402"/>
        <v>41</v>
      </c>
      <c r="AL214">
        <f t="shared" si="403"/>
        <v>2.0520520520519447E-3</v>
      </c>
      <c r="AM214" s="22">
        <f t="shared" si="404"/>
        <v>5037.9969803724207</v>
      </c>
      <c r="AN214" s="22">
        <f t="shared" si="405"/>
        <v>0.17068201193520888</v>
      </c>
      <c r="AO214" s="6">
        <v>370</v>
      </c>
      <c r="AP214">
        <f t="shared" si="377"/>
        <v>-11</v>
      </c>
      <c r="AQ214">
        <f t="shared" si="406"/>
        <v>-2.8871391076115471E-2</v>
      </c>
      <c r="AR214" s="22">
        <f t="shared" si="407"/>
        <v>93.10518369401106</v>
      </c>
      <c r="AS214" s="6">
        <v>731</v>
      </c>
      <c r="AT214">
        <f t="shared" si="408"/>
        <v>-4</v>
      </c>
      <c r="AU214">
        <f t="shared" si="409"/>
        <v>-5.4421768707483276E-3</v>
      </c>
      <c r="AV214" s="22">
        <f t="shared" si="410"/>
        <v>183.9456467035732</v>
      </c>
      <c r="AW214" s="35">
        <f t="shared" si="411"/>
        <v>6.2318840579710143E-3</v>
      </c>
      <c r="AX214" s="6">
        <v>120</v>
      </c>
      <c r="AY214">
        <f t="shared" si="412"/>
        <v>4</v>
      </c>
      <c r="AZ214">
        <f t="shared" si="413"/>
        <v>3.4482758620689724E-2</v>
      </c>
      <c r="BA214" s="22">
        <f t="shared" si="414"/>
        <v>30.196275792652237</v>
      </c>
      <c r="BB214" s="35">
        <f t="shared" si="415"/>
        <v>1.0230179028132991E-3</v>
      </c>
      <c r="BC214" s="18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8">
        <f t="shared" si="416"/>
        <v>30</v>
      </c>
      <c r="BE214" s="35">
        <f t="shared" si="417"/>
        <v>1.4142937959644719E-3</v>
      </c>
      <c r="BF214" s="22">
        <f t="shared" si="418"/>
        <v>5345.2440865626568</v>
      </c>
      <c r="BG214" s="22">
        <f t="shared" si="419"/>
        <v>0.18109121909633419</v>
      </c>
      <c r="BH214" s="30">
        <v>18508</v>
      </c>
      <c r="BI214">
        <f t="shared" si="420"/>
        <v>151</v>
      </c>
      <c r="BJ214" s="6">
        <v>48102</v>
      </c>
      <c r="BK214">
        <f t="shared" si="421"/>
        <v>272</v>
      </c>
      <c r="BL214" s="6">
        <v>34841</v>
      </c>
      <c r="BM214">
        <f t="shared" si="422"/>
        <v>185</v>
      </c>
      <c r="BN214" s="6">
        <v>13150</v>
      </c>
      <c r="BO214">
        <f t="shared" si="423"/>
        <v>79</v>
      </c>
      <c r="BP214" s="6">
        <v>2699</v>
      </c>
      <c r="BQ214">
        <f t="shared" si="424"/>
        <v>11</v>
      </c>
      <c r="BR214" s="10">
        <v>21</v>
      </c>
      <c r="BS214" s="17">
        <f t="shared" si="425"/>
        <v>0</v>
      </c>
      <c r="BT214" s="10">
        <v>120</v>
      </c>
      <c r="BU214" s="17">
        <f t="shared" si="426"/>
        <v>0</v>
      </c>
      <c r="BV214" s="10">
        <v>516</v>
      </c>
      <c r="BW214" s="17">
        <f t="shared" si="427"/>
        <v>2</v>
      </c>
      <c r="BX214" s="10">
        <v>1178</v>
      </c>
      <c r="BY214" s="17">
        <f t="shared" si="428"/>
        <v>3</v>
      </c>
      <c r="BZ214" s="15">
        <v>613</v>
      </c>
      <c r="CA214" s="18">
        <f t="shared" si="429"/>
        <v>3</v>
      </c>
    </row>
    <row r="215" spans="1:79">
      <c r="A215" s="1">
        <v>44112</v>
      </c>
      <c r="B215">
        <v>44112</v>
      </c>
      <c r="C215" s="6">
        <v>118054</v>
      </c>
      <c r="D215">
        <f t="shared" si="378"/>
        <v>754</v>
      </c>
      <c r="E215" s="6">
        <v>2463</v>
      </c>
      <c r="F215">
        <f t="shared" si="373"/>
        <v>15</v>
      </c>
      <c r="G215" s="6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6">
        <v>526418</v>
      </c>
      <c r="W215">
        <f t="shared" si="390"/>
        <v>5836</v>
      </c>
      <c r="X215">
        <f t="shared" si="391"/>
        <v>-379</v>
      </c>
      <c r="Y215" s="22">
        <f t="shared" si="392"/>
        <v>132465.52591847006</v>
      </c>
      <c r="Z215" s="6">
        <v>404814</v>
      </c>
      <c r="AA215">
        <f t="shared" si="393"/>
        <v>5082</v>
      </c>
      <c r="AB215" s="19">
        <f t="shared" si="394"/>
        <v>0.76899726073196584</v>
      </c>
      <c r="AC215" s="18">
        <f t="shared" si="395"/>
        <v>-435</v>
      </c>
      <c r="AD215">
        <f t="shared" si="396"/>
        <v>121604</v>
      </c>
      <c r="AE215">
        <f t="shared" si="397"/>
        <v>754</v>
      </c>
      <c r="AF215" s="19">
        <f t="shared" si="398"/>
        <v>0.23100273926803414</v>
      </c>
      <c r="AG215" s="18">
        <f t="shared" si="399"/>
        <v>56</v>
      </c>
      <c r="AH215" s="22">
        <f t="shared" si="400"/>
        <v>0.12919808087731321</v>
      </c>
      <c r="AI215" s="22">
        <f t="shared" si="401"/>
        <v>30599.899345747355</v>
      </c>
      <c r="AJ215" s="6">
        <v>19957</v>
      </c>
      <c r="AK215">
        <f t="shared" si="402"/>
        <v>-64</v>
      </c>
      <c r="AL215">
        <f t="shared" si="403"/>
        <v>-3.1966435242994917E-3</v>
      </c>
      <c r="AM215" s="22">
        <f t="shared" si="404"/>
        <v>5021.8922999496726</v>
      </c>
      <c r="AN215" s="22">
        <f t="shared" si="405"/>
        <v>0.16904975689091434</v>
      </c>
      <c r="AO215" s="6">
        <v>384</v>
      </c>
      <c r="AP215">
        <f t="shared" si="377"/>
        <v>14</v>
      </c>
      <c r="AQ215">
        <f t="shared" si="406"/>
        <v>3.7837837837837895E-2</v>
      </c>
      <c r="AR215" s="22">
        <f t="shared" si="407"/>
        <v>96.628082536487156</v>
      </c>
      <c r="AS215" s="6">
        <v>742</v>
      </c>
      <c r="AT215">
        <f t="shared" si="408"/>
        <v>11</v>
      </c>
      <c r="AU215">
        <f t="shared" si="409"/>
        <v>1.5047879616963078E-2</v>
      </c>
      <c r="AV215" s="22">
        <f t="shared" si="410"/>
        <v>186.713638651233</v>
      </c>
      <c r="AW215" s="35">
        <f t="shared" si="411"/>
        <v>6.285259288122385E-3</v>
      </c>
      <c r="AX215" s="6">
        <v>117</v>
      </c>
      <c r="AY215">
        <f t="shared" si="412"/>
        <v>-3</v>
      </c>
      <c r="AZ215">
        <f t="shared" si="413"/>
        <v>-2.5000000000000022E-2</v>
      </c>
      <c r="BA215" s="22">
        <f t="shared" si="414"/>
        <v>29.441368897835932</v>
      </c>
      <c r="BB215" s="35">
        <f t="shared" si="415"/>
        <v>9.9107188235892057E-4</v>
      </c>
      <c r="BC215" s="18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8">
        <f t="shared" si="416"/>
        <v>-42</v>
      </c>
      <c r="BE215" s="35">
        <f t="shared" si="417"/>
        <v>-1.9772149515111526E-3</v>
      </c>
      <c r="BF215" s="22">
        <f t="shared" si="418"/>
        <v>5334.6753900352287</v>
      </c>
      <c r="BG215" s="22">
        <f t="shared" si="419"/>
        <v>0.17957883680349671</v>
      </c>
      <c r="BH215" s="30">
        <v>18677</v>
      </c>
      <c r="BI215">
        <f t="shared" si="420"/>
        <v>169</v>
      </c>
      <c r="BJ215" s="6">
        <v>48383</v>
      </c>
      <c r="BK215">
        <f t="shared" si="421"/>
        <v>281</v>
      </c>
      <c r="BL215" s="6">
        <v>35039</v>
      </c>
      <c r="BM215">
        <f t="shared" si="422"/>
        <v>198</v>
      </c>
      <c r="BN215" s="6">
        <v>13235</v>
      </c>
      <c r="BO215">
        <f t="shared" si="423"/>
        <v>85</v>
      </c>
      <c r="BP215" s="6">
        <v>2720</v>
      </c>
      <c r="BQ215">
        <f t="shared" si="424"/>
        <v>21</v>
      </c>
      <c r="BR215" s="10">
        <v>21</v>
      </c>
      <c r="BS215" s="17">
        <f t="shared" si="425"/>
        <v>0</v>
      </c>
      <c r="BT215" s="10">
        <v>122</v>
      </c>
      <c r="BU215" s="17">
        <f t="shared" si="426"/>
        <v>2</v>
      </c>
      <c r="BV215" s="10">
        <v>518</v>
      </c>
      <c r="BW215" s="17">
        <f t="shared" si="427"/>
        <v>2</v>
      </c>
      <c r="BX215" s="10">
        <v>1186</v>
      </c>
      <c r="BY215" s="17">
        <f t="shared" si="428"/>
        <v>8</v>
      </c>
      <c r="BZ215" s="15">
        <v>616</v>
      </c>
      <c r="CA215" s="18">
        <f t="shared" si="429"/>
        <v>3</v>
      </c>
    </row>
    <row r="216" spans="1:79">
      <c r="A216" s="1">
        <v>44113</v>
      </c>
      <c r="B216">
        <v>44113</v>
      </c>
      <c r="C216" s="6">
        <v>118841</v>
      </c>
      <c r="D216">
        <f t="shared" si="378"/>
        <v>787</v>
      </c>
      <c r="E216" s="6">
        <v>2474</v>
      </c>
      <c r="F216">
        <f t="shared" si="373"/>
        <v>11</v>
      </c>
      <c r="G216" s="6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6">
        <v>533146</v>
      </c>
      <c r="W216">
        <f t="shared" si="390"/>
        <v>6728</v>
      </c>
      <c r="X216">
        <f t="shared" si="391"/>
        <v>892</v>
      </c>
      <c r="Y216" s="22">
        <f t="shared" si="392"/>
        <v>134158.53044791141</v>
      </c>
      <c r="Z216" s="6">
        <v>410755</v>
      </c>
      <c r="AA216">
        <f t="shared" si="393"/>
        <v>5941</v>
      </c>
      <c r="AB216" s="19">
        <f t="shared" si="394"/>
        <v>0.7704362407295563</v>
      </c>
      <c r="AC216" s="18">
        <f t="shared" si="395"/>
        <v>859</v>
      </c>
      <c r="AD216">
        <f t="shared" si="396"/>
        <v>122391</v>
      </c>
      <c r="AE216">
        <f t="shared" si="397"/>
        <v>787</v>
      </c>
      <c r="AF216" s="19">
        <f t="shared" si="398"/>
        <v>0.22956375927044376</v>
      </c>
      <c r="AG216" s="18">
        <f t="shared" si="399"/>
        <v>33</v>
      </c>
      <c r="AH216" s="22">
        <f t="shared" si="400"/>
        <v>0.11697384066587396</v>
      </c>
      <c r="AI216" s="22">
        <f t="shared" si="401"/>
        <v>30797.936587820834</v>
      </c>
      <c r="AJ216" s="6">
        <v>20208</v>
      </c>
      <c r="AK216">
        <f t="shared" si="402"/>
        <v>251</v>
      </c>
      <c r="AL216">
        <f t="shared" si="403"/>
        <v>1.2577040637370418E-2</v>
      </c>
      <c r="AM216" s="22">
        <f t="shared" si="404"/>
        <v>5085.0528434826365</v>
      </c>
      <c r="AN216" s="22">
        <f t="shared" si="405"/>
        <v>0.17004232546006851</v>
      </c>
      <c r="AO216" s="6">
        <v>395</v>
      </c>
      <c r="AP216">
        <f t="shared" si="377"/>
        <v>11</v>
      </c>
      <c r="AQ216">
        <f t="shared" si="406"/>
        <v>2.8645833333333259E-2</v>
      </c>
      <c r="AR216" s="22">
        <f t="shared" si="407"/>
        <v>99.396074484146951</v>
      </c>
      <c r="AS216" s="6">
        <v>688</v>
      </c>
      <c r="AT216">
        <f t="shared" si="408"/>
        <v>-54</v>
      </c>
      <c r="AU216">
        <f t="shared" si="409"/>
        <v>-7.2776280323450182E-2</v>
      </c>
      <c r="AV216" s="22">
        <f t="shared" si="410"/>
        <v>173.12531454453949</v>
      </c>
      <c r="AW216" s="35">
        <f t="shared" si="411"/>
        <v>5.7892478185138123E-3</v>
      </c>
      <c r="AX216" s="6">
        <v>114</v>
      </c>
      <c r="AY216">
        <f t="shared" si="412"/>
        <v>-3</v>
      </c>
      <c r="AZ216">
        <f t="shared" si="413"/>
        <v>-2.5641025641025661E-2</v>
      </c>
      <c r="BA216" s="22">
        <f t="shared" si="414"/>
        <v>28.686462003019628</v>
      </c>
      <c r="BB216" s="35">
        <f t="shared" si="415"/>
        <v>9.592649001607189E-4</v>
      </c>
      <c r="BC216" s="18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8">
        <f t="shared" si="416"/>
        <v>205</v>
      </c>
      <c r="BE216" s="35">
        <f t="shared" si="417"/>
        <v>9.6698113207547287E-3</v>
      </c>
      <c r="BF216" s="22">
        <f t="shared" si="418"/>
        <v>5386.2606945143434</v>
      </c>
      <c r="BG216" s="22">
        <f t="shared" si="419"/>
        <v>0.18011460691175604</v>
      </c>
      <c r="BH216" s="30">
        <v>18869</v>
      </c>
      <c r="BI216">
        <f t="shared" si="420"/>
        <v>192</v>
      </c>
      <c r="BJ216" s="6">
        <v>48654</v>
      </c>
      <c r="BK216">
        <f t="shared" si="421"/>
        <v>271</v>
      </c>
      <c r="BL216" s="6">
        <v>35268</v>
      </c>
      <c r="BM216">
        <f t="shared" si="422"/>
        <v>229</v>
      </c>
      <c r="BN216" s="6">
        <v>13313</v>
      </c>
      <c r="BO216">
        <f t="shared" si="423"/>
        <v>78</v>
      </c>
      <c r="BP216" s="6">
        <v>2737</v>
      </c>
      <c r="BQ216">
        <f t="shared" si="424"/>
        <v>17</v>
      </c>
      <c r="BR216" s="10">
        <v>21</v>
      </c>
      <c r="BS216" s="17">
        <f t="shared" si="425"/>
        <v>0</v>
      </c>
      <c r="BT216" s="10">
        <v>123</v>
      </c>
      <c r="BU216" s="17">
        <f t="shared" si="426"/>
        <v>1</v>
      </c>
      <c r="BV216" s="10">
        <v>519</v>
      </c>
      <c r="BW216" s="17">
        <f t="shared" si="427"/>
        <v>1</v>
      </c>
      <c r="BX216" s="10">
        <v>1192</v>
      </c>
      <c r="BY216" s="17">
        <f t="shared" si="428"/>
        <v>6</v>
      </c>
      <c r="BZ216" s="15">
        <v>619</v>
      </c>
      <c r="CA216" s="18">
        <f t="shared" si="429"/>
        <v>3</v>
      </c>
    </row>
    <row r="217" spans="1:79">
      <c r="A217" s="1">
        <v>44114</v>
      </c>
      <c r="B217">
        <v>44114</v>
      </c>
      <c r="C217" s="6">
        <v>119666</v>
      </c>
      <c r="D217">
        <f t="shared" si="378"/>
        <v>825</v>
      </c>
      <c r="E217" s="6">
        <v>2482</v>
      </c>
      <c r="F217">
        <f t="shared" si="373"/>
        <v>8</v>
      </c>
      <c r="G217" s="6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6">
        <v>540175</v>
      </c>
      <c r="W217">
        <f t="shared" si="390"/>
        <v>7029</v>
      </c>
      <c r="X217">
        <f t="shared" si="391"/>
        <v>301</v>
      </c>
      <c r="Y217" s="22">
        <f t="shared" si="392"/>
        <v>135927.27730246601</v>
      </c>
      <c r="Z217" s="6">
        <v>416959</v>
      </c>
      <c r="AA217">
        <f t="shared" si="393"/>
        <v>6204</v>
      </c>
      <c r="AB217" s="19">
        <f t="shared" si="394"/>
        <v>0.77189614476789925</v>
      </c>
      <c r="AC217" s="18">
        <f t="shared" si="395"/>
        <v>263</v>
      </c>
      <c r="AD217">
        <f t="shared" si="396"/>
        <v>123216</v>
      </c>
      <c r="AE217">
        <f t="shared" si="397"/>
        <v>825</v>
      </c>
      <c r="AF217" s="19">
        <f t="shared" si="398"/>
        <v>0.22810385523210072</v>
      </c>
      <c r="AG217" s="18">
        <f t="shared" si="399"/>
        <v>38</v>
      </c>
      <c r="AH217" s="22">
        <f t="shared" si="400"/>
        <v>0.11737089201877934</v>
      </c>
      <c r="AI217" s="22">
        <f t="shared" si="401"/>
        <v>31005.535983895319</v>
      </c>
      <c r="AJ217" s="6">
        <v>20366</v>
      </c>
      <c r="AK217">
        <f t="shared" si="402"/>
        <v>158</v>
      </c>
      <c r="AL217">
        <f t="shared" si="403"/>
        <v>7.8186856690418693E-3</v>
      </c>
      <c r="AM217" s="22">
        <f t="shared" si="404"/>
        <v>5124.8112732762957</v>
      </c>
      <c r="AN217" s="22">
        <f t="shared" si="405"/>
        <v>0.17019036317751074</v>
      </c>
      <c r="AO217" s="6">
        <v>430</v>
      </c>
      <c r="AP217">
        <f t="shared" si="377"/>
        <v>35</v>
      </c>
      <c r="AQ217">
        <f t="shared" si="406"/>
        <v>8.8607594936708889E-2</v>
      </c>
      <c r="AR217" s="22">
        <f t="shared" si="407"/>
        <v>108.20332159033718</v>
      </c>
      <c r="AS217" s="6">
        <v>724</v>
      </c>
      <c r="AT217">
        <f t="shared" si="408"/>
        <v>36</v>
      </c>
      <c r="AU217">
        <f t="shared" si="409"/>
        <v>5.232558139534893E-2</v>
      </c>
      <c r="AV217" s="22">
        <f t="shared" si="410"/>
        <v>182.18419728233516</v>
      </c>
      <c r="AW217" s="35">
        <f t="shared" si="411"/>
        <v>6.050172981465078E-3</v>
      </c>
      <c r="AX217" s="6">
        <v>112</v>
      </c>
      <c r="AY217">
        <f t="shared" si="412"/>
        <v>-2</v>
      </c>
      <c r="AZ217">
        <f t="shared" si="413"/>
        <v>-1.7543859649122862E-2</v>
      </c>
      <c r="BA217" s="22">
        <f t="shared" si="414"/>
        <v>28.183190739808754</v>
      </c>
      <c r="BB217" s="35">
        <f t="shared" si="415"/>
        <v>9.3593836177360324E-4</v>
      </c>
      <c r="BC217" s="18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8">
        <f t="shared" si="416"/>
        <v>227</v>
      </c>
      <c r="BE217" s="35">
        <f t="shared" si="417"/>
        <v>1.0604998832048684E-2</v>
      </c>
      <c r="BF217" s="22">
        <f t="shared" si="418"/>
        <v>5443.3819828887772</v>
      </c>
      <c r="BG217" s="22">
        <f t="shared" si="419"/>
        <v>0.18076980930255879</v>
      </c>
      <c r="BH217" s="30">
        <v>19068</v>
      </c>
      <c r="BI217">
        <f t="shared" si="420"/>
        <v>199</v>
      </c>
      <c r="BJ217" s="6">
        <v>48977</v>
      </c>
      <c r="BK217">
        <f t="shared" si="421"/>
        <v>323</v>
      </c>
      <c r="BL217" s="6">
        <v>35453</v>
      </c>
      <c r="BM217">
        <f t="shared" si="422"/>
        <v>185</v>
      </c>
      <c r="BN217" s="6">
        <v>13415</v>
      </c>
      <c r="BO217">
        <f t="shared" si="423"/>
        <v>102</v>
      </c>
      <c r="BP217" s="6">
        <v>2753</v>
      </c>
      <c r="BQ217">
        <f t="shared" si="424"/>
        <v>16</v>
      </c>
      <c r="BR217" s="10">
        <v>21</v>
      </c>
      <c r="BS217" s="17">
        <f t="shared" si="425"/>
        <v>0</v>
      </c>
      <c r="BT217" s="10">
        <v>123</v>
      </c>
      <c r="BU217" s="17">
        <f t="shared" si="426"/>
        <v>0</v>
      </c>
      <c r="BV217" s="10">
        <v>522</v>
      </c>
      <c r="BW217" s="17">
        <f t="shared" si="427"/>
        <v>3</v>
      </c>
      <c r="BX217" s="10">
        <v>1195</v>
      </c>
      <c r="BY217" s="17">
        <f t="shared" si="428"/>
        <v>3</v>
      </c>
      <c r="BZ217" s="15">
        <v>621</v>
      </c>
      <c r="CA217" s="18">
        <f t="shared" si="429"/>
        <v>2</v>
      </c>
    </row>
    <row r="218" spans="1:79">
      <c r="A218" s="1">
        <v>44115</v>
      </c>
      <c r="B218">
        <v>44115</v>
      </c>
      <c r="C218" s="6">
        <v>120313</v>
      </c>
      <c r="D218">
        <f t="shared" si="378"/>
        <v>647</v>
      </c>
      <c r="E218" s="6">
        <v>2491</v>
      </c>
      <c r="F218">
        <f t="shared" si="373"/>
        <v>9</v>
      </c>
      <c r="G218" s="6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6">
        <v>544735</v>
      </c>
      <c r="W218">
        <f t="shared" si="390"/>
        <v>4560</v>
      </c>
      <c r="X218">
        <f t="shared" si="391"/>
        <v>-2469</v>
      </c>
      <c r="Y218" s="22">
        <f t="shared" si="392"/>
        <v>137074.73578258679</v>
      </c>
      <c r="Z218" s="6">
        <v>420872</v>
      </c>
      <c r="AA218">
        <f t="shared" si="393"/>
        <v>3913</v>
      </c>
      <c r="AB218" s="19">
        <f t="shared" si="394"/>
        <v>0.77261787841794638</v>
      </c>
      <c r="AC218" s="18">
        <f t="shared" si="395"/>
        <v>-2291</v>
      </c>
      <c r="AD218">
        <f t="shared" si="396"/>
        <v>123863</v>
      </c>
      <c r="AE218">
        <f t="shared" si="397"/>
        <v>647</v>
      </c>
      <c r="AF218" s="19">
        <f t="shared" si="398"/>
        <v>0.22738212158205365</v>
      </c>
      <c r="AG218" s="18">
        <f t="shared" si="399"/>
        <v>-178</v>
      </c>
      <c r="AH218" s="22">
        <f t="shared" si="400"/>
        <v>0.1418859649122807</v>
      </c>
      <c r="AI218" s="22">
        <f t="shared" si="401"/>
        <v>31168.344237544035</v>
      </c>
      <c r="AJ218" s="6">
        <v>20426</v>
      </c>
      <c r="AK218">
        <f t="shared" si="402"/>
        <v>60</v>
      </c>
      <c r="AL218">
        <f t="shared" si="403"/>
        <v>2.9460866149464415E-3</v>
      </c>
      <c r="AM218" s="22">
        <f t="shared" si="404"/>
        <v>5139.9094111726217</v>
      </c>
      <c r="AN218" s="22">
        <f t="shared" si="405"/>
        <v>0.16977383990092509</v>
      </c>
      <c r="AO218" s="6">
        <v>453</v>
      </c>
      <c r="AP218">
        <f t="shared" si="377"/>
        <v>23</v>
      </c>
      <c r="AQ218">
        <f t="shared" si="406"/>
        <v>5.3488372093023262E-2</v>
      </c>
      <c r="AR218" s="22">
        <f t="shared" si="407"/>
        <v>113.9909411172622</v>
      </c>
      <c r="AS218" s="6">
        <v>655</v>
      </c>
      <c r="AT218">
        <f t="shared" si="408"/>
        <v>-69</v>
      </c>
      <c r="AU218">
        <f t="shared" si="409"/>
        <v>-9.5303867403314868E-2</v>
      </c>
      <c r="AV218" s="22">
        <f t="shared" si="410"/>
        <v>164.82133870156014</v>
      </c>
      <c r="AW218" s="35">
        <f t="shared" si="411"/>
        <v>5.4441332191866214E-3</v>
      </c>
      <c r="AX218" s="6">
        <v>124</v>
      </c>
      <c r="AY218">
        <f t="shared" si="412"/>
        <v>12</v>
      </c>
      <c r="AZ218">
        <f t="shared" si="413"/>
        <v>0.10714285714285721</v>
      </c>
      <c r="BA218" s="22">
        <f t="shared" si="414"/>
        <v>31.20281831907398</v>
      </c>
      <c r="BB218" s="35">
        <f t="shared" si="415"/>
        <v>1.0306450674490704E-3</v>
      </c>
      <c r="BC218" s="18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8">
        <f t="shared" si="416"/>
        <v>26</v>
      </c>
      <c r="BE218" s="35">
        <f t="shared" si="417"/>
        <v>1.2019230769231282E-3</v>
      </c>
      <c r="BF218" s="22">
        <f t="shared" si="418"/>
        <v>5449.9245093105183</v>
      </c>
      <c r="BG218" s="22">
        <f t="shared" si="419"/>
        <v>0.1800137973452578</v>
      </c>
      <c r="BH218" s="30">
        <v>19246</v>
      </c>
      <c r="BI218">
        <f t="shared" si="420"/>
        <v>178</v>
      </c>
      <c r="BJ218" s="6">
        <v>49208</v>
      </c>
      <c r="BK218">
        <f t="shared" si="421"/>
        <v>231</v>
      </c>
      <c r="BL218" s="6">
        <v>35612</v>
      </c>
      <c r="BM218">
        <f t="shared" si="422"/>
        <v>159</v>
      </c>
      <c r="BN218" s="6">
        <v>13482</v>
      </c>
      <c r="BO218">
        <f t="shared" si="423"/>
        <v>67</v>
      </c>
      <c r="BP218" s="6">
        <v>2765</v>
      </c>
      <c r="BQ218">
        <f t="shared" si="424"/>
        <v>12</v>
      </c>
      <c r="BR218" s="10">
        <v>21</v>
      </c>
      <c r="BS218" s="17">
        <f t="shared" si="425"/>
        <v>0</v>
      </c>
      <c r="BT218" s="10">
        <v>123</v>
      </c>
      <c r="BU218" s="17">
        <f t="shared" si="426"/>
        <v>0</v>
      </c>
      <c r="BV218" s="10">
        <v>524</v>
      </c>
      <c r="BW218" s="17">
        <f t="shared" si="427"/>
        <v>2</v>
      </c>
      <c r="BX218" s="10">
        <v>1199</v>
      </c>
      <c r="BY218" s="17">
        <f t="shared" si="428"/>
        <v>4</v>
      </c>
      <c r="BZ218" s="15">
        <v>624</v>
      </c>
      <c r="CA218" s="18">
        <f t="shared" si="429"/>
        <v>3</v>
      </c>
    </row>
    <row r="219" spans="1:79">
      <c r="A219" s="1">
        <v>44116</v>
      </c>
      <c r="B219">
        <v>44116</v>
      </c>
      <c r="C219" s="6">
        <v>120802</v>
      </c>
      <c r="D219">
        <f t="shared" si="378"/>
        <v>489</v>
      </c>
      <c r="E219" s="6">
        <v>2502</v>
      </c>
      <c r="F219">
        <f t="shared" si="373"/>
        <v>11</v>
      </c>
      <c r="G219" s="6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6">
        <v>548807</v>
      </c>
      <c r="W219">
        <f t="shared" si="390"/>
        <v>4072</v>
      </c>
      <c r="X219">
        <f t="shared" si="391"/>
        <v>-488</v>
      </c>
      <c r="Y219" s="22">
        <f t="shared" si="392"/>
        <v>138099.39607448413</v>
      </c>
      <c r="Z219" s="6">
        <v>424455</v>
      </c>
      <c r="AA219">
        <f t="shared" si="393"/>
        <v>3583</v>
      </c>
      <c r="AB219" s="19">
        <f t="shared" si="394"/>
        <v>0.77341396884514957</v>
      </c>
      <c r="AC219" s="18">
        <f t="shared" si="395"/>
        <v>-330</v>
      </c>
      <c r="AD219">
        <f t="shared" si="396"/>
        <v>124352</v>
      </c>
      <c r="AE219">
        <f t="shared" si="397"/>
        <v>489</v>
      </c>
      <c r="AF219" s="19">
        <f t="shared" si="398"/>
        <v>0.22658603115485043</v>
      </c>
      <c r="AG219" s="18">
        <f t="shared" si="399"/>
        <v>-158</v>
      </c>
      <c r="AH219" s="22">
        <f t="shared" si="400"/>
        <v>0.12008840864440079</v>
      </c>
      <c r="AI219" s="22">
        <f t="shared" si="401"/>
        <v>31291.394061399093</v>
      </c>
      <c r="AJ219" s="6">
        <v>20364</v>
      </c>
      <c r="AK219">
        <f t="shared" si="402"/>
        <v>-62</v>
      </c>
      <c r="AL219">
        <f t="shared" si="403"/>
        <v>-3.0353471066287829E-3</v>
      </c>
      <c r="AM219" s="22">
        <f t="shared" si="404"/>
        <v>5124.3080020130847</v>
      </c>
      <c r="AN219" s="22">
        <f t="shared" si="405"/>
        <v>0.16857336799059619</v>
      </c>
      <c r="AO219" s="6">
        <v>461</v>
      </c>
      <c r="AP219">
        <f t="shared" si="377"/>
        <v>8</v>
      </c>
      <c r="AQ219">
        <f t="shared" si="406"/>
        <v>1.7660044150110465E-2</v>
      </c>
      <c r="AR219" s="22">
        <f t="shared" si="407"/>
        <v>116.00402617010567</v>
      </c>
      <c r="AS219" s="6">
        <v>679</v>
      </c>
      <c r="AT219">
        <f t="shared" si="408"/>
        <v>24</v>
      </c>
      <c r="AU219">
        <f t="shared" si="409"/>
        <v>3.6641221374045907E-2</v>
      </c>
      <c r="AV219" s="22">
        <f t="shared" si="410"/>
        <v>170.86059386009057</v>
      </c>
      <c r="AW219" s="35">
        <f t="shared" si="411"/>
        <v>5.6207678680816539E-3</v>
      </c>
      <c r="AX219" s="6">
        <v>121</v>
      </c>
      <c r="AY219">
        <f t="shared" si="412"/>
        <v>-3</v>
      </c>
      <c r="AZ219">
        <f t="shared" si="413"/>
        <v>-2.4193548387096753E-2</v>
      </c>
      <c r="BA219" s="22">
        <f t="shared" si="414"/>
        <v>30.447911424257672</v>
      </c>
      <c r="BB219" s="35">
        <f t="shared" si="415"/>
        <v>1.0016390457111637E-3</v>
      </c>
      <c r="BC219" s="18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8">
        <f t="shared" si="416"/>
        <v>-33</v>
      </c>
      <c r="BE219" s="35">
        <f t="shared" si="417"/>
        <v>-1.5236863976360038E-3</v>
      </c>
      <c r="BF219" s="22">
        <f t="shared" si="418"/>
        <v>5441.6205334675387</v>
      </c>
      <c r="BG219" s="22">
        <f t="shared" si="419"/>
        <v>0.17901193688846212</v>
      </c>
      <c r="BH219" s="30">
        <v>19389</v>
      </c>
      <c r="BI219">
        <f t="shared" si="420"/>
        <v>143</v>
      </c>
      <c r="BJ219" s="6">
        <v>49374</v>
      </c>
      <c r="BK219">
        <f t="shared" si="421"/>
        <v>166</v>
      </c>
      <c r="BL219" s="6">
        <v>35729</v>
      </c>
      <c r="BM219">
        <f t="shared" si="422"/>
        <v>117</v>
      </c>
      <c r="BN219" s="6">
        <v>13533</v>
      </c>
      <c r="BO219">
        <f t="shared" si="423"/>
        <v>51</v>
      </c>
      <c r="BP219" s="6">
        <v>2777</v>
      </c>
      <c r="BQ219">
        <f t="shared" si="424"/>
        <v>12</v>
      </c>
      <c r="BR219" s="10">
        <v>21</v>
      </c>
      <c r="BS219" s="17">
        <f t="shared" si="425"/>
        <v>0</v>
      </c>
      <c r="BT219" s="10">
        <v>124</v>
      </c>
      <c r="BU219" s="17">
        <f t="shared" si="426"/>
        <v>1</v>
      </c>
      <c r="BV219" s="10">
        <v>526</v>
      </c>
      <c r="BW219" s="17">
        <f t="shared" si="427"/>
        <v>2</v>
      </c>
      <c r="BX219" s="10">
        <v>1205</v>
      </c>
      <c r="BY219" s="17">
        <f t="shared" si="428"/>
        <v>6</v>
      </c>
      <c r="BZ219" s="15">
        <v>626</v>
      </c>
      <c r="CA219" s="18">
        <f t="shared" si="429"/>
        <v>2</v>
      </c>
    </row>
    <row r="220" spans="1:79">
      <c r="A220" s="1">
        <v>44117</v>
      </c>
      <c r="B220">
        <v>44117</v>
      </c>
      <c r="C220" s="6">
        <v>121296</v>
      </c>
      <c r="D220">
        <f t="shared" si="378"/>
        <v>494</v>
      </c>
      <c r="E220" s="6">
        <v>2511</v>
      </c>
      <c r="F220">
        <f t="shared" si="373"/>
        <v>9</v>
      </c>
      <c r="G220" s="6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6">
        <v>553942</v>
      </c>
      <c r="W220">
        <f t="shared" si="390"/>
        <v>5135</v>
      </c>
      <c r="X220">
        <f t="shared" si="391"/>
        <v>1063</v>
      </c>
      <c r="Y220" s="22">
        <f t="shared" si="392"/>
        <v>139391.54504277805</v>
      </c>
      <c r="Z220" s="6">
        <v>429096</v>
      </c>
      <c r="AA220">
        <f t="shared" si="393"/>
        <v>4641</v>
      </c>
      <c r="AB220" s="19">
        <f t="shared" si="394"/>
        <v>0.77462261391986886</v>
      </c>
      <c r="AC220" s="18">
        <f t="shared" si="395"/>
        <v>1058</v>
      </c>
      <c r="AD220">
        <f t="shared" si="396"/>
        <v>124846</v>
      </c>
      <c r="AE220">
        <f t="shared" si="397"/>
        <v>494</v>
      </c>
      <c r="AF220" s="19">
        <f t="shared" si="398"/>
        <v>0.22537738608013114</v>
      </c>
      <c r="AG220" s="18">
        <f t="shared" si="399"/>
        <v>5</v>
      </c>
      <c r="AH220" s="22">
        <f t="shared" si="400"/>
        <v>9.6202531645569619E-2</v>
      </c>
      <c r="AI220" s="22">
        <f t="shared" si="401"/>
        <v>31415.702063412176</v>
      </c>
      <c r="AJ220" s="6">
        <v>20247</v>
      </c>
      <c r="AK220">
        <f t="shared" si="402"/>
        <v>-117</v>
      </c>
      <c r="AL220">
        <f t="shared" si="403"/>
        <v>-5.7454331172657191E-3</v>
      </c>
      <c r="AM220" s="22">
        <f t="shared" si="404"/>
        <v>5094.866633115249</v>
      </c>
      <c r="AN220" s="22">
        <f t="shared" si="405"/>
        <v>0.16692223981005144</v>
      </c>
      <c r="AO220" s="6">
        <v>450</v>
      </c>
      <c r="AP220">
        <f t="shared" si="377"/>
        <v>-11</v>
      </c>
      <c r="AQ220">
        <f t="shared" si="406"/>
        <v>-2.386117136659438E-2</v>
      </c>
      <c r="AR220" s="22">
        <f t="shared" si="407"/>
        <v>113.23603422244589</v>
      </c>
      <c r="AS220" s="6">
        <v>667</v>
      </c>
      <c r="AT220">
        <f t="shared" si="408"/>
        <v>-12</v>
      </c>
      <c r="AU220">
        <f t="shared" si="409"/>
        <v>-1.7673048600883701E-2</v>
      </c>
      <c r="AV220" s="22">
        <f t="shared" si="410"/>
        <v>167.84096628082537</v>
      </c>
      <c r="AW220" s="35">
        <f t="shared" si="411"/>
        <v>5.4989447302466691E-3</v>
      </c>
      <c r="AX220" s="6">
        <v>124</v>
      </c>
      <c r="AY220">
        <f t="shared" si="412"/>
        <v>3</v>
      </c>
      <c r="AZ220">
        <f t="shared" si="413"/>
        <v>2.4793388429751984E-2</v>
      </c>
      <c r="BA220" s="22">
        <f t="shared" si="414"/>
        <v>31.20281831907398</v>
      </c>
      <c r="BB220" s="35">
        <f t="shared" si="415"/>
        <v>1.0222925735391109E-3</v>
      </c>
      <c r="BC220" s="18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8">
        <f t="shared" si="416"/>
        <v>-137</v>
      </c>
      <c r="BE220" s="35">
        <f t="shared" si="417"/>
        <v>-6.3352601156069221E-3</v>
      </c>
      <c r="BF220" s="22">
        <f t="shared" si="418"/>
        <v>5407.1464519375941</v>
      </c>
      <c r="BG220" s="22">
        <f t="shared" si="419"/>
        <v>0.17715340984039046</v>
      </c>
      <c r="BH220" s="30">
        <v>19487</v>
      </c>
      <c r="BI220">
        <f t="shared" si="420"/>
        <v>98</v>
      </c>
      <c r="BJ220" s="6">
        <v>49563</v>
      </c>
      <c r="BK220">
        <f t="shared" si="421"/>
        <v>189</v>
      </c>
      <c r="BL220" s="6">
        <v>35874</v>
      </c>
      <c r="BM220">
        <f t="shared" si="422"/>
        <v>145</v>
      </c>
      <c r="BN220" s="6">
        <v>13585</v>
      </c>
      <c r="BO220">
        <f t="shared" si="423"/>
        <v>52</v>
      </c>
      <c r="BP220" s="6">
        <v>2787</v>
      </c>
      <c r="BQ220">
        <f t="shared" si="424"/>
        <v>10</v>
      </c>
      <c r="BR220" s="10">
        <v>21</v>
      </c>
      <c r="BS220" s="17">
        <f t="shared" si="425"/>
        <v>0</v>
      </c>
      <c r="BT220" s="10">
        <v>124</v>
      </c>
      <c r="BU220" s="17">
        <f t="shared" si="426"/>
        <v>0</v>
      </c>
      <c r="BV220" s="10">
        <v>528</v>
      </c>
      <c r="BW220" s="17">
        <f t="shared" si="427"/>
        <v>2</v>
      </c>
      <c r="BX220" s="10">
        <v>1208</v>
      </c>
      <c r="BY220" s="17">
        <f t="shared" si="428"/>
        <v>3</v>
      </c>
      <c r="BZ220" s="15">
        <v>630</v>
      </c>
      <c r="CA220" s="18">
        <f t="shared" si="429"/>
        <v>4</v>
      </c>
    </row>
    <row r="221" spans="1:79">
      <c r="A221" s="1">
        <v>44118</v>
      </c>
      <c r="B221">
        <v>44118</v>
      </c>
      <c r="C221" s="6">
        <v>122128</v>
      </c>
      <c r="D221">
        <f t="shared" si="378"/>
        <v>832</v>
      </c>
      <c r="E221" s="6">
        <v>2519</v>
      </c>
      <c r="F221">
        <f t="shared" si="373"/>
        <v>8</v>
      </c>
      <c r="G221" s="6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6">
        <v>560564</v>
      </c>
      <c r="W221">
        <f t="shared" si="390"/>
        <v>6622</v>
      </c>
      <c r="X221">
        <f t="shared" si="391"/>
        <v>1487</v>
      </c>
      <c r="Y221" s="22">
        <f t="shared" si="392"/>
        <v>141057.87619526923</v>
      </c>
      <c r="Z221" s="6">
        <v>434886</v>
      </c>
      <c r="AA221">
        <f t="shared" si="393"/>
        <v>5790</v>
      </c>
      <c r="AB221" s="19">
        <f t="shared" si="394"/>
        <v>0.77580080062223045</v>
      </c>
      <c r="AC221" s="18">
        <f t="shared" si="395"/>
        <v>1149</v>
      </c>
      <c r="AD221">
        <f t="shared" si="396"/>
        <v>125678</v>
      </c>
      <c r="AE221">
        <f t="shared" si="397"/>
        <v>832</v>
      </c>
      <c r="AF221" s="19">
        <f t="shared" si="398"/>
        <v>0.22419919937776953</v>
      </c>
      <c r="AG221" s="18">
        <f t="shared" si="399"/>
        <v>338</v>
      </c>
      <c r="AH221" s="22">
        <f t="shared" si="400"/>
        <v>0.12564180006040471</v>
      </c>
      <c r="AI221" s="22">
        <f t="shared" si="401"/>
        <v>31625.062908907901</v>
      </c>
      <c r="AJ221" s="6">
        <v>20433</v>
      </c>
      <c r="AK221">
        <f t="shared" si="402"/>
        <v>186</v>
      </c>
      <c r="AL221">
        <f t="shared" si="403"/>
        <v>9.1865461549858196E-3</v>
      </c>
      <c r="AM221" s="22">
        <f t="shared" si="404"/>
        <v>5141.6708605938602</v>
      </c>
      <c r="AN221" s="22">
        <f t="shared" si="405"/>
        <v>0.16730807022140703</v>
      </c>
      <c r="AO221" s="6">
        <v>449</v>
      </c>
      <c r="AP221">
        <f t="shared" si="377"/>
        <v>-1</v>
      </c>
      <c r="AQ221">
        <f t="shared" si="406"/>
        <v>-2.2222222222222365E-3</v>
      </c>
      <c r="AR221" s="22">
        <f t="shared" si="407"/>
        <v>112.98439859084046</v>
      </c>
      <c r="AS221" s="6">
        <v>684</v>
      </c>
      <c r="AT221">
        <f t="shared" si="408"/>
        <v>17</v>
      </c>
      <c r="AU221">
        <f t="shared" si="409"/>
        <v>2.5487256371814038E-2</v>
      </c>
      <c r="AV221" s="22">
        <f t="shared" si="410"/>
        <v>172.11877201811777</v>
      </c>
      <c r="AW221" s="35">
        <f t="shared" si="411"/>
        <v>5.6006812524564391E-3</v>
      </c>
      <c r="AX221" s="6">
        <v>124</v>
      </c>
      <c r="AY221">
        <f t="shared" si="412"/>
        <v>0</v>
      </c>
      <c r="AZ221">
        <f t="shared" si="413"/>
        <v>0</v>
      </c>
      <c r="BA221" s="22">
        <f t="shared" si="414"/>
        <v>31.20281831907398</v>
      </c>
      <c r="BB221" s="35">
        <f t="shared" si="415"/>
        <v>1.0153281802698809E-3</v>
      </c>
      <c r="BC221" s="18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8">
        <f t="shared" si="416"/>
        <v>202</v>
      </c>
      <c r="BE221" s="35">
        <f t="shared" si="417"/>
        <v>9.4005956813105751E-3</v>
      </c>
      <c r="BF221" s="22">
        <f t="shared" si="418"/>
        <v>5457.9768495218923</v>
      </c>
      <c r="BG221" s="22">
        <f t="shared" si="419"/>
        <v>0.17760055024236865</v>
      </c>
      <c r="BH221" s="30">
        <v>19675</v>
      </c>
      <c r="BI221">
        <f t="shared" si="420"/>
        <v>188</v>
      </c>
      <c r="BJ221" s="6">
        <v>49858</v>
      </c>
      <c r="BK221">
        <f t="shared" si="421"/>
        <v>295</v>
      </c>
      <c r="BL221" s="6">
        <v>36093</v>
      </c>
      <c r="BM221">
        <f t="shared" si="422"/>
        <v>219</v>
      </c>
      <c r="BN221" s="6">
        <v>13698</v>
      </c>
      <c r="BO221">
        <f t="shared" si="423"/>
        <v>113</v>
      </c>
      <c r="BP221" s="6">
        <v>2804</v>
      </c>
      <c r="BQ221">
        <f t="shared" si="424"/>
        <v>17</v>
      </c>
      <c r="BR221" s="10">
        <v>21</v>
      </c>
      <c r="BS221" s="17">
        <f t="shared" si="425"/>
        <v>0</v>
      </c>
      <c r="BT221" s="10">
        <v>125</v>
      </c>
      <c r="BU221" s="17">
        <f t="shared" si="426"/>
        <v>1</v>
      </c>
      <c r="BV221" s="10">
        <v>528</v>
      </c>
      <c r="BW221" s="17">
        <f t="shared" si="427"/>
        <v>0</v>
      </c>
      <c r="BX221" s="10">
        <v>1214</v>
      </c>
      <c r="BY221" s="17">
        <f t="shared" si="428"/>
        <v>6</v>
      </c>
      <c r="BZ221" s="15">
        <v>631</v>
      </c>
      <c r="CA221" s="18">
        <f t="shared" si="429"/>
        <v>1</v>
      </c>
    </row>
    <row r="222" spans="1:79">
      <c r="A222" s="1">
        <v>44119</v>
      </c>
      <c r="B222">
        <v>44119</v>
      </c>
      <c r="C222" s="6">
        <v>122883</v>
      </c>
      <c r="D222">
        <f t="shared" si="378"/>
        <v>755</v>
      </c>
      <c r="E222" s="6">
        <v>2529</v>
      </c>
      <c r="F222">
        <f t="shared" si="373"/>
        <v>10</v>
      </c>
      <c r="G222" s="6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6">
        <v>567540</v>
      </c>
      <c r="W222">
        <f t="shared" si="390"/>
        <v>6976</v>
      </c>
      <c r="X222">
        <f t="shared" si="391"/>
        <v>354</v>
      </c>
      <c r="Y222" s="22">
        <f t="shared" si="392"/>
        <v>142813.28636134876</v>
      </c>
      <c r="Z222" s="6">
        <v>441107</v>
      </c>
      <c r="AA222">
        <f t="shared" si="393"/>
        <v>6221</v>
      </c>
      <c r="AB222" s="19">
        <f t="shared" si="394"/>
        <v>0.77722627480001405</v>
      </c>
      <c r="AC222" s="18">
        <f t="shared" si="395"/>
        <v>431</v>
      </c>
      <c r="AD222">
        <f t="shared" si="396"/>
        <v>126433</v>
      </c>
      <c r="AE222">
        <f t="shared" si="397"/>
        <v>755</v>
      </c>
      <c r="AF222" s="19">
        <f t="shared" si="398"/>
        <v>0.22277372519998589</v>
      </c>
      <c r="AG222" s="18">
        <f t="shared" si="399"/>
        <v>-77</v>
      </c>
      <c r="AH222" s="22">
        <f t="shared" si="400"/>
        <v>0.10822821100917432</v>
      </c>
      <c r="AI222" s="22">
        <f t="shared" si="401"/>
        <v>31815.047810770004</v>
      </c>
      <c r="AJ222" s="6">
        <v>20409</v>
      </c>
      <c r="AK222">
        <f t="shared" si="402"/>
        <v>-24</v>
      </c>
      <c r="AL222">
        <f t="shared" si="403"/>
        <v>-1.174570547643472E-3</v>
      </c>
      <c r="AM222" s="22">
        <f t="shared" si="404"/>
        <v>5135.6316054353292</v>
      </c>
      <c r="AN222" s="22">
        <f t="shared" si="405"/>
        <v>0.16608481238251019</v>
      </c>
      <c r="AO222" s="6">
        <v>466</v>
      </c>
      <c r="AP222">
        <f t="shared" si="377"/>
        <v>17</v>
      </c>
      <c r="AQ222">
        <f t="shared" si="406"/>
        <v>3.786191536748329E-2</v>
      </c>
      <c r="AR222" s="22">
        <f t="shared" si="407"/>
        <v>117.26220432813285</v>
      </c>
      <c r="AS222" s="6">
        <v>684</v>
      </c>
      <c r="AT222">
        <f t="shared" si="408"/>
        <v>0</v>
      </c>
      <c r="AU222">
        <f t="shared" si="409"/>
        <v>0</v>
      </c>
      <c r="AV222" s="22">
        <f t="shared" si="410"/>
        <v>172.11877201811777</v>
      </c>
      <c r="AW222" s="35">
        <f t="shared" si="411"/>
        <v>5.5662703547276681E-3</v>
      </c>
      <c r="AX222" s="6">
        <v>124</v>
      </c>
      <c r="AY222">
        <f t="shared" si="412"/>
        <v>0</v>
      </c>
      <c r="AZ222">
        <f t="shared" si="413"/>
        <v>0</v>
      </c>
      <c r="BA222" s="22">
        <f t="shared" si="414"/>
        <v>31.20281831907398</v>
      </c>
      <c r="BB222" s="35">
        <f t="shared" si="415"/>
        <v>1.0090899473482906E-3</v>
      </c>
      <c r="BC222" s="18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8">
        <f t="shared" si="416"/>
        <v>-7</v>
      </c>
      <c r="BE222" s="35">
        <f t="shared" si="417"/>
        <v>-3.2272936837252075E-4</v>
      </c>
      <c r="BF222" s="22">
        <f t="shared" si="418"/>
        <v>5456.2154001006538</v>
      </c>
      <c r="BG222" s="22">
        <f t="shared" si="419"/>
        <v>0.17645239780929828</v>
      </c>
      <c r="BH222" s="30">
        <v>19866</v>
      </c>
      <c r="BI222">
        <f t="shared" si="420"/>
        <v>191</v>
      </c>
      <c r="BJ222" s="6">
        <v>50104</v>
      </c>
      <c r="BK222">
        <f t="shared" si="421"/>
        <v>246</v>
      </c>
      <c r="BL222" s="6">
        <v>36301</v>
      </c>
      <c r="BM222">
        <f t="shared" si="422"/>
        <v>208</v>
      </c>
      <c r="BN222" s="6">
        <v>13783</v>
      </c>
      <c r="BO222">
        <f t="shared" si="423"/>
        <v>85</v>
      </c>
      <c r="BP222" s="6">
        <v>2829</v>
      </c>
      <c r="BQ222">
        <f t="shared" si="424"/>
        <v>25</v>
      </c>
      <c r="BR222" s="10">
        <v>21</v>
      </c>
      <c r="BS222" s="17">
        <f t="shared" si="425"/>
        <v>0</v>
      </c>
      <c r="BT222" s="10">
        <v>126</v>
      </c>
      <c r="BU222" s="17">
        <f t="shared" si="426"/>
        <v>1</v>
      </c>
      <c r="BV222" s="10">
        <v>530</v>
      </c>
      <c r="BW222" s="17">
        <f t="shared" si="427"/>
        <v>2</v>
      </c>
      <c r="BX222" s="10">
        <v>1219</v>
      </c>
      <c r="BY222" s="17">
        <f t="shared" si="428"/>
        <v>5</v>
      </c>
      <c r="BZ222" s="15">
        <v>633</v>
      </c>
      <c r="CA222" s="18">
        <f t="shared" si="429"/>
        <v>2</v>
      </c>
    </row>
    <row r="223" spans="1:79">
      <c r="A223" s="1">
        <v>44120</v>
      </c>
      <c r="B223">
        <v>44120</v>
      </c>
      <c r="C223" s="6">
        <v>123498</v>
      </c>
      <c r="D223">
        <f t="shared" si="378"/>
        <v>615</v>
      </c>
      <c r="E223" s="6">
        <v>2546</v>
      </c>
      <c r="F223">
        <f t="shared" si="373"/>
        <v>17</v>
      </c>
      <c r="G223" s="6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6">
        <v>574012</v>
      </c>
      <c r="W223">
        <f t="shared" si="390"/>
        <v>6472</v>
      </c>
      <c r="X223">
        <f t="shared" si="391"/>
        <v>-504</v>
      </c>
      <c r="Y223" s="22">
        <f t="shared" si="392"/>
        <v>144441.87216909914</v>
      </c>
      <c r="Z223" s="6">
        <v>446964</v>
      </c>
      <c r="AA223">
        <f t="shared" si="393"/>
        <v>5857</v>
      </c>
      <c r="AB223" s="19">
        <f t="shared" si="394"/>
        <v>0.7786666480840122</v>
      </c>
      <c r="AC223" s="18">
        <f t="shared" si="395"/>
        <v>-364</v>
      </c>
      <c r="AD223">
        <f t="shared" si="396"/>
        <v>127048</v>
      </c>
      <c r="AE223">
        <f t="shared" si="397"/>
        <v>615</v>
      </c>
      <c r="AF223" s="19">
        <f t="shared" si="398"/>
        <v>0.22133335191598782</v>
      </c>
      <c r="AG223" s="18">
        <f t="shared" si="399"/>
        <v>-140</v>
      </c>
      <c r="AH223" s="22">
        <f t="shared" si="400"/>
        <v>9.5024721878862795E-2</v>
      </c>
      <c r="AI223" s="22">
        <f t="shared" si="401"/>
        <v>31969.803724207348</v>
      </c>
      <c r="AJ223" s="6">
        <v>20407</v>
      </c>
      <c r="AK223">
        <f t="shared" si="402"/>
        <v>-2</v>
      </c>
      <c r="AL223">
        <f t="shared" si="403"/>
        <v>-9.7995982164755802E-5</v>
      </c>
      <c r="AM223" s="22">
        <f t="shared" si="404"/>
        <v>5135.1283341721182</v>
      </c>
      <c r="AN223" s="22">
        <f t="shared" si="405"/>
        <v>0.16524154237315583</v>
      </c>
      <c r="AO223" s="6">
        <v>481</v>
      </c>
      <c r="AP223">
        <f t="shared" si="377"/>
        <v>15</v>
      </c>
      <c r="AQ223">
        <f t="shared" si="406"/>
        <v>3.2188841201716833E-2</v>
      </c>
      <c r="AR223" s="22">
        <f t="shared" si="407"/>
        <v>121.03673880221439</v>
      </c>
      <c r="AS223" s="6">
        <v>662</v>
      </c>
      <c r="AT223">
        <f t="shared" si="408"/>
        <v>-22</v>
      </c>
      <c r="AU223">
        <f t="shared" si="409"/>
        <v>-3.2163742690058506E-2</v>
      </c>
      <c r="AV223" s="22">
        <f t="shared" si="410"/>
        <v>166.58278812279818</v>
      </c>
      <c r="AW223" s="35">
        <f t="shared" si="411"/>
        <v>5.3604106949100387E-3</v>
      </c>
      <c r="AX223" s="6">
        <v>116</v>
      </c>
      <c r="AY223">
        <f t="shared" si="412"/>
        <v>-8</v>
      </c>
      <c r="AZ223">
        <f t="shared" si="413"/>
        <v>-6.4516129032258118E-2</v>
      </c>
      <c r="BA223" s="22">
        <f t="shared" si="414"/>
        <v>29.189733266230498</v>
      </c>
      <c r="BB223" s="35">
        <f t="shared" si="415"/>
        <v>9.3928646617758992E-4</v>
      </c>
      <c r="BC223" s="18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8">
        <f t="shared" si="416"/>
        <v>-17</v>
      </c>
      <c r="BE223" s="35">
        <f t="shared" si="417"/>
        <v>-7.8402435087399081E-4</v>
      </c>
      <c r="BF223" s="22">
        <f t="shared" si="418"/>
        <v>5451.9375943633613</v>
      </c>
      <c r="BG223" s="22">
        <f t="shared" si="419"/>
        <v>0.17543603945003158</v>
      </c>
      <c r="BH223" s="30">
        <v>19990</v>
      </c>
      <c r="BI223">
        <f t="shared" si="420"/>
        <v>124</v>
      </c>
      <c r="BJ223" s="6">
        <v>50351</v>
      </c>
      <c r="BK223">
        <f t="shared" si="421"/>
        <v>247</v>
      </c>
      <c r="BL223" s="6">
        <v>36473</v>
      </c>
      <c r="BM223">
        <f t="shared" si="422"/>
        <v>172</v>
      </c>
      <c r="BN223" s="6">
        <v>13844</v>
      </c>
      <c r="BO223">
        <f t="shared" si="423"/>
        <v>61</v>
      </c>
      <c r="BP223" s="6">
        <v>2840</v>
      </c>
      <c r="BQ223">
        <f t="shared" si="424"/>
        <v>11</v>
      </c>
      <c r="BR223" s="10">
        <v>21</v>
      </c>
      <c r="BS223" s="17">
        <f t="shared" si="425"/>
        <v>0</v>
      </c>
      <c r="BT223" s="10">
        <v>127</v>
      </c>
      <c r="BU223" s="17">
        <f t="shared" si="426"/>
        <v>1</v>
      </c>
      <c r="BV223" s="10">
        <v>533</v>
      </c>
      <c r="BW223" s="17">
        <f t="shared" si="427"/>
        <v>3</v>
      </c>
      <c r="BX223" s="10">
        <v>1226</v>
      </c>
      <c r="BY223" s="17">
        <f t="shared" si="428"/>
        <v>7</v>
      </c>
      <c r="BZ223" s="15">
        <v>639</v>
      </c>
      <c r="CA223" s="18">
        <f t="shared" si="429"/>
        <v>6</v>
      </c>
    </row>
    <row r="224" spans="1:79">
      <c r="A224" s="1">
        <v>44121</v>
      </c>
      <c r="B224">
        <v>44121</v>
      </c>
      <c r="C224" s="6">
        <v>124107</v>
      </c>
      <c r="D224">
        <f t="shared" si="378"/>
        <v>609</v>
      </c>
      <c r="E224" s="6">
        <v>2557</v>
      </c>
      <c r="F224">
        <f t="shared" si="373"/>
        <v>11</v>
      </c>
      <c r="G224" s="6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6">
        <v>578200</v>
      </c>
      <c r="W224">
        <f t="shared" si="390"/>
        <v>4188</v>
      </c>
      <c r="X224">
        <f t="shared" si="391"/>
        <v>-2284</v>
      </c>
      <c r="Y224" s="22">
        <f t="shared" si="392"/>
        <v>145495.72219426269</v>
      </c>
      <c r="Z224" s="6">
        <v>450543</v>
      </c>
      <c r="AA224">
        <f t="shared" si="393"/>
        <v>3579</v>
      </c>
      <c r="AB224" s="19">
        <f t="shared" si="394"/>
        <v>0.77921653407125557</v>
      </c>
      <c r="AC224" s="18">
        <f t="shared" si="395"/>
        <v>-2278</v>
      </c>
      <c r="AD224">
        <f t="shared" si="396"/>
        <v>127657</v>
      </c>
      <c r="AE224">
        <f t="shared" si="397"/>
        <v>609</v>
      </c>
      <c r="AF224" s="19">
        <f t="shared" si="398"/>
        <v>0.22078346592874437</v>
      </c>
      <c r="AG224" s="18">
        <f t="shared" si="399"/>
        <v>-6</v>
      </c>
      <c r="AH224" s="22">
        <f t="shared" si="400"/>
        <v>0.14541547277936961</v>
      </c>
      <c r="AI224" s="22">
        <f t="shared" si="401"/>
        <v>32123.049823855057</v>
      </c>
      <c r="AJ224" s="6">
        <v>19985</v>
      </c>
      <c r="AK224">
        <f t="shared" si="402"/>
        <v>-422</v>
      </c>
      <c r="AL224">
        <f t="shared" si="403"/>
        <v>-2.0679178713186697E-2</v>
      </c>
      <c r="AM224" s="22">
        <f t="shared" si="404"/>
        <v>5028.9380976346247</v>
      </c>
      <c r="AN224" s="22">
        <f t="shared" si="405"/>
        <v>0.16103040118607331</v>
      </c>
      <c r="AO224" s="6">
        <v>455</v>
      </c>
      <c r="AP224">
        <f t="shared" si="377"/>
        <v>-26</v>
      </c>
      <c r="AQ224">
        <f t="shared" si="406"/>
        <v>-5.4054054054054057E-2</v>
      </c>
      <c r="AR224" s="22">
        <f t="shared" si="407"/>
        <v>114.49421238047307</v>
      </c>
      <c r="AS224" s="6">
        <v>652</v>
      </c>
      <c r="AT224">
        <f t="shared" si="408"/>
        <v>-10</v>
      </c>
      <c r="AU224">
        <f t="shared" si="409"/>
        <v>-1.5105740181268867E-2</v>
      </c>
      <c r="AV224" s="22">
        <f t="shared" si="410"/>
        <v>164.06643180674382</v>
      </c>
      <c r="AW224" s="35">
        <f t="shared" si="411"/>
        <v>5.2535312270863043E-3</v>
      </c>
      <c r="AX224" s="6">
        <v>110</v>
      </c>
      <c r="AY224">
        <f t="shared" si="412"/>
        <v>-6</v>
      </c>
      <c r="AZ224">
        <f t="shared" si="413"/>
        <v>-5.1724137931034475E-2</v>
      </c>
      <c r="BA224" s="22">
        <f t="shared" si="414"/>
        <v>27.679919476597885</v>
      </c>
      <c r="BB224" s="35">
        <f t="shared" si="415"/>
        <v>8.8633195549002073E-4</v>
      </c>
      <c r="BC224" s="18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8">
        <f t="shared" si="416"/>
        <v>-464</v>
      </c>
      <c r="BE224" s="35">
        <f t="shared" si="417"/>
        <v>-2.1416043570571364E-2</v>
      </c>
      <c r="BF224" s="22">
        <f t="shared" si="418"/>
        <v>5335.1786612984397</v>
      </c>
      <c r="BG224" s="22">
        <f t="shared" si="419"/>
        <v>0.17083645563908562</v>
      </c>
      <c r="BH224" s="30">
        <v>20126</v>
      </c>
      <c r="BI224">
        <f t="shared" si="420"/>
        <v>136</v>
      </c>
      <c r="BJ224" s="6">
        <v>50601</v>
      </c>
      <c r="BK224">
        <f t="shared" si="421"/>
        <v>250</v>
      </c>
      <c r="BL224" s="6">
        <v>36626</v>
      </c>
      <c r="BM224">
        <f t="shared" si="422"/>
        <v>153</v>
      </c>
      <c r="BN224" s="6">
        <v>13904</v>
      </c>
      <c r="BO224">
        <f t="shared" si="423"/>
        <v>60</v>
      </c>
      <c r="BP224" s="6">
        <v>2850</v>
      </c>
      <c r="BQ224">
        <f t="shared" si="424"/>
        <v>10</v>
      </c>
      <c r="BR224" s="10">
        <v>21</v>
      </c>
      <c r="BS224" s="17">
        <f t="shared" si="425"/>
        <v>0</v>
      </c>
      <c r="BT224" s="10">
        <v>127</v>
      </c>
      <c r="BU224" s="17">
        <f t="shared" si="426"/>
        <v>0</v>
      </c>
      <c r="BV224" s="10">
        <v>534</v>
      </c>
      <c r="BW224" s="17">
        <f t="shared" si="427"/>
        <v>1</v>
      </c>
      <c r="BX224" s="10">
        <v>1233</v>
      </c>
      <c r="BY224" s="17">
        <f t="shared" si="428"/>
        <v>7</v>
      </c>
      <c r="BZ224" s="15">
        <v>642</v>
      </c>
      <c r="CA224" s="18">
        <f t="shared" si="429"/>
        <v>3</v>
      </c>
    </row>
    <row r="225" spans="1:79">
      <c r="A225" s="1">
        <v>44122</v>
      </c>
      <c r="B225">
        <v>44122</v>
      </c>
      <c r="C225" s="6">
        <v>124745</v>
      </c>
      <c r="D225">
        <f t="shared" si="378"/>
        <v>638</v>
      </c>
      <c r="E225" s="6">
        <v>2564</v>
      </c>
      <c r="F225">
        <f t="shared" ref="F225:F256" si="430">E225-E224</f>
        <v>7</v>
      </c>
      <c r="G225" s="6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6">
        <v>582974</v>
      </c>
      <c r="W225">
        <f t="shared" si="390"/>
        <v>4774</v>
      </c>
      <c r="X225">
        <f t="shared" si="391"/>
        <v>586</v>
      </c>
      <c r="Y225" s="22">
        <f t="shared" si="392"/>
        <v>146697.03069954706</v>
      </c>
      <c r="Z225" s="6">
        <v>454679</v>
      </c>
      <c r="AA225">
        <f t="shared" si="393"/>
        <v>4136</v>
      </c>
      <c r="AB225" s="19">
        <f t="shared" si="394"/>
        <v>0.77993015125888976</v>
      </c>
      <c r="AC225" s="18">
        <f t="shared" si="395"/>
        <v>557</v>
      </c>
      <c r="AD225">
        <f t="shared" si="396"/>
        <v>128295</v>
      </c>
      <c r="AE225">
        <f t="shared" si="397"/>
        <v>638</v>
      </c>
      <c r="AF225" s="19">
        <f t="shared" si="398"/>
        <v>0.22006984874111024</v>
      </c>
      <c r="AG225" s="18">
        <f t="shared" si="399"/>
        <v>29</v>
      </c>
      <c r="AH225" s="22">
        <f t="shared" si="400"/>
        <v>0.13364055299539171</v>
      </c>
      <c r="AI225" s="22">
        <f t="shared" si="401"/>
        <v>32283.593356819325</v>
      </c>
      <c r="AJ225" s="6">
        <v>19901</v>
      </c>
      <c r="AK225">
        <f t="shared" si="402"/>
        <v>-84</v>
      </c>
      <c r="AL225">
        <f t="shared" si="403"/>
        <v>-4.203152364273155E-3</v>
      </c>
      <c r="AM225" s="22">
        <f t="shared" si="404"/>
        <v>5007.8007045797685</v>
      </c>
      <c r="AN225" s="22">
        <f t="shared" si="405"/>
        <v>0.15953344823439816</v>
      </c>
      <c r="AO225" s="6">
        <v>478</v>
      </c>
      <c r="AP225">
        <f t="shared" si="377"/>
        <v>23</v>
      </c>
      <c r="AQ225">
        <f t="shared" si="406"/>
        <v>5.0549450549450592E-2</v>
      </c>
      <c r="AR225" s="22">
        <f t="shared" si="407"/>
        <v>120.28183190739809</v>
      </c>
      <c r="AS225" s="6">
        <v>654</v>
      </c>
      <c r="AT225">
        <f t="shared" si="408"/>
        <v>2</v>
      </c>
      <c r="AU225">
        <f t="shared" si="409"/>
        <v>3.0674846625766694E-3</v>
      </c>
      <c r="AV225" s="22">
        <f t="shared" si="410"/>
        <v>164.5697030699547</v>
      </c>
      <c r="AW225" s="35">
        <f t="shared" si="411"/>
        <v>5.2426950979999202E-3</v>
      </c>
      <c r="AX225" s="6">
        <v>107</v>
      </c>
      <c r="AY225">
        <f t="shared" si="412"/>
        <v>-3</v>
      </c>
      <c r="AZ225">
        <f t="shared" si="413"/>
        <v>-2.7272727272727226E-2</v>
      </c>
      <c r="BA225" s="22">
        <f t="shared" si="414"/>
        <v>26.92501258178158</v>
      </c>
      <c r="BB225" s="35">
        <f t="shared" si="415"/>
        <v>8.5774980961160767E-4</v>
      </c>
      <c r="BC225" s="18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8">
        <f t="shared" si="416"/>
        <v>-62</v>
      </c>
      <c r="BE225" s="35">
        <f t="shared" si="417"/>
        <v>-2.924252429016172E-3</v>
      </c>
      <c r="BF225" s="22">
        <f t="shared" si="418"/>
        <v>5319.5772521389026</v>
      </c>
      <c r="BG225" s="22">
        <f t="shared" si="419"/>
        <v>0.16946571004849895</v>
      </c>
      <c r="BH225" s="30">
        <v>20267</v>
      </c>
      <c r="BI225">
        <f t="shared" si="420"/>
        <v>141</v>
      </c>
      <c r="BJ225" s="6">
        <v>50844</v>
      </c>
      <c r="BK225">
        <f t="shared" si="421"/>
        <v>243</v>
      </c>
      <c r="BL225" s="6">
        <v>36799</v>
      </c>
      <c r="BM225">
        <f t="shared" si="422"/>
        <v>173</v>
      </c>
      <c r="BN225" s="6">
        <v>13973</v>
      </c>
      <c r="BO225">
        <f t="shared" si="423"/>
        <v>69</v>
      </c>
      <c r="BP225" s="6">
        <v>2862</v>
      </c>
      <c r="BQ225">
        <f t="shared" si="424"/>
        <v>12</v>
      </c>
      <c r="BR225" s="10">
        <v>21</v>
      </c>
      <c r="BS225" s="17">
        <f t="shared" si="425"/>
        <v>0</v>
      </c>
      <c r="BT225" s="10">
        <v>128</v>
      </c>
      <c r="BU225" s="17">
        <f t="shared" si="426"/>
        <v>1</v>
      </c>
      <c r="BV225" s="10">
        <v>535</v>
      </c>
      <c r="BW225" s="17">
        <f t="shared" si="427"/>
        <v>1</v>
      </c>
      <c r="BX225" s="10">
        <v>1235</v>
      </c>
      <c r="BY225" s="17">
        <f t="shared" si="428"/>
        <v>2</v>
      </c>
      <c r="BZ225" s="15">
        <v>645</v>
      </c>
      <c r="CA225" s="18">
        <f t="shared" si="429"/>
        <v>3</v>
      </c>
    </row>
    <row r="226" spans="1:79">
      <c r="A226" s="1">
        <v>44123</v>
      </c>
      <c r="B226">
        <v>44123</v>
      </c>
      <c r="C226" s="6">
        <v>125181</v>
      </c>
      <c r="D226">
        <f t="shared" si="378"/>
        <v>436</v>
      </c>
      <c r="E226" s="6">
        <v>2574</v>
      </c>
      <c r="F226">
        <f t="shared" si="430"/>
        <v>10</v>
      </c>
      <c r="G226" s="6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6">
        <v>585821</v>
      </c>
      <c r="W226">
        <f t="shared" si="390"/>
        <v>2847</v>
      </c>
      <c r="X226">
        <f t="shared" si="391"/>
        <v>-1927</v>
      </c>
      <c r="Y226" s="22">
        <f t="shared" si="392"/>
        <v>147413.43734272773</v>
      </c>
      <c r="Z226" s="6">
        <v>457090</v>
      </c>
      <c r="AA226">
        <f t="shared" si="393"/>
        <v>2411</v>
      </c>
      <c r="AB226" s="19">
        <f t="shared" si="394"/>
        <v>0.78025540224744416</v>
      </c>
      <c r="AC226" s="18">
        <f t="shared" si="395"/>
        <v>-1725</v>
      </c>
      <c r="AD226">
        <f t="shared" si="396"/>
        <v>128731</v>
      </c>
      <c r="AE226">
        <f t="shared" si="397"/>
        <v>436</v>
      </c>
      <c r="AF226" s="19">
        <f t="shared" si="398"/>
        <v>0.21974459775255581</v>
      </c>
      <c r="AG226" s="18">
        <f t="shared" si="399"/>
        <v>-202</v>
      </c>
      <c r="AH226" s="22">
        <f t="shared" si="400"/>
        <v>0.15314365999297505</v>
      </c>
      <c r="AI226" s="22">
        <f t="shared" si="401"/>
        <v>32393.306492199295</v>
      </c>
      <c r="AJ226" s="6">
        <v>19827</v>
      </c>
      <c r="AK226">
        <f t="shared" si="402"/>
        <v>-74</v>
      </c>
      <c r="AL226">
        <f t="shared" si="403"/>
        <v>-3.7184061102457644E-3</v>
      </c>
      <c r="AM226" s="22">
        <f t="shared" si="404"/>
        <v>4989.1796678409664</v>
      </c>
      <c r="AN226" s="22">
        <f t="shared" si="405"/>
        <v>0.15838665612193545</v>
      </c>
      <c r="AO226" s="6">
        <v>483</v>
      </c>
      <c r="AP226">
        <f t="shared" si="377"/>
        <v>5</v>
      </c>
      <c r="AQ226">
        <f t="shared" si="406"/>
        <v>1.0460251046025215E-2</v>
      </c>
      <c r="AR226" s="22">
        <f t="shared" si="407"/>
        <v>121.54001006542526</v>
      </c>
      <c r="AS226" s="6">
        <v>637</v>
      </c>
      <c r="AT226">
        <f t="shared" si="408"/>
        <v>-17</v>
      </c>
      <c r="AU226">
        <f t="shared" si="409"/>
        <v>-2.5993883792048922E-2</v>
      </c>
      <c r="AV226" s="22">
        <f t="shared" si="410"/>
        <v>160.2918973326623</v>
      </c>
      <c r="AW226" s="35">
        <f t="shared" si="411"/>
        <v>5.088631661354359E-3</v>
      </c>
      <c r="AX226" s="6">
        <v>115</v>
      </c>
      <c r="AY226">
        <f t="shared" si="412"/>
        <v>8</v>
      </c>
      <c r="AZ226">
        <f t="shared" si="413"/>
        <v>7.4766355140186924E-2</v>
      </c>
      <c r="BA226" s="22">
        <f t="shared" si="414"/>
        <v>28.938097634625063</v>
      </c>
      <c r="BB226" s="35">
        <f t="shared" si="415"/>
        <v>9.1866976617857338E-4</v>
      </c>
      <c r="BC226" s="18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8">
        <f t="shared" si="416"/>
        <v>-78</v>
      </c>
      <c r="BE226" s="35">
        <f t="shared" si="417"/>
        <v>-3.6896877956480445E-3</v>
      </c>
      <c r="BF226" s="22">
        <f t="shared" si="418"/>
        <v>5299.9496728736785</v>
      </c>
      <c r="BG226" s="22">
        <f t="shared" si="419"/>
        <v>0.16825237056741837</v>
      </c>
      <c r="BH226" s="30">
        <v>20382</v>
      </c>
      <c r="BI226">
        <f t="shared" si="420"/>
        <v>115</v>
      </c>
      <c r="BJ226" s="6">
        <v>50998</v>
      </c>
      <c r="BK226">
        <f t="shared" si="421"/>
        <v>154</v>
      </c>
      <c r="BL226" s="6">
        <v>36904</v>
      </c>
      <c r="BM226">
        <f t="shared" si="422"/>
        <v>105</v>
      </c>
      <c r="BN226" s="6">
        <v>14027</v>
      </c>
      <c r="BO226">
        <f t="shared" si="423"/>
        <v>54</v>
      </c>
      <c r="BP226" s="6">
        <v>2870</v>
      </c>
      <c r="BQ226">
        <f t="shared" si="424"/>
        <v>8</v>
      </c>
      <c r="BR226" s="10">
        <v>21</v>
      </c>
      <c r="BS226" s="17">
        <f t="shared" si="425"/>
        <v>0</v>
      </c>
      <c r="BT226" s="10">
        <v>129</v>
      </c>
      <c r="BU226" s="17">
        <f t="shared" si="426"/>
        <v>1</v>
      </c>
      <c r="BV226" s="10">
        <v>536</v>
      </c>
      <c r="BW226" s="17">
        <f t="shared" si="427"/>
        <v>1</v>
      </c>
      <c r="BX226" s="10">
        <v>1239</v>
      </c>
      <c r="BY226" s="17">
        <f t="shared" si="428"/>
        <v>4</v>
      </c>
      <c r="BZ226" s="15">
        <v>649</v>
      </c>
      <c r="CA226" s="18">
        <f t="shared" si="429"/>
        <v>4</v>
      </c>
    </row>
    <row r="227" spans="1:79">
      <c r="A227" s="1">
        <v>44124</v>
      </c>
      <c r="B227">
        <v>44124</v>
      </c>
      <c r="C227" s="6">
        <v>125739</v>
      </c>
      <c r="D227">
        <f t="shared" si="378"/>
        <v>558</v>
      </c>
      <c r="E227" s="6">
        <v>2585</v>
      </c>
      <c r="F227">
        <f t="shared" si="430"/>
        <v>11</v>
      </c>
      <c r="G227" s="6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6">
        <v>591504</v>
      </c>
      <c r="W227">
        <f t="shared" si="390"/>
        <v>5683</v>
      </c>
      <c r="X227">
        <f t="shared" si="391"/>
        <v>2836</v>
      </c>
      <c r="Y227" s="22">
        <f t="shared" si="392"/>
        <v>148843.48263714142</v>
      </c>
      <c r="Z227" s="6">
        <v>462215</v>
      </c>
      <c r="AA227">
        <f t="shared" si="393"/>
        <v>5125</v>
      </c>
      <c r="AB227" s="19">
        <f t="shared" si="394"/>
        <v>0.78142328707836295</v>
      </c>
      <c r="AC227" s="18">
        <f t="shared" si="395"/>
        <v>2714</v>
      </c>
      <c r="AD227">
        <f t="shared" si="396"/>
        <v>129289</v>
      </c>
      <c r="AE227">
        <f t="shared" si="397"/>
        <v>558</v>
      </c>
      <c r="AF227" s="19">
        <f t="shared" si="398"/>
        <v>0.21857671292163705</v>
      </c>
      <c r="AG227" s="18">
        <f t="shared" si="399"/>
        <v>122</v>
      </c>
      <c r="AH227" s="22">
        <f t="shared" si="400"/>
        <v>9.8187576983987335E-2</v>
      </c>
      <c r="AI227" s="22">
        <f t="shared" si="401"/>
        <v>32533.719174635127</v>
      </c>
      <c r="AJ227" s="6">
        <v>19926</v>
      </c>
      <c r="AK227">
        <f t="shared" si="402"/>
        <v>99</v>
      </c>
      <c r="AL227">
        <f t="shared" si="403"/>
        <v>4.9931911030414167E-3</v>
      </c>
      <c r="AM227" s="22">
        <f t="shared" si="404"/>
        <v>5014.0915953699041</v>
      </c>
      <c r="AN227" s="22">
        <f t="shared" si="405"/>
        <v>0.1584711187459738</v>
      </c>
      <c r="AO227" s="6">
        <v>483</v>
      </c>
      <c r="AP227">
        <f t="shared" si="377"/>
        <v>0</v>
      </c>
      <c r="AQ227">
        <f t="shared" si="406"/>
        <v>0</v>
      </c>
      <c r="AR227" s="22">
        <f t="shared" si="407"/>
        <v>121.54001006542526</v>
      </c>
      <c r="AS227" s="6">
        <v>604</v>
      </c>
      <c r="AT227">
        <f t="shared" si="408"/>
        <v>-33</v>
      </c>
      <c r="AU227">
        <f t="shared" si="409"/>
        <v>-5.180533751962324E-2</v>
      </c>
      <c r="AV227" s="22">
        <f t="shared" si="410"/>
        <v>151.98792148968292</v>
      </c>
      <c r="AW227" s="35">
        <f t="shared" si="411"/>
        <v>4.803601110236283E-3</v>
      </c>
      <c r="AX227" s="6">
        <v>113</v>
      </c>
      <c r="AY227">
        <f t="shared" si="412"/>
        <v>-2</v>
      </c>
      <c r="AZ227">
        <f t="shared" si="413"/>
        <v>-1.7391304347826098E-2</v>
      </c>
      <c r="BA227" s="22">
        <f t="shared" si="414"/>
        <v>28.434826371414189</v>
      </c>
      <c r="BB227" s="35">
        <f t="shared" si="415"/>
        <v>8.9868696267665562E-4</v>
      </c>
      <c r="BC227" s="18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8">
        <f t="shared" si="416"/>
        <v>64</v>
      </c>
      <c r="BE227" s="35">
        <f t="shared" si="417"/>
        <v>3.0386478017281338E-3</v>
      </c>
      <c r="BF227" s="22">
        <f t="shared" si="418"/>
        <v>5316.0543532964266</v>
      </c>
      <c r="BG227" s="22">
        <f t="shared" si="419"/>
        <v>0.16801469711068165</v>
      </c>
      <c r="BH227" s="30">
        <v>20500</v>
      </c>
      <c r="BI227">
        <f t="shared" si="420"/>
        <v>118</v>
      </c>
      <c r="BJ227" s="6">
        <v>51194</v>
      </c>
      <c r="BK227">
        <f t="shared" si="421"/>
        <v>196</v>
      </c>
      <c r="BL227" s="6">
        <v>37065</v>
      </c>
      <c r="BM227">
        <f t="shared" si="422"/>
        <v>161</v>
      </c>
      <c r="BN227" s="6">
        <v>14094</v>
      </c>
      <c r="BO227">
        <f t="shared" si="423"/>
        <v>67</v>
      </c>
      <c r="BP227" s="6">
        <v>2886</v>
      </c>
      <c r="BQ227">
        <f t="shared" si="424"/>
        <v>16</v>
      </c>
      <c r="BR227" s="10">
        <v>21</v>
      </c>
      <c r="BS227" s="17">
        <f t="shared" si="425"/>
        <v>0</v>
      </c>
      <c r="BT227" s="10">
        <v>129</v>
      </c>
      <c r="BU227" s="17">
        <f t="shared" si="426"/>
        <v>0</v>
      </c>
      <c r="BV227" s="10">
        <v>539</v>
      </c>
      <c r="BW227" s="17">
        <f t="shared" si="427"/>
        <v>3</v>
      </c>
      <c r="BX227" s="10">
        <v>1244</v>
      </c>
      <c r="BY227" s="17">
        <f t="shared" si="428"/>
        <v>5</v>
      </c>
      <c r="BZ227" s="15">
        <v>652</v>
      </c>
      <c r="CA227" s="18">
        <f t="shared" si="429"/>
        <v>3</v>
      </c>
    </row>
    <row r="228" spans="1:79">
      <c r="A228" s="1">
        <v>44125</v>
      </c>
      <c r="B228">
        <v>44125</v>
      </c>
      <c r="C228" s="6">
        <v>126436</v>
      </c>
      <c r="D228">
        <f t="shared" si="378"/>
        <v>697</v>
      </c>
      <c r="E228" s="6">
        <v>2597</v>
      </c>
      <c r="F228">
        <f t="shared" si="430"/>
        <v>12</v>
      </c>
      <c r="G228" s="6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6">
        <v>600018</v>
      </c>
      <c r="W228">
        <f t="shared" si="390"/>
        <v>8514</v>
      </c>
      <c r="X228">
        <f t="shared" si="391"/>
        <v>2831</v>
      </c>
      <c r="Y228" s="22">
        <f t="shared" si="392"/>
        <v>150985.90840463008</v>
      </c>
      <c r="Z228" s="6">
        <v>470033</v>
      </c>
      <c r="AA228">
        <f t="shared" si="393"/>
        <v>7818</v>
      </c>
      <c r="AB228" s="19">
        <f t="shared" si="394"/>
        <v>0.78336483238836163</v>
      </c>
      <c r="AC228" s="18">
        <f t="shared" si="395"/>
        <v>2693</v>
      </c>
      <c r="AD228">
        <f t="shared" si="396"/>
        <v>129985</v>
      </c>
      <c r="AE228">
        <f t="shared" si="397"/>
        <v>696</v>
      </c>
      <c r="AF228" s="19">
        <f t="shared" si="398"/>
        <v>0.21663516761163831</v>
      </c>
      <c r="AG228" s="18">
        <f t="shared" si="399"/>
        <v>138</v>
      </c>
      <c r="AH228" s="22">
        <f t="shared" si="400"/>
        <v>8.1747709654686404E-2</v>
      </c>
      <c r="AI228" s="22">
        <f t="shared" si="401"/>
        <v>32708.857574232508</v>
      </c>
      <c r="AJ228" s="6">
        <v>19952</v>
      </c>
      <c r="AK228">
        <f t="shared" si="402"/>
        <v>26</v>
      </c>
      <c r="AL228">
        <f t="shared" si="403"/>
        <v>1.3048278630933829E-3</v>
      </c>
      <c r="AM228" s="22">
        <f t="shared" si="404"/>
        <v>5020.6341217916452</v>
      </c>
      <c r="AN228" s="22">
        <f t="shared" si="405"/>
        <v>0.15780315732860895</v>
      </c>
      <c r="AO228" s="6">
        <v>483</v>
      </c>
      <c r="AP228">
        <f t="shared" si="377"/>
        <v>0</v>
      </c>
      <c r="AQ228">
        <f t="shared" si="406"/>
        <v>0</v>
      </c>
      <c r="AR228" s="22">
        <f t="shared" si="407"/>
        <v>121.54001006542526</v>
      </c>
      <c r="AS228" s="6">
        <v>561</v>
      </c>
      <c r="AT228">
        <f t="shared" si="408"/>
        <v>-43</v>
      </c>
      <c r="AU228">
        <f t="shared" si="409"/>
        <v>-7.1192052980132425E-2</v>
      </c>
      <c r="AV228" s="22">
        <f t="shared" si="410"/>
        <v>141.16758933064921</v>
      </c>
      <c r="AW228" s="35">
        <f t="shared" si="411"/>
        <v>4.4370274288968335E-3</v>
      </c>
      <c r="AX228" s="6">
        <v>117</v>
      </c>
      <c r="AY228">
        <f t="shared" si="412"/>
        <v>4</v>
      </c>
      <c r="AZ228">
        <f t="shared" si="413"/>
        <v>3.539823008849563E-2</v>
      </c>
      <c r="BA228" s="22">
        <f t="shared" si="414"/>
        <v>29.441368897835932</v>
      </c>
      <c r="BB228" s="35">
        <f t="shared" si="415"/>
        <v>9.2536935682875133E-4</v>
      </c>
      <c r="BC228" s="18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8">
        <f t="shared" si="416"/>
        <v>-13</v>
      </c>
      <c r="BE228" s="35">
        <f t="shared" si="417"/>
        <v>-6.1535548613078639E-4</v>
      </c>
      <c r="BF228" s="22">
        <f t="shared" si="418"/>
        <v>5312.7830900855561</v>
      </c>
      <c r="BG228" s="22">
        <f t="shared" si="419"/>
        <v>0.16698566863867886</v>
      </c>
      <c r="BH228" s="30">
        <v>20638</v>
      </c>
      <c r="BI228">
        <f t="shared" si="420"/>
        <v>138</v>
      </c>
      <c r="BJ228" s="6">
        <v>51472</v>
      </c>
      <c r="BK228">
        <f t="shared" si="421"/>
        <v>278</v>
      </c>
      <c r="BL228" s="6">
        <v>37284</v>
      </c>
      <c r="BM228">
        <f t="shared" si="422"/>
        <v>219</v>
      </c>
      <c r="BN228" s="6">
        <v>14143</v>
      </c>
      <c r="BO228">
        <f t="shared" si="423"/>
        <v>49</v>
      </c>
      <c r="BP228" s="6">
        <v>2898</v>
      </c>
      <c r="BQ228">
        <f t="shared" si="424"/>
        <v>12</v>
      </c>
      <c r="BR228" s="10">
        <v>21</v>
      </c>
      <c r="BS228" s="17">
        <f t="shared" si="425"/>
        <v>0</v>
      </c>
      <c r="BT228" s="10">
        <v>130</v>
      </c>
      <c r="BU228" s="17">
        <f t="shared" si="426"/>
        <v>1</v>
      </c>
      <c r="BV228" s="10">
        <v>540</v>
      </c>
      <c r="BW228" s="17">
        <f t="shared" si="427"/>
        <v>1</v>
      </c>
      <c r="BX228" s="10">
        <v>1249</v>
      </c>
      <c r="BY228" s="17">
        <f t="shared" si="428"/>
        <v>5</v>
      </c>
      <c r="BZ228" s="15">
        <v>657</v>
      </c>
      <c r="CA228" s="18">
        <f t="shared" si="429"/>
        <v>5</v>
      </c>
    </row>
    <row r="229" spans="1:79">
      <c r="A229" s="1">
        <v>44126</v>
      </c>
      <c r="B229">
        <v>44126</v>
      </c>
      <c r="C229" s="6">
        <v>127227</v>
      </c>
      <c r="D229">
        <f t="shared" si="378"/>
        <v>791</v>
      </c>
      <c r="E229" s="6">
        <v>2612</v>
      </c>
      <c r="F229">
        <f t="shared" si="430"/>
        <v>15</v>
      </c>
      <c r="G229" s="6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6">
        <v>607766</v>
      </c>
      <c r="W229">
        <f t="shared" si="390"/>
        <v>7748</v>
      </c>
      <c r="X229">
        <f t="shared" si="391"/>
        <v>-766</v>
      </c>
      <c r="Y229" s="22">
        <f t="shared" si="392"/>
        <v>152935.58127830899</v>
      </c>
      <c r="Z229" s="6">
        <v>476989</v>
      </c>
      <c r="AA229">
        <f t="shared" si="393"/>
        <v>6956</v>
      </c>
      <c r="AB229" s="19">
        <f t="shared" si="394"/>
        <v>0.78482343533530996</v>
      </c>
      <c r="AC229" s="18">
        <f t="shared" si="395"/>
        <v>-862</v>
      </c>
      <c r="AD229">
        <f t="shared" si="396"/>
        <v>130777</v>
      </c>
      <c r="AE229">
        <f t="shared" si="397"/>
        <v>792</v>
      </c>
      <c r="AF229" s="19">
        <f t="shared" si="398"/>
        <v>0.21517656466469004</v>
      </c>
      <c r="AG229" s="18">
        <f t="shared" si="399"/>
        <v>96</v>
      </c>
      <c r="AH229" s="22">
        <f t="shared" si="400"/>
        <v>0.10221992772328342</v>
      </c>
      <c r="AI229" s="22">
        <f t="shared" si="401"/>
        <v>32908.152994464013</v>
      </c>
      <c r="AJ229" s="6">
        <v>20078</v>
      </c>
      <c r="AK229">
        <f t="shared" si="402"/>
        <v>126</v>
      </c>
      <c r="AL229">
        <f t="shared" si="403"/>
        <v>6.3151563753007789E-3</v>
      </c>
      <c r="AM229" s="22">
        <f t="shared" si="404"/>
        <v>5052.3402113739303</v>
      </c>
      <c r="AN229" s="22">
        <f t="shared" si="405"/>
        <v>0.15781241403161278</v>
      </c>
      <c r="AO229" s="6">
        <v>469</v>
      </c>
      <c r="AP229">
        <f t="shared" si="377"/>
        <v>-14</v>
      </c>
      <c r="AQ229">
        <f t="shared" si="406"/>
        <v>-2.8985507246376829E-2</v>
      </c>
      <c r="AR229" s="22">
        <f t="shared" si="407"/>
        <v>118.01711122294917</v>
      </c>
      <c r="AS229" s="6">
        <v>550</v>
      </c>
      <c r="AT229">
        <f t="shared" si="408"/>
        <v>-11</v>
      </c>
      <c r="AU229">
        <f t="shared" si="409"/>
        <v>-1.9607843137254943E-2</v>
      </c>
      <c r="AV229" s="22">
        <f t="shared" si="410"/>
        <v>138.39959738298941</v>
      </c>
      <c r="AW229" s="35">
        <f t="shared" si="411"/>
        <v>4.3229817570169856E-3</v>
      </c>
      <c r="AX229" s="6">
        <v>120</v>
      </c>
      <c r="AY229">
        <f t="shared" si="412"/>
        <v>3</v>
      </c>
      <c r="AZ229">
        <f t="shared" si="413"/>
        <v>2.564102564102555E-2</v>
      </c>
      <c r="BA229" s="22">
        <f t="shared" si="414"/>
        <v>30.196275792652237</v>
      </c>
      <c r="BB229" s="35">
        <f t="shared" si="415"/>
        <v>9.4319601971279681E-4</v>
      </c>
      <c r="BC229" s="18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8">
        <f t="shared" si="416"/>
        <v>104</v>
      </c>
      <c r="BE229" s="35">
        <f t="shared" si="417"/>
        <v>4.9258750532847895E-3</v>
      </c>
      <c r="BF229" s="22">
        <f t="shared" si="418"/>
        <v>5338.9531957725212</v>
      </c>
      <c r="BG229" s="22">
        <f t="shared" si="419"/>
        <v>0.16676491625205342</v>
      </c>
      <c r="BH229" s="30">
        <v>20827</v>
      </c>
      <c r="BI229">
        <f t="shared" si="420"/>
        <v>189</v>
      </c>
      <c r="BJ229" s="6">
        <v>51763</v>
      </c>
      <c r="BK229">
        <f t="shared" si="421"/>
        <v>291</v>
      </c>
      <c r="BL229" s="6">
        <v>37503</v>
      </c>
      <c r="BM229">
        <f t="shared" si="422"/>
        <v>219</v>
      </c>
      <c r="BN229" s="6">
        <v>14218</v>
      </c>
      <c r="BO229">
        <f t="shared" si="423"/>
        <v>75</v>
      </c>
      <c r="BP229" s="6">
        <v>2916</v>
      </c>
      <c r="BQ229">
        <f t="shared" si="424"/>
        <v>18</v>
      </c>
      <c r="BR229" s="10">
        <v>21</v>
      </c>
      <c r="BS229" s="17">
        <f t="shared" si="425"/>
        <v>0</v>
      </c>
      <c r="BT229" s="10">
        <v>131</v>
      </c>
      <c r="BU229" s="17">
        <f t="shared" si="426"/>
        <v>1</v>
      </c>
      <c r="BV229" s="10">
        <v>543</v>
      </c>
      <c r="BW229" s="17">
        <f t="shared" si="427"/>
        <v>3</v>
      </c>
      <c r="BX229" s="10">
        <v>1257</v>
      </c>
      <c r="BY229" s="17">
        <f t="shared" si="428"/>
        <v>8</v>
      </c>
      <c r="BZ229" s="15">
        <v>660</v>
      </c>
      <c r="CA229" s="18">
        <f t="shared" si="429"/>
        <v>3</v>
      </c>
    </row>
    <row r="230" spans="1:79">
      <c r="A230" s="1">
        <v>44127</v>
      </c>
      <c r="B230">
        <v>44127</v>
      </c>
      <c r="C230" s="6">
        <v>127866</v>
      </c>
      <c r="D230">
        <f t="shared" si="378"/>
        <v>639</v>
      </c>
      <c r="E230" s="6">
        <v>2622</v>
      </c>
      <c r="F230">
        <f t="shared" si="430"/>
        <v>10</v>
      </c>
      <c r="G230" s="6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6">
        <v>614675</v>
      </c>
      <c r="W230">
        <f t="shared" si="390"/>
        <v>6909</v>
      </c>
      <c r="X230">
        <f t="shared" si="391"/>
        <v>-839</v>
      </c>
      <c r="Y230" s="22">
        <f t="shared" si="392"/>
        <v>154674.13185707096</v>
      </c>
      <c r="Z230" s="6">
        <v>483259</v>
      </c>
      <c r="AA230">
        <f t="shared" si="393"/>
        <v>6270</v>
      </c>
      <c r="AB230" s="19">
        <f t="shared" si="394"/>
        <v>0.78620246471712696</v>
      </c>
      <c r="AC230" s="18">
        <f t="shared" si="395"/>
        <v>-686</v>
      </c>
      <c r="AD230">
        <f t="shared" si="396"/>
        <v>131416</v>
      </c>
      <c r="AE230">
        <f t="shared" si="397"/>
        <v>639</v>
      </c>
      <c r="AF230" s="19">
        <f t="shared" si="398"/>
        <v>0.21379753528287307</v>
      </c>
      <c r="AG230" s="18">
        <f t="shared" si="399"/>
        <v>-153</v>
      </c>
      <c r="AH230" s="22">
        <f t="shared" si="400"/>
        <v>9.2488059053408594E-2</v>
      </c>
      <c r="AI230" s="22">
        <f t="shared" si="401"/>
        <v>33068.948163059889</v>
      </c>
      <c r="AJ230" s="6">
        <v>20138</v>
      </c>
      <c r="AK230">
        <f t="shared" si="402"/>
        <v>60</v>
      </c>
      <c r="AL230">
        <f t="shared" si="403"/>
        <v>2.9883454527344089E-3</v>
      </c>
      <c r="AM230" s="22">
        <f t="shared" si="404"/>
        <v>5067.4383492702564</v>
      </c>
      <c r="AN230" s="22">
        <f t="shared" si="405"/>
        <v>0.1574930004848826</v>
      </c>
      <c r="AO230" s="6">
        <v>469</v>
      </c>
      <c r="AP230">
        <f t="shared" si="377"/>
        <v>0</v>
      </c>
      <c r="AQ230">
        <f t="shared" si="406"/>
        <v>0</v>
      </c>
      <c r="AR230" s="22">
        <f t="shared" si="407"/>
        <v>118.01711122294917</v>
      </c>
      <c r="AS230" s="6">
        <v>530</v>
      </c>
      <c r="AT230">
        <f t="shared" si="408"/>
        <v>-20</v>
      </c>
      <c r="AU230">
        <f t="shared" si="409"/>
        <v>-3.6363636363636376E-2</v>
      </c>
      <c r="AV230" s="22">
        <f t="shared" si="410"/>
        <v>133.36688475088073</v>
      </c>
      <c r="AW230" s="35">
        <f t="shared" si="411"/>
        <v>4.144964259459121E-3</v>
      </c>
      <c r="AX230" s="6">
        <v>122</v>
      </c>
      <c r="AY230">
        <f t="shared" si="412"/>
        <v>2</v>
      </c>
      <c r="AZ230">
        <f t="shared" si="413"/>
        <v>1.6666666666666607E-2</v>
      </c>
      <c r="BA230" s="22">
        <f t="shared" si="414"/>
        <v>30.699547055863107</v>
      </c>
      <c r="BB230" s="35">
        <f t="shared" si="415"/>
        <v>9.5412384840379771E-4</v>
      </c>
      <c r="BC230" s="18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8">
        <f t="shared" si="416"/>
        <v>42</v>
      </c>
      <c r="BE230" s="35">
        <f t="shared" si="417"/>
        <v>1.9795447047179504E-3</v>
      </c>
      <c r="BF230" s="22">
        <f t="shared" si="418"/>
        <v>5349.5218922999493</v>
      </c>
      <c r="BG230" s="22">
        <f t="shared" si="419"/>
        <v>0.16625999092800275</v>
      </c>
      <c r="BH230" s="30">
        <v>20967</v>
      </c>
      <c r="BI230">
        <f t="shared" si="420"/>
        <v>140</v>
      </c>
      <c r="BJ230" s="6">
        <v>51997</v>
      </c>
      <c r="BK230">
        <f t="shared" si="421"/>
        <v>234</v>
      </c>
      <c r="BL230" s="6">
        <v>37684</v>
      </c>
      <c r="BM230">
        <f t="shared" si="422"/>
        <v>181</v>
      </c>
      <c r="BN230" s="6">
        <v>14283</v>
      </c>
      <c r="BO230">
        <f t="shared" si="423"/>
        <v>65</v>
      </c>
      <c r="BP230" s="6">
        <v>2935</v>
      </c>
      <c r="BQ230">
        <f t="shared" si="424"/>
        <v>19</v>
      </c>
      <c r="BR230" s="10">
        <v>21</v>
      </c>
      <c r="BS230" s="17">
        <f t="shared" si="425"/>
        <v>0</v>
      </c>
      <c r="BT230" s="10">
        <v>132</v>
      </c>
      <c r="BU230" s="17">
        <f t="shared" si="426"/>
        <v>1</v>
      </c>
      <c r="BV230" s="10">
        <v>544</v>
      </c>
      <c r="BW230" s="17">
        <f t="shared" si="427"/>
        <v>1</v>
      </c>
      <c r="BX230" s="10">
        <v>1263</v>
      </c>
      <c r="BY230" s="17">
        <f t="shared" si="428"/>
        <v>6</v>
      </c>
      <c r="BZ230" s="15">
        <v>662</v>
      </c>
      <c r="CA230" s="18">
        <f t="shared" si="429"/>
        <v>2</v>
      </c>
    </row>
    <row r="231" spans="1:79">
      <c r="A231" s="1">
        <v>44128</v>
      </c>
      <c r="B231">
        <v>44128</v>
      </c>
      <c r="C231" s="6">
        <v>128515</v>
      </c>
      <c r="D231">
        <f t="shared" si="378"/>
        <v>649</v>
      </c>
      <c r="E231" s="6">
        <v>2628</v>
      </c>
      <c r="F231">
        <f t="shared" si="430"/>
        <v>6</v>
      </c>
      <c r="G231" s="6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6">
        <v>621118</v>
      </c>
      <c r="W231">
        <f t="shared" si="390"/>
        <v>6443</v>
      </c>
      <c r="X231">
        <f t="shared" si="391"/>
        <v>-466</v>
      </c>
      <c r="Y231" s="22">
        <f t="shared" si="392"/>
        <v>156295.42023150477</v>
      </c>
      <c r="Z231" s="6">
        <v>489053</v>
      </c>
      <c r="AA231">
        <f t="shared" si="393"/>
        <v>5794</v>
      </c>
      <c r="AB231" s="19">
        <f t="shared" si="394"/>
        <v>0.78737534574750689</v>
      </c>
      <c r="AC231" s="18">
        <f t="shared" si="395"/>
        <v>-476</v>
      </c>
      <c r="AD231">
        <f t="shared" si="396"/>
        <v>132065</v>
      </c>
      <c r="AE231">
        <f t="shared" si="397"/>
        <v>649</v>
      </c>
      <c r="AF231" s="19">
        <f t="shared" si="398"/>
        <v>0.21262465425249308</v>
      </c>
      <c r="AG231" s="18">
        <f t="shared" si="399"/>
        <v>10</v>
      </c>
      <c r="AH231" s="22">
        <f t="shared" si="400"/>
        <v>0.10072947384758653</v>
      </c>
      <c r="AI231" s="22">
        <f t="shared" si="401"/>
        <v>33232.259687971818</v>
      </c>
      <c r="AJ231" s="6">
        <v>20164</v>
      </c>
      <c r="AK231">
        <f t="shared" si="402"/>
        <v>26</v>
      </c>
      <c r="AL231">
        <f t="shared" si="403"/>
        <v>1.2910914688648578E-3</v>
      </c>
      <c r="AM231" s="22">
        <f t="shared" si="404"/>
        <v>5073.9808756919974</v>
      </c>
      <c r="AN231" s="22">
        <f t="shared" si="405"/>
        <v>0.15689997276582501</v>
      </c>
      <c r="AO231" s="6">
        <v>464</v>
      </c>
      <c r="AP231">
        <f t="shared" si="377"/>
        <v>-5</v>
      </c>
      <c r="AQ231">
        <f t="shared" si="406"/>
        <v>-1.0660980810234588E-2</v>
      </c>
      <c r="AR231" s="22">
        <f t="shared" si="407"/>
        <v>116.75893306492199</v>
      </c>
      <c r="AS231" s="6">
        <v>569</v>
      </c>
      <c r="AT231">
        <f t="shared" si="408"/>
        <v>39</v>
      </c>
      <c r="AU231">
        <f t="shared" si="409"/>
        <v>7.3584905660377453E-2</v>
      </c>
      <c r="AV231" s="22">
        <f t="shared" si="410"/>
        <v>143.18067438349269</v>
      </c>
      <c r="AW231" s="35">
        <f t="shared" si="411"/>
        <v>4.4274987355561604E-3</v>
      </c>
      <c r="AX231" s="6">
        <v>128</v>
      </c>
      <c r="AY231">
        <f t="shared" si="412"/>
        <v>6</v>
      </c>
      <c r="AZ231">
        <f t="shared" si="413"/>
        <v>4.9180327868852514E-2</v>
      </c>
      <c r="BA231" s="22">
        <f t="shared" si="414"/>
        <v>32.209360845495723</v>
      </c>
      <c r="BB231" s="35">
        <f t="shared" si="415"/>
        <v>9.9599268567871456E-4</v>
      </c>
      <c r="BC231" s="18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8">
        <f t="shared" si="416"/>
        <v>66</v>
      </c>
      <c r="BE231" s="35">
        <f t="shared" si="417"/>
        <v>3.1045674773038101E-3</v>
      </c>
      <c r="BF231" s="22">
        <f t="shared" si="418"/>
        <v>5366.1298439859083</v>
      </c>
      <c r="BG231" s="22">
        <f t="shared" si="419"/>
        <v>0.16593393767264522</v>
      </c>
      <c r="BH231" s="30">
        <v>21127</v>
      </c>
      <c r="BI231">
        <f t="shared" si="420"/>
        <v>160</v>
      </c>
      <c r="BJ231" s="6">
        <v>52235</v>
      </c>
      <c r="BK231">
        <f t="shared" si="421"/>
        <v>238</v>
      </c>
      <c r="BL231" s="6">
        <v>37858</v>
      </c>
      <c r="BM231">
        <f t="shared" si="422"/>
        <v>174</v>
      </c>
      <c r="BN231" s="6">
        <v>14349</v>
      </c>
      <c r="BO231">
        <f t="shared" si="423"/>
        <v>66</v>
      </c>
      <c r="BP231" s="6">
        <v>2946</v>
      </c>
      <c r="BQ231">
        <f t="shared" si="424"/>
        <v>11</v>
      </c>
      <c r="BR231" s="10">
        <v>21</v>
      </c>
      <c r="BS231" s="17">
        <f t="shared" si="425"/>
        <v>0</v>
      </c>
      <c r="BT231" s="10">
        <v>132</v>
      </c>
      <c r="BU231" s="17">
        <f t="shared" si="426"/>
        <v>0</v>
      </c>
      <c r="BV231" s="10">
        <v>545</v>
      </c>
      <c r="BW231" s="17">
        <f t="shared" si="427"/>
        <v>1</v>
      </c>
      <c r="BX231" s="10">
        <v>1268</v>
      </c>
      <c r="BY231" s="17">
        <f t="shared" si="428"/>
        <v>5</v>
      </c>
      <c r="BZ231" s="15">
        <v>662</v>
      </c>
      <c r="CA231" s="18">
        <f t="shared" si="429"/>
        <v>0</v>
      </c>
    </row>
    <row r="232" spans="1:79">
      <c r="A232" s="1">
        <v>44129</v>
      </c>
      <c r="B232">
        <v>44129</v>
      </c>
      <c r="C232" s="6">
        <v>129200</v>
      </c>
      <c r="D232">
        <f t="shared" si="378"/>
        <v>685</v>
      </c>
      <c r="E232" s="6">
        <v>2633</v>
      </c>
      <c r="F232">
        <f t="shared" si="430"/>
        <v>5</v>
      </c>
      <c r="G232" s="6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6">
        <v>627775</v>
      </c>
      <c r="W232">
        <f t="shared" si="390"/>
        <v>6657</v>
      </c>
      <c r="X232">
        <f t="shared" si="391"/>
        <v>214</v>
      </c>
      <c r="Y232" s="22">
        <f t="shared" si="392"/>
        <v>157970.55863110215</v>
      </c>
      <c r="Z232" s="6">
        <v>495025</v>
      </c>
      <c r="AA232">
        <f t="shared" si="393"/>
        <v>5972</v>
      </c>
      <c r="AB232" s="19">
        <f t="shared" si="394"/>
        <v>0.78853888734020949</v>
      </c>
      <c r="AC232" s="18">
        <f t="shared" si="395"/>
        <v>178</v>
      </c>
      <c r="AD232">
        <f t="shared" si="396"/>
        <v>132750</v>
      </c>
      <c r="AE232">
        <f t="shared" si="397"/>
        <v>685</v>
      </c>
      <c r="AF232" s="19">
        <f t="shared" si="398"/>
        <v>0.21146111265979053</v>
      </c>
      <c r="AG232" s="18">
        <f t="shared" si="399"/>
        <v>36</v>
      </c>
      <c r="AH232" s="22">
        <f t="shared" si="400"/>
        <v>0.10289920384557609</v>
      </c>
      <c r="AI232" s="22">
        <f t="shared" si="401"/>
        <v>33404.630095621542</v>
      </c>
      <c r="AJ232" s="6">
        <v>20149</v>
      </c>
      <c r="AK232">
        <f t="shared" si="402"/>
        <v>-15</v>
      </c>
      <c r="AL232">
        <f t="shared" si="403"/>
        <v>-7.4390001983737353E-4</v>
      </c>
      <c r="AM232" s="22">
        <f t="shared" si="404"/>
        <v>5070.2063412179159</v>
      </c>
      <c r="AN232" s="22">
        <f t="shared" si="405"/>
        <v>0.15595201238390094</v>
      </c>
      <c r="AO232" s="6">
        <v>476</v>
      </c>
      <c r="AP232">
        <f t="shared" si="377"/>
        <v>12</v>
      </c>
      <c r="AQ232">
        <f t="shared" si="406"/>
        <v>2.5862068965517349E-2</v>
      </c>
      <c r="AR232" s="22">
        <f t="shared" si="407"/>
        <v>119.77856064418721</v>
      </c>
      <c r="AS232" s="6">
        <v>584</v>
      </c>
      <c r="AT232">
        <f t="shared" si="408"/>
        <v>15</v>
      </c>
      <c r="AU232">
        <f t="shared" si="409"/>
        <v>2.6362038664323295E-2</v>
      </c>
      <c r="AV232" s="22">
        <f t="shared" si="410"/>
        <v>146.95520885757423</v>
      </c>
      <c r="AW232" s="35">
        <f t="shared" si="411"/>
        <v>4.5201238390092883E-3</v>
      </c>
      <c r="AX232" s="6">
        <v>128</v>
      </c>
      <c r="AY232">
        <f t="shared" si="412"/>
        <v>0</v>
      </c>
      <c r="AZ232">
        <f t="shared" si="413"/>
        <v>0</v>
      </c>
      <c r="BA232" s="22">
        <f t="shared" si="414"/>
        <v>32.209360845495723</v>
      </c>
      <c r="BB232" s="35">
        <f t="shared" si="415"/>
        <v>9.9071207430340559E-4</v>
      </c>
      <c r="BC232" s="18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8">
        <f t="shared" si="416"/>
        <v>12</v>
      </c>
      <c r="BE232" s="35">
        <f t="shared" si="417"/>
        <v>5.6271981242672631E-4</v>
      </c>
      <c r="BF232" s="22">
        <f t="shared" si="418"/>
        <v>5369.1494715651734</v>
      </c>
      <c r="BG232" s="22">
        <f t="shared" si="419"/>
        <v>0.16514705882352942</v>
      </c>
      <c r="BH232" s="30">
        <v>21309</v>
      </c>
      <c r="BI232">
        <f t="shared" si="420"/>
        <v>182</v>
      </c>
      <c r="BJ232" s="6">
        <v>52481</v>
      </c>
      <c r="BK232">
        <f t="shared" si="421"/>
        <v>246</v>
      </c>
      <c r="BL232" s="6">
        <v>38027</v>
      </c>
      <c r="BM232">
        <f t="shared" si="422"/>
        <v>169</v>
      </c>
      <c r="BN232" s="6">
        <v>14423</v>
      </c>
      <c r="BO232">
        <f t="shared" si="423"/>
        <v>74</v>
      </c>
      <c r="BP232" s="6">
        <v>2960</v>
      </c>
      <c r="BQ232">
        <f t="shared" si="424"/>
        <v>14</v>
      </c>
      <c r="BR232" s="10">
        <v>21</v>
      </c>
      <c r="BS232" s="17">
        <f t="shared" si="425"/>
        <v>0</v>
      </c>
      <c r="BT232" s="10">
        <v>132</v>
      </c>
      <c r="BU232" s="17">
        <f t="shared" si="426"/>
        <v>0</v>
      </c>
      <c r="BV232" s="10">
        <v>546</v>
      </c>
      <c r="BW232" s="17">
        <f t="shared" si="427"/>
        <v>1</v>
      </c>
      <c r="BX232" s="10">
        <v>1269</v>
      </c>
      <c r="BY232" s="17">
        <f t="shared" si="428"/>
        <v>1</v>
      </c>
      <c r="BZ232" s="15">
        <v>665</v>
      </c>
      <c r="CA232" s="18">
        <f t="shared" si="429"/>
        <v>3</v>
      </c>
    </row>
    <row r="233" spans="1:79">
      <c r="A233" s="1">
        <v>44130</v>
      </c>
      <c r="B233">
        <v>44130</v>
      </c>
      <c r="C233" s="6">
        <v>129751</v>
      </c>
      <c r="D233">
        <f t="shared" si="378"/>
        <v>551</v>
      </c>
      <c r="E233" s="6">
        <v>2638</v>
      </c>
      <c r="F233">
        <f t="shared" si="430"/>
        <v>5</v>
      </c>
      <c r="G233" s="6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6">
        <v>631430</v>
      </c>
      <c r="W233">
        <f t="shared" si="390"/>
        <v>3655</v>
      </c>
      <c r="X233">
        <f t="shared" si="391"/>
        <v>-3002</v>
      </c>
      <c r="Y233" s="22">
        <f t="shared" si="392"/>
        <v>158890.28686462002</v>
      </c>
      <c r="Z233" s="6">
        <v>498129</v>
      </c>
      <c r="AA233">
        <f t="shared" si="393"/>
        <v>3104</v>
      </c>
      <c r="AB233" s="19">
        <f t="shared" si="394"/>
        <v>0.78889029662828813</v>
      </c>
      <c r="AC233" s="18">
        <f t="shared" si="395"/>
        <v>-2868</v>
      </c>
      <c r="AD233">
        <f t="shared" si="396"/>
        <v>133301</v>
      </c>
      <c r="AE233">
        <f t="shared" si="397"/>
        <v>551</v>
      </c>
      <c r="AF233" s="19">
        <f t="shared" si="398"/>
        <v>0.21110970337171184</v>
      </c>
      <c r="AG233" s="18">
        <f t="shared" si="399"/>
        <v>-134</v>
      </c>
      <c r="AH233" s="22">
        <f t="shared" si="400"/>
        <v>0.15075239398084817</v>
      </c>
      <c r="AI233" s="22">
        <f t="shared" si="401"/>
        <v>33543.281328636134</v>
      </c>
      <c r="AJ233" s="6">
        <v>20237</v>
      </c>
      <c r="AK233">
        <f t="shared" si="402"/>
        <v>88</v>
      </c>
      <c r="AL233">
        <f t="shared" si="403"/>
        <v>4.3674624050822342E-3</v>
      </c>
      <c r="AM233" s="22">
        <f t="shared" si="404"/>
        <v>5092.3502767991949</v>
      </c>
      <c r="AN233" s="22">
        <f t="shared" si="405"/>
        <v>0.15596796941834745</v>
      </c>
      <c r="AO233" s="6">
        <v>482</v>
      </c>
      <c r="AP233">
        <f t="shared" si="377"/>
        <v>6</v>
      </c>
      <c r="AQ233">
        <f t="shared" si="406"/>
        <v>1.2605042016806678E-2</v>
      </c>
      <c r="AR233" s="22">
        <f t="shared" si="407"/>
        <v>121.28837443381983</v>
      </c>
      <c r="AS233" s="6">
        <v>559</v>
      </c>
      <c r="AT233">
        <f t="shared" si="408"/>
        <v>-25</v>
      </c>
      <c r="AU233">
        <f t="shared" si="409"/>
        <v>-4.2808219178082196E-2</v>
      </c>
      <c r="AV233" s="22">
        <f t="shared" si="410"/>
        <v>140.66431806743833</v>
      </c>
      <c r="AW233" s="35">
        <f t="shared" si="411"/>
        <v>4.3082519595224701E-3</v>
      </c>
      <c r="AX233" s="6">
        <v>125</v>
      </c>
      <c r="AY233">
        <f t="shared" si="412"/>
        <v>-3</v>
      </c>
      <c r="AZ233">
        <f t="shared" si="413"/>
        <v>-2.34375E-2</v>
      </c>
      <c r="BA233" s="22">
        <f t="shared" si="414"/>
        <v>31.454453950679415</v>
      </c>
      <c r="BB233" s="35">
        <f t="shared" si="415"/>
        <v>9.6338371187890657E-4</v>
      </c>
      <c r="BC233" s="18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8">
        <f t="shared" si="416"/>
        <v>66</v>
      </c>
      <c r="BE233" s="35">
        <f t="shared" si="417"/>
        <v>3.093218353095617E-3</v>
      </c>
      <c r="BF233" s="22">
        <f t="shared" si="418"/>
        <v>5385.7574232511324</v>
      </c>
      <c r="BG233" s="22">
        <f t="shared" si="419"/>
        <v>0.1649544126827539</v>
      </c>
      <c r="BH233" s="30">
        <v>21336</v>
      </c>
      <c r="BI233">
        <f t="shared" si="420"/>
        <v>27</v>
      </c>
      <c r="BJ233" s="6">
        <v>52797</v>
      </c>
      <c r="BK233">
        <f t="shared" si="421"/>
        <v>316</v>
      </c>
      <c r="BL233" s="6">
        <v>38156</v>
      </c>
      <c r="BM233">
        <f t="shared" si="422"/>
        <v>129</v>
      </c>
      <c r="BN233" s="6">
        <v>14490</v>
      </c>
      <c r="BO233">
        <f t="shared" si="423"/>
        <v>67</v>
      </c>
      <c r="BP233" s="6">
        <v>2972</v>
      </c>
      <c r="BQ233">
        <f t="shared" si="424"/>
        <v>12</v>
      </c>
      <c r="BR233" s="10">
        <v>21</v>
      </c>
      <c r="BS233" s="17">
        <f t="shared" si="425"/>
        <v>0</v>
      </c>
      <c r="BT233" s="10">
        <v>132</v>
      </c>
      <c r="BU233" s="17">
        <f t="shared" si="426"/>
        <v>0</v>
      </c>
      <c r="BV233" s="10">
        <v>546</v>
      </c>
      <c r="BW233" s="17">
        <f t="shared" si="427"/>
        <v>0</v>
      </c>
      <c r="BX233" s="10">
        <v>1272</v>
      </c>
      <c r="BY233" s="17">
        <f t="shared" si="428"/>
        <v>3</v>
      </c>
      <c r="BZ233" s="15">
        <v>667</v>
      </c>
      <c r="CA233" s="18">
        <f t="shared" si="429"/>
        <v>2</v>
      </c>
    </row>
    <row r="234" spans="1:79">
      <c r="A234" s="1">
        <v>44131</v>
      </c>
      <c r="B234">
        <v>44131</v>
      </c>
      <c r="C234" s="6">
        <v>130422</v>
      </c>
      <c r="D234">
        <f t="shared" si="378"/>
        <v>671</v>
      </c>
      <c r="E234" s="6">
        <v>2650</v>
      </c>
      <c r="F234">
        <f t="shared" si="430"/>
        <v>12</v>
      </c>
      <c r="G234" s="6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6">
        <v>638429</v>
      </c>
      <c r="W234">
        <f t="shared" si="390"/>
        <v>6999</v>
      </c>
      <c r="X234">
        <f t="shared" si="391"/>
        <v>3344</v>
      </c>
      <c r="Y234" s="22">
        <f t="shared" si="392"/>
        <v>160651.48465022646</v>
      </c>
      <c r="Z234" s="6">
        <v>504457</v>
      </c>
      <c r="AA234">
        <f t="shared" si="393"/>
        <v>6328</v>
      </c>
      <c r="AB234" s="19">
        <f t="shared" si="394"/>
        <v>0.7901536427699869</v>
      </c>
      <c r="AC234" s="18">
        <f t="shared" si="395"/>
        <v>3224</v>
      </c>
      <c r="AD234">
        <f t="shared" si="396"/>
        <v>133972</v>
      </c>
      <c r="AE234">
        <f t="shared" si="397"/>
        <v>671</v>
      </c>
      <c r="AF234" s="19">
        <f t="shared" si="398"/>
        <v>0.20984635723001305</v>
      </c>
      <c r="AG234" s="18">
        <f t="shared" si="399"/>
        <v>120</v>
      </c>
      <c r="AH234" s="22">
        <f t="shared" si="400"/>
        <v>9.5870838691241606E-2</v>
      </c>
      <c r="AI234" s="22">
        <f t="shared" si="401"/>
        <v>33712.128837443379</v>
      </c>
      <c r="AJ234" s="6">
        <v>20187</v>
      </c>
      <c r="AK234">
        <f t="shared" si="402"/>
        <v>-50</v>
      </c>
      <c r="AL234">
        <f t="shared" si="403"/>
        <v>-2.4707219449523476E-3</v>
      </c>
      <c r="AM234" s="22">
        <f t="shared" si="404"/>
        <v>5079.7684952189229</v>
      </c>
      <c r="AN234" s="22">
        <f t="shared" si="405"/>
        <v>0.15478216865252795</v>
      </c>
      <c r="AO234" s="6">
        <v>463</v>
      </c>
      <c r="AP234">
        <f t="shared" si="377"/>
        <v>-19</v>
      </c>
      <c r="AQ234">
        <f t="shared" si="406"/>
        <v>-3.9419087136929432E-2</v>
      </c>
      <c r="AR234" s="22">
        <f t="shared" si="407"/>
        <v>116.50729743331655</v>
      </c>
      <c r="AS234" s="6">
        <v>561</v>
      </c>
      <c r="AT234">
        <f t="shared" si="408"/>
        <v>2</v>
      </c>
      <c r="AU234">
        <f t="shared" si="409"/>
        <v>3.5778175313059268E-3</v>
      </c>
      <c r="AV234" s="22">
        <f t="shared" si="410"/>
        <v>141.16758933064921</v>
      </c>
      <c r="AW234" s="35">
        <f t="shared" si="411"/>
        <v>4.3014215393108526E-3</v>
      </c>
      <c r="AX234" s="6">
        <v>121</v>
      </c>
      <c r="AY234">
        <f t="shared" si="412"/>
        <v>-4</v>
      </c>
      <c r="AZ234">
        <f t="shared" si="413"/>
        <v>-3.2000000000000028E-2</v>
      </c>
      <c r="BA234" s="22">
        <f t="shared" si="414"/>
        <v>30.447911424257672</v>
      </c>
      <c r="BB234" s="35">
        <f t="shared" si="415"/>
        <v>9.2775758691018384E-4</v>
      </c>
      <c r="BC234" s="18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8">
        <f t="shared" si="416"/>
        <v>-71</v>
      </c>
      <c r="BE234" s="35">
        <f t="shared" si="417"/>
        <v>-3.317291968415681E-3</v>
      </c>
      <c r="BF234" s="22">
        <f t="shared" si="418"/>
        <v>5367.8912934071459</v>
      </c>
      <c r="BG234" s="22">
        <f t="shared" si="419"/>
        <v>0.16356136234684332</v>
      </c>
      <c r="BH234" s="30">
        <v>21479</v>
      </c>
      <c r="BI234">
        <f t="shared" si="420"/>
        <v>143</v>
      </c>
      <c r="BJ234" s="6">
        <v>53047</v>
      </c>
      <c r="BK234">
        <f t="shared" si="421"/>
        <v>250</v>
      </c>
      <c r="BL234" s="6">
        <v>38341</v>
      </c>
      <c r="BM234">
        <f t="shared" si="422"/>
        <v>185</v>
      </c>
      <c r="BN234" s="6">
        <v>14567</v>
      </c>
      <c r="BO234">
        <f t="shared" si="423"/>
        <v>77</v>
      </c>
      <c r="BP234" s="6">
        <v>2988</v>
      </c>
      <c r="BQ234">
        <f t="shared" si="424"/>
        <v>16</v>
      </c>
      <c r="BR234" s="10">
        <v>21</v>
      </c>
      <c r="BS234" s="17">
        <f t="shared" si="425"/>
        <v>0</v>
      </c>
      <c r="BT234" s="10">
        <v>132</v>
      </c>
      <c r="BU234" s="17">
        <f t="shared" si="426"/>
        <v>0</v>
      </c>
      <c r="BV234" s="10">
        <v>549</v>
      </c>
      <c r="BW234" s="17">
        <f t="shared" si="427"/>
        <v>3</v>
      </c>
      <c r="BX234" s="10">
        <v>1276</v>
      </c>
      <c r="BY234" s="17">
        <f t="shared" si="428"/>
        <v>4</v>
      </c>
      <c r="BZ234" s="15">
        <v>672</v>
      </c>
      <c r="CA234" s="18">
        <f t="shared" si="429"/>
        <v>5</v>
      </c>
    </row>
    <row r="235" spans="1:79">
      <c r="A235" s="1">
        <v>44132</v>
      </c>
      <c r="B235">
        <v>44132</v>
      </c>
      <c r="C235" s="6">
        <v>131247</v>
      </c>
      <c r="D235">
        <f t="shared" si="378"/>
        <v>825</v>
      </c>
      <c r="E235" s="6">
        <v>2663</v>
      </c>
      <c r="F235">
        <f t="shared" si="430"/>
        <v>13</v>
      </c>
      <c r="G235" s="6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6">
        <v>646325</v>
      </c>
      <c r="W235">
        <f t="shared" si="390"/>
        <v>7896</v>
      </c>
      <c r="X235">
        <f t="shared" si="391"/>
        <v>897</v>
      </c>
      <c r="Y235" s="22">
        <f t="shared" si="392"/>
        <v>162638.39959738299</v>
      </c>
      <c r="Z235" s="6">
        <v>511528</v>
      </c>
      <c r="AA235">
        <f t="shared" si="393"/>
        <v>7071</v>
      </c>
      <c r="AB235" s="19">
        <f t="shared" si="394"/>
        <v>0.791440838587398</v>
      </c>
      <c r="AC235" s="18">
        <f t="shared" si="395"/>
        <v>743</v>
      </c>
      <c r="AD235">
        <f t="shared" si="396"/>
        <v>134797</v>
      </c>
      <c r="AE235">
        <f t="shared" si="397"/>
        <v>825</v>
      </c>
      <c r="AF235" s="19">
        <f t="shared" si="398"/>
        <v>0.20855916141260203</v>
      </c>
      <c r="AG235" s="18">
        <f t="shared" si="399"/>
        <v>154</v>
      </c>
      <c r="AH235" s="22">
        <f t="shared" si="400"/>
        <v>0.10448328267477204</v>
      </c>
      <c r="AI235" s="22">
        <f t="shared" si="401"/>
        <v>33919.728233517868</v>
      </c>
      <c r="AJ235" s="6">
        <v>20043</v>
      </c>
      <c r="AK235">
        <f t="shared" si="402"/>
        <v>-144</v>
      </c>
      <c r="AL235">
        <f t="shared" si="403"/>
        <v>-7.1333036112349868E-3</v>
      </c>
      <c r="AM235" s="22">
        <f t="shared" si="404"/>
        <v>5043.5329642677398</v>
      </c>
      <c r="AN235" s="22">
        <f t="shared" si="405"/>
        <v>0.15271206198998835</v>
      </c>
      <c r="AO235" s="6">
        <v>477</v>
      </c>
      <c r="AP235">
        <f t="shared" si="377"/>
        <v>14</v>
      </c>
      <c r="AQ235">
        <f t="shared" si="406"/>
        <v>3.0237580993520474E-2</v>
      </c>
      <c r="AR235" s="22">
        <f t="shared" si="407"/>
        <v>120.03019627579265</v>
      </c>
      <c r="AS235" s="6">
        <v>554</v>
      </c>
      <c r="AT235">
        <f t="shared" si="408"/>
        <v>-7</v>
      </c>
      <c r="AU235">
        <f t="shared" si="409"/>
        <v>-1.2477718360071277E-2</v>
      </c>
      <c r="AV235" s="22">
        <f t="shared" si="410"/>
        <v>139.40613990941117</v>
      </c>
      <c r="AW235" s="35">
        <f t="shared" si="411"/>
        <v>4.2210488620692283E-3</v>
      </c>
      <c r="AX235" s="6">
        <v>119</v>
      </c>
      <c r="AY235">
        <f t="shared" si="412"/>
        <v>-2</v>
      </c>
      <c r="AZ235">
        <f t="shared" si="413"/>
        <v>-1.6528925619834656E-2</v>
      </c>
      <c r="BA235" s="22">
        <f t="shared" si="414"/>
        <v>29.944640161046802</v>
      </c>
      <c r="BB235" s="35">
        <f t="shared" si="415"/>
        <v>9.0668739094988834E-4</v>
      </c>
      <c r="BC235" s="18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8">
        <f t="shared" si="416"/>
        <v>-139</v>
      </c>
      <c r="BE235" s="35">
        <f t="shared" si="417"/>
        <v>-6.5160322520158021E-3</v>
      </c>
      <c r="BF235" s="22">
        <f t="shared" si="418"/>
        <v>5332.9139406139902</v>
      </c>
      <c r="BG235" s="22">
        <f t="shared" si="419"/>
        <v>0.1614741670285797</v>
      </c>
      <c r="BH235" s="30">
        <v>21642</v>
      </c>
      <c r="BI235">
        <f t="shared" si="420"/>
        <v>163</v>
      </c>
      <c r="BJ235" s="6">
        <v>53369</v>
      </c>
      <c r="BK235">
        <f t="shared" si="421"/>
        <v>322</v>
      </c>
      <c r="BL235" s="6">
        <v>38576</v>
      </c>
      <c r="BM235">
        <f t="shared" si="422"/>
        <v>235</v>
      </c>
      <c r="BN235" s="6">
        <v>14655</v>
      </c>
      <c r="BO235">
        <f t="shared" si="423"/>
        <v>88</v>
      </c>
      <c r="BP235" s="6">
        <v>3005</v>
      </c>
      <c r="BQ235">
        <f t="shared" si="424"/>
        <v>17</v>
      </c>
      <c r="BR235" s="10">
        <v>21</v>
      </c>
      <c r="BS235" s="17">
        <f t="shared" si="425"/>
        <v>0</v>
      </c>
      <c r="BT235" s="10">
        <v>133</v>
      </c>
      <c r="BU235" s="17">
        <f t="shared" si="426"/>
        <v>1</v>
      </c>
      <c r="BV235" s="10">
        <v>555</v>
      </c>
      <c r="BW235" s="17">
        <f t="shared" si="427"/>
        <v>6</v>
      </c>
      <c r="BX235" s="10">
        <v>1281</v>
      </c>
      <c r="BY235" s="17">
        <f t="shared" si="428"/>
        <v>5</v>
      </c>
      <c r="BZ235" s="15">
        <v>673</v>
      </c>
      <c r="CA235" s="18">
        <f t="shared" si="429"/>
        <v>1</v>
      </c>
    </row>
    <row r="236" spans="1:79">
      <c r="A236" s="1">
        <v>44133</v>
      </c>
      <c r="B236">
        <v>44133</v>
      </c>
      <c r="C236" s="6">
        <v>132045</v>
      </c>
      <c r="D236">
        <f t="shared" si="378"/>
        <v>798</v>
      </c>
      <c r="E236" s="6">
        <v>2678</v>
      </c>
      <c r="F236">
        <f t="shared" si="430"/>
        <v>15</v>
      </c>
      <c r="G236" s="6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6">
        <v>654264</v>
      </c>
      <c r="W236">
        <f t="shared" si="390"/>
        <v>7939</v>
      </c>
      <c r="X236">
        <f t="shared" si="391"/>
        <v>43</v>
      </c>
      <c r="Y236" s="22">
        <f t="shared" si="392"/>
        <v>164636.13487669855</v>
      </c>
      <c r="Z236" s="6">
        <v>518669</v>
      </c>
      <c r="AA236">
        <f t="shared" si="393"/>
        <v>7141</v>
      </c>
      <c r="AB236" s="19">
        <f t="shared" si="394"/>
        <v>0.79275185552009586</v>
      </c>
      <c r="AC236" s="18">
        <f t="shared" si="395"/>
        <v>70</v>
      </c>
      <c r="AD236">
        <f t="shared" si="396"/>
        <v>135595</v>
      </c>
      <c r="AE236">
        <f t="shared" si="397"/>
        <v>798</v>
      </c>
      <c r="AF236" s="19">
        <f t="shared" si="398"/>
        <v>0.20724814447990414</v>
      </c>
      <c r="AG236" s="18">
        <f t="shared" si="399"/>
        <v>-27</v>
      </c>
      <c r="AH236" s="22">
        <f t="shared" si="400"/>
        <v>0.1005164378385187</v>
      </c>
      <c r="AI236" s="22">
        <f t="shared" si="401"/>
        <v>34120.533467539004</v>
      </c>
      <c r="AJ236" s="6">
        <v>19854</v>
      </c>
      <c r="AK236">
        <f t="shared" si="402"/>
        <v>-189</v>
      </c>
      <c r="AL236">
        <f t="shared" si="403"/>
        <v>-9.4297260889087964E-3</v>
      </c>
      <c r="AM236" s="22">
        <f t="shared" si="404"/>
        <v>4995.973829894313</v>
      </c>
      <c r="AN236" s="22">
        <f t="shared" si="405"/>
        <v>0.15035783255708282</v>
      </c>
      <c r="AO236" s="6">
        <v>505</v>
      </c>
      <c r="AP236">
        <f t="shared" ref="AP236:AP267" si="434">AO236-AO235</f>
        <v>28</v>
      </c>
      <c r="AQ236">
        <f t="shared" si="406"/>
        <v>5.8700209643605783E-2</v>
      </c>
      <c r="AR236" s="22">
        <f t="shared" si="407"/>
        <v>127.07599396074484</v>
      </c>
      <c r="AS236" s="6">
        <v>547</v>
      </c>
      <c r="AT236">
        <f t="shared" si="408"/>
        <v>-7</v>
      </c>
      <c r="AU236">
        <f t="shared" si="409"/>
        <v>-1.2635379061371799E-2</v>
      </c>
      <c r="AV236" s="22">
        <f t="shared" si="410"/>
        <v>137.64469048817313</v>
      </c>
      <c r="AW236" s="35">
        <f t="shared" si="411"/>
        <v>4.1425271687682234E-3</v>
      </c>
      <c r="AX236" s="6">
        <v>119</v>
      </c>
      <c r="AY236">
        <f t="shared" si="412"/>
        <v>0</v>
      </c>
      <c r="AZ236">
        <f t="shared" si="413"/>
        <v>0</v>
      </c>
      <c r="BA236" s="22">
        <f t="shared" si="414"/>
        <v>29.944640161046802</v>
      </c>
      <c r="BB236" s="35">
        <f t="shared" si="415"/>
        <v>9.0120792154189857E-4</v>
      </c>
      <c r="BC236" s="18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8">
        <f t="shared" si="416"/>
        <v>-168</v>
      </c>
      <c r="BE236" s="35">
        <f t="shared" si="417"/>
        <v>-7.9271457556739922E-3</v>
      </c>
      <c r="BF236" s="22">
        <f t="shared" si="418"/>
        <v>5290.6391545042779</v>
      </c>
      <c r="BG236" s="22">
        <f t="shared" si="419"/>
        <v>0.15922602143208756</v>
      </c>
      <c r="BH236" s="30">
        <v>21777</v>
      </c>
      <c r="BI236">
        <f t="shared" si="420"/>
        <v>135</v>
      </c>
      <c r="BJ236" s="6">
        <v>53697</v>
      </c>
      <c r="BK236">
        <f t="shared" si="421"/>
        <v>328</v>
      </c>
      <c r="BL236" s="6">
        <v>38803</v>
      </c>
      <c r="BM236">
        <f t="shared" si="422"/>
        <v>227</v>
      </c>
      <c r="BN236" s="6">
        <v>14740</v>
      </c>
      <c r="BO236">
        <f t="shared" si="423"/>
        <v>85</v>
      </c>
      <c r="BP236" s="6">
        <v>3028</v>
      </c>
      <c r="BQ236">
        <f t="shared" si="424"/>
        <v>23</v>
      </c>
      <c r="BR236" s="10">
        <v>21</v>
      </c>
      <c r="BS236" s="17">
        <f t="shared" si="425"/>
        <v>0</v>
      </c>
      <c r="BT236" s="10">
        <v>133</v>
      </c>
      <c r="BU236" s="17">
        <f t="shared" si="426"/>
        <v>0</v>
      </c>
      <c r="BV236" s="10">
        <v>557</v>
      </c>
      <c r="BW236" s="17">
        <f t="shared" si="427"/>
        <v>2</v>
      </c>
      <c r="BX236" s="10">
        <v>1291</v>
      </c>
      <c r="BY236" s="17">
        <f t="shared" si="428"/>
        <v>10</v>
      </c>
      <c r="BZ236" s="15">
        <v>676</v>
      </c>
      <c r="CA236" s="18">
        <f t="shared" si="429"/>
        <v>3</v>
      </c>
    </row>
    <row r="237" spans="1:79">
      <c r="A237" s="1">
        <v>44134</v>
      </c>
      <c r="B237">
        <v>44134</v>
      </c>
      <c r="C237" s="6">
        <v>132867</v>
      </c>
      <c r="D237">
        <f t="shared" ref="D237:D268" si="435">IFERROR(C237-C236,"")</f>
        <v>822</v>
      </c>
      <c r="E237" s="6">
        <v>2688</v>
      </c>
      <c r="F237">
        <f t="shared" si="430"/>
        <v>10</v>
      </c>
      <c r="G237" s="6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6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2">
        <f t="shared" ref="Y237:Y268" si="449">IFERROR(V237/3.974,0)</f>
        <v>166675.13839959737</v>
      </c>
      <c r="Z237" s="6">
        <v>525950</v>
      </c>
      <c r="AA237">
        <f t="shared" ref="AA237:AA268" si="450">Z237-Z236</f>
        <v>7281</v>
      </c>
      <c r="AB237" s="19">
        <f t="shared" ref="AB237:AB268" si="451">IFERROR(Z237/V237,0)</f>
        <v>0.79404620097317646</v>
      </c>
      <c r="AC237" s="18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9">
        <f t="shared" ref="AF237:AF268" si="455">IFERROR(AD237/V237,0)</f>
        <v>0.20595379902682351</v>
      </c>
      <c r="AG237" s="18">
        <f t="shared" ref="AG237:AG268" si="456">IFERROR(AE237-AE236,0)</f>
        <v>24</v>
      </c>
      <c r="AH237" s="22">
        <f t="shared" ref="AH237:AH268" si="457">IFERROR(AE237/W237,0)</f>
        <v>0.10144390966308775</v>
      </c>
      <c r="AI237" s="22">
        <f t="shared" ref="AI237:AI268" si="458">IFERROR(AD237/3.974,0)</f>
        <v>34327.377956718672</v>
      </c>
      <c r="AJ237" s="6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2">
        <f t="shared" ref="AM237:AM268" si="461">IFERROR(AJ237/3.974,0)</f>
        <v>4945.8983392048312</v>
      </c>
      <c r="AN237" s="22">
        <f t="shared" ref="AN237:AN268" si="462">IFERROR(AJ237/C237," ")</f>
        <v>0.14792988477199004</v>
      </c>
      <c r="AO237" s="6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2">
        <f t="shared" ref="AR237:AR268" si="464">IFERROR(AO237/3.974,0)</f>
        <v>128.08253648716658</v>
      </c>
      <c r="AS237" s="6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2">
        <f t="shared" ref="AV237:AV268" si="467">IFERROR(AS237/3.974,0)</f>
        <v>134.62506290890789</v>
      </c>
      <c r="AW237" s="35">
        <f t="shared" ref="AW237:AW268" si="468">IFERROR(AS237/C237," ")</f>
        <v>4.0265829739513951E-3</v>
      </c>
      <c r="AX237" s="6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2">
        <f t="shared" ref="BA237:BA268" si="471">IFERROR(AX237/3.974,0)</f>
        <v>27.93155510820332</v>
      </c>
      <c r="BB237" s="35">
        <f t="shared" ref="BB237:BB268" si="472">IFERROR(AX237/C237," ")</f>
        <v>8.3542188805346695E-4</v>
      </c>
      <c r="BC237" s="18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8">
        <f t="shared" ref="BD237:BD268" si="473">IFERROR(BC237-BC236,0)</f>
        <v>-215</v>
      </c>
      <c r="BE237" s="35">
        <f t="shared" ref="BE237:BE268" si="474">IFERROR(BC237/BC236,0)-1</f>
        <v>-1.0225921521997638E-2</v>
      </c>
      <c r="BF237" s="22">
        <f t="shared" ref="BF237:BF268" si="475">IFERROR(BC237/3.974,0)</f>
        <v>5236.5374937091092</v>
      </c>
      <c r="BG237" s="22">
        <f t="shared" ref="BG237:BG268" si="476">IFERROR(BC237/C237," ")</f>
        <v>0.15662278820173556</v>
      </c>
      <c r="BH237" s="30">
        <v>21947</v>
      </c>
      <c r="BI237">
        <f t="shared" ref="BI237:BI268" si="477">IFERROR((BH237-BH236), 0)</f>
        <v>170</v>
      </c>
      <c r="BJ237" s="6">
        <v>54028</v>
      </c>
      <c r="BK237">
        <f t="shared" ref="BK237:BK268" si="478">IFERROR((BJ237-BJ236),0)</f>
        <v>331</v>
      </c>
      <c r="BL237" s="6">
        <v>39016</v>
      </c>
      <c r="BM237">
        <f t="shared" ref="BM237:BM268" si="479">IFERROR((BL237-BL236),0)</f>
        <v>213</v>
      </c>
      <c r="BN237" s="6">
        <v>14830</v>
      </c>
      <c r="BO237">
        <f t="shared" ref="BO237:BO268" si="480">IFERROR((BN237-BN236),0)</f>
        <v>90</v>
      </c>
      <c r="BP237" s="6">
        <v>3046</v>
      </c>
      <c r="BQ237">
        <f t="shared" ref="BQ237:BQ268" si="481">IFERROR((BP237-BP236),0)</f>
        <v>18</v>
      </c>
      <c r="BR237" s="10">
        <v>21</v>
      </c>
      <c r="BS237" s="17">
        <f t="shared" ref="BS237:BS268" si="482">IFERROR((BR237-BR236),0)</f>
        <v>0</v>
      </c>
      <c r="BT237" s="10">
        <v>134</v>
      </c>
      <c r="BU237" s="17">
        <f t="shared" ref="BU237:BU268" si="483">IFERROR((BT237-BT236),0)</f>
        <v>1</v>
      </c>
      <c r="BV237" s="10">
        <v>558</v>
      </c>
      <c r="BW237" s="17">
        <f t="shared" ref="BW237:BW268" si="484">IFERROR((BV237-BV236),0)</f>
        <v>1</v>
      </c>
      <c r="BX237" s="10">
        <v>1295</v>
      </c>
      <c r="BY237" s="17">
        <f t="shared" ref="BY237:BY268" si="485">IFERROR((BX237-BX236),0)</f>
        <v>4</v>
      </c>
      <c r="BZ237" s="15">
        <v>680</v>
      </c>
      <c r="CA237" s="18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6">
        <v>133598</v>
      </c>
      <c r="D238">
        <f t="shared" si="435"/>
        <v>731</v>
      </c>
      <c r="E238" s="6">
        <v>2700</v>
      </c>
      <c r="F238">
        <f t="shared" si="430"/>
        <v>12</v>
      </c>
      <c r="G238" s="6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6">
        <v>669813</v>
      </c>
      <c r="W238">
        <f t="shared" si="447"/>
        <v>7446</v>
      </c>
      <c r="X238">
        <f t="shared" si="448"/>
        <v>-657</v>
      </c>
      <c r="Y238" s="22">
        <f t="shared" si="449"/>
        <v>168548.81731253144</v>
      </c>
      <c r="Z238" s="6">
        <v>532665</v>
      </c>
      <c r="AA238">
        <f t="shared" si="450"/>
        <v>6715</v>
      </c>
      <c r="AB238" s="19">
        <f t="shared" si="451"/>
        <v>0.79524434431699598</v>
      </c>
      <c r="AC238" s="18">
        <f t="shared" si="452"/>
        <v>-566</v>
      </c>
      <c r="AD238">
        <f t="shared" si="453"/>
        <v>137148</v>
      </c>
      <c r="AE238">
        <f t="shared" si="454"/>
        <v>731</v>
      </c>
      <c r="AF238" s="19">
        <f t="shared" si="455"/>
        <v>0.20475565568300405</v>
      </c>
      <c r="AG238" s="18">
        <f t="shared" si="456"/>
        <v>-91</v>
      </c>
      <c r="AH238" s="22">
        <f t="shared" si="457"/>
        <v>9.8173515981735154E-2</v>
      </c>
      <c r="AI238" s="22">
        <f t="shared" si="458"/>
        <v>34511.323603422243</v>
      </c>
      <c r="AJ238" s="6">
        <v>19139</v>
      </c>
      <c r="AK238">
        <f t="shared" si="459"/>
        <v>-516</v>
      </c>
      <c r="AL238">
        <f t="shared" si="460"/>
        <v>-2.6252861867209321E-2</v>
      </c>
      <c r="AM238" s="22">
        <f t="shared" si="461"/>
        <v>4816.0543532964266</v>
      </c>
      <c r="AN238" s="22">
        <f t="shared" si="462"/>
        <v>0.14325813260677556</v>
      </c>
      <c r="AO238" s="6">
        <v>533</v>
      </c>
      <c r="AP238">
        <f t="shared" si="434"/>
        <v>24</v>
      </c>
      <c r="AQ238">
        <f t="shared" si="463"/>
        <v>4.7151277013752546E-2</v>
      </c>
      <c r="AR238" s="22">
        <f t="shared" si="464"/>
        <v>134.12179164569702</v>
      </c>
      <c r="AS238" s="6">
        <v>562</v>
      </c>
      <c r="AT238">
        <f t="shared" si="465"/>
        <v>27</v>
      </c>
      <c r="AU238">
        <f t="shared" si="466"/>
        <v>5.0467289719626107E-2</v>
      </c>
      <c r="AV238" s="22">
        <f t="shared" si="467"/>
        <v>141.41922496225465</v>
      </c>
      <c r="AW238" s="35">
        <f t="shared" si="468"/>
        <v>4.2066498001467091E-3</v>
      </c>
      <c r="AX238" s="6">
        <v>112</v>
      </c>
      <c r="AY238">
        <f t="shared" si="469"/>
        <v>1</v>
      </c>
      <c r="AZ238">
        <f t="shared" si="470"/>
        <v>9.009009009008917E-3</v>
      </c>
      <c r="BA238" s="22">
        <f t="shared" si="471"/>
        <v>28.183190739808754</v>
      </c>
      <c r="BB238" s="35">
        <f t="shared" si="472"/>
        <v>8.3833590323208434E-4</v>
      </c>
      <c r="BC238" s="18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8">
        <f t="shared" si="473"/>
        <v>-464</v>
      </c>
      <c r="BE238" s="35">
        <f t="shared" si="474"/>
        <v>-2.2296972609322396E-2</v>
      </c>
      <c r="BF238" s="22">
        <f t="shared" si="475"/>
        <v>5119.7785606441867</v>
      </c>
      <c r="BG238" s="22">
        <f t="shared" si="476"/>
        <v>0.15229269899249989</v>
      </c>
      <c r="BH238" s="30">
        <v>22112</v>
      </c>
      <c r="BI238">
        <f t="shared" si="477"/>
        <v>165</v>
      </c>
      <c r="BJ238" s="6">
        <v>54309</v>
      </c>
      <c r="BK238">
        <f t="shared" si="478"/>
        <v>281</v>
      </c>
      <c r="BL238" s="6">
        <v>39196</v>
      </c>
      <c r="BM238">
        <f t="shared" si="479"/>
        <v>180</v>
      </c>
      <c r="BN238" s="6">
        <v>14922</v>
      </c>
      <c r="BO238">
        <f t="shared" si="480"/>
        <v>92</v>
      </c>
      <c r="BP238" s="6">
        <v>3059</v>
      </c>
      <c r="BQ238">
        <f t="shared" si="481"/>
        <v>13</v>
      </c>
      <c r="BR238" s="10">
        <v>21</v>
      </c>
      <c r="BS238" s="17">
        <f t="shared" si="482"/>
        <v>0</v>
      </c>
      <c r="BT238" s="10">
        <v>134</v>
      </c>
      <c r="BU238" s="17">
        <f t="shared" si="483"/>
        <v>0</v>
      </c>
      <c r="BV238" s="10">
        <v>561</v>
      </c>
      <c r="BW238" s="17">
        <f t="shared" si="484"/>
        <v>3</v>
      </c>
      <c r="BX238" s="10">
        <v>1301</v>
      </c>
      <c r="BY238" s="17">
        <f t="shared" si="485"/>
        <v>6</v>
      </c>
      <c r="BZ238" s="15">
        <v>683</v>
      </c>
      <c r="CA238" s="18">
        <f t="shared" si="486"/>
        <v>3</v>
      </c>
    </row>
    <row r="239" spans="1:79">
      <c r="A239" s="1">
        <v>44136</v>
      </c>
      <c r="B239">
        <v>44136</v>
      </c>
      <c r="C239" s="6">
        <v>134336</v>
      </c>
      <c r="D239">
        <f t="shared" si="435"/>
        <v>738</v>
      </c>
      <c r="E239" s="6">
        <v>2706</v>
      </c>
      <c r="F239">
        <f t="shared" si="430"/>
        <v>6</v>
      </c>
      <c r="G239" s="6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6">
        <v>676295</v>
      </c>
      <c r="W239">
        <f t="shared" si="447"/>
        <v>6482</v>
      </c>
      <c r="X239">
        <f t="shared" si="448"/>
        <v>-964</v>
      </c>
      <c r="Y239" s="22">
        <f t="shared" si="449"/>
        <v>170179.91947659789</v>
      </c>
      <c r="Z239" s="6">
        <v>538409</v>
      </c>
      <c r="AA239">
        <f t="shared" si="450"/>
        <v>5744</v>
      </c>
      <c r="AB239" s="19">
        <f t="shared" si="451"/>
        <v>0.79611560044063612</v>
      </c>
      <c r="AC239" s="18">
        <f t="shared" si="452"/>
        <v>-971</v>
      </c>
      <c r="AD239">
        <f t="shared" si="453"/>
        <v>137886</v>
      </c>
      <c r="AE239">
        <f t="shared" si="454"/>
        <v>738</v>
      </c>
      <c r="AF239" s="19">
        <f t="shared" si="455"/>
        <v>0.20388439955936388</v>
      </c>
      <c r="AG239" s="18">
        <f t="shared" si="456"/>
        <v>7</v>
      </c>
      <c r="AH239" s="22">
        <f t="shared" si="457"/>
        <v>0.1138537488429497</v>
      </c>
      <c r="AI239" s="22">
        <f t="shared" si="458"/>
        <v>34697.030699547053</v>
      </c>
      <c r="AJ239" s="6">
        <v>18765</v>
      </c>
      <c r="AK239">
        <f t="shared" si="459"/>
        <v>-374</v>
      </c>
      <c r="AL239">
        <f t="shared" si="460"/>
        <v>-1.9541250849051672E-2</v>
      </c>
      <c r="AM239" s="22">
        <f t="shared" si="461"/>
        <v>4721.9426270759941</v>
      </c>
      <c r="AN239" s="22">
        <f t="shared" si="462"/>
        <v>0.13968705335874226</v>
      </c>
      <c r="AO239" s="6">
        <v>562</v>
      </c>
      <c r="AP239">
        <f t="shared" si="434"/>
        <v>29</v>
      </c>
      <c r="AQ239">
        <f t="shared" si="463"/>
        <v>5.4409005628517804E-2</v>
      </c>
      <c r="AR239" s="22">
        <f t="shared" si="464"/>
        <v>141.41922496225465</v>
      </c>
      <c r="AS239" s="6">
        <v>562</v>
      </c>
      <c r="AT239">
        <f t="shared" si="465"/>
        <v>0</v>
      </c>
      <c r="AU239">
        <f t="shared" si="466"/>
        <v>0</v>
      </c>
      <c r="AV239" s="22">
        <f t="shared" si="467"/>
        <v>141.41922496225465</v>
      </c>
      <c r="AW239" s="35">
        <f t="shared" si="468"/>
        <v>4.1835397808480225E-3</v>
      </c>
      <c r="AX239" s="6">
        <v>107</v>
      </c>
      <c r="AY239">
        <f t="shared" si="469"/>
        <v>-5</v>
      </c>
      <c r="AZ239">
        <f t="shared" si="470"/>
        <v>-4.4642857142857095E-2</v>
      </c>
      <c r="BA239" s="22">
        <f t="shared" si="471"/>
        <v>26.92501258178158</v>
      </c>
      <c r="BB239" s="35">
        <f t="shared" si="472"/>
        <v>7.9651024297284416E-4</v>
      </c>
      <c r="BC239" s="18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8">
        <f t="shared" si="473"/>
        <v>-350</v>
      </c>
      <c r="BE239" s="35">
        <f t="shared" si="474"/>
        <v>-1.7202398505848815E-2</v>
      </c>
      <c r="BF239" s="22">
        <f t="shared" si="475"/>
        <v>5031.7060895822842</v>
      </c>
      <c r="BG239" s="22">
        <f t="shared" si="476"/>
        <v>0.14885064316341115</v>
      </c>
      <c r="BH239" s="30">
        <v>22267</v>
      </c>
      <c r="BI239">
        <f t="shared" si="477"/>
        <v>155</v>
      </c>
      <c r="BJ239" s="6">
        <v>54577</v>
      </c>
      <c r="BK239">
        <f t="shared" si="478"/>
        <v>268</v>
      </c>
      <c r="BL239" s="6">
        <v>39397</v>
      </c>
      <c r="BM239">
        <f t="shared" si="479"/>
        <v>201</v>
      </c>
      <c r="BN239" s="6">
        <v>15021</v>
      </c>
      <c r="BO239">
        <f t="shared" si="480"/>
        <v>99</v>
      </c>
      <c r="BP239" s="6">
        <v>3074</v>
      </c>
      <c r="BQ239">
        <f t="shared" si="481"/>
        <v>15</v>
      </c>
      <c r="BR239" s="10">
        <v>21</v>
      </c>
      <c r="BS239" s="17">
        <f t="shared" si="482"/>
        <v>0</v>
      </c>
      <c r="BT239" s="10">
        <v>134</v>
      </c>
      <c r="BU239" s="17">
        <f t="shared" si="483"/>
        <v>0</v>
      </c>
      <c r="BV239" s="10">
        <v>561</v>
      </c>
      <c r="BW239" s="17">
        <f t="shared" si="484"/>
        <v>0</v>
      </c>
      <c r="BX239" s="10">
        <v>1304</v>
      </c>
      <c r="BY239" s="17">
        <f t="shared" si="485"/>
        <v>3</v>
      </c>
      <c r="BZ239" s="15">
        <v>686</v>
      </c>
      <c r="CA239" s="18">
        <f t="shared" si="486"/>
        <v>3</v>
      </c>
    </row>
    <row r="240" spans="1:79">
      <c r="A240" s="1">
        <v>44137</v>
      </c>
      <c r="B240">
        <v>44137</v>
      </c>
      <c r="C240" s="6">
        <v>134915</v>
      </c>
      <c r="D240">
        <f t="shared" si="435"/>
        <v>579</v>
      </c>
      <c r="E240" s="6">
        <v>2720</v>
      </c>
      <c r="F240">
        <f t="shared" si="430"/>
        <v>14</v>
      </c>
      <c r="G240" s="6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6">
        <v>680908</v>
      </c>
      <c r="W240">
        <f t="shared" si="447"/>
        <v>4613</v>
      </c>
      <c r="X240">
        <f t="shared" si="448"/>
        <v>-1869</v>
      </c>
      <c r="Y240" s="22">
        <f t="shared" si="449"/>
        <v>171340.71464519374</v>
      </c>
      <c r="Z240" s="6">
        <v>542443</v>
      </c>
      <c r="AA240">
        <f t="shared" si="450"/>
        <v>4034</v>
      </c>
      <c r="AB240" s="19">
        <f t="shared" si="451"/>
        <v>0.79664653668336982</v>
      </c>
      <c r="AC240" s="18">
        <f t="shared" si="452"/>
        <v>-1710</v>
      </c>
      <c r="AD240">
        <f t="shared" si="453"/>
        <v>138465</v>
      </c>
      <c r="AE240">
        <f t="shared" si="454"/>
        <v>579</v>
      </c>
      <c r="AF240" s="19">
        <f t="shared" si="455"/>
        <v>0.20335346331663015</v>
      </c>
      <c r="AG240" s="18">
        <f t="shared" si="456"/>
        <v>-159</v>
      </c>
      <c r="AH240" s="22">
        <f t="shared" si="457"/>
        <v>0.12551484933882506</v>
      </c>
      <c r="AI240" s="22">
        <f t="shared" si="458"/>
        <v>34842.727730246603</v>
      </c>
      <c r="AJ240" s="6">
        <v>18424</v>
      </c>
      <c r="AK240">
        <f t="shared" si="459"/>
        <v>-341</v>
      </c>
      <c r="AL240">
        <f t="shared" si="460"/>
        <v>-1.8172128963495848E-2</v>
      </c>
      <c r="AM240" s="22">
        <f t="shared" si="461"/>
        <v>4636.1348766985402</v>
      </c>
      <c r="AN240" s="22">
        <f t="shared" si="462"/>
        <v>0.13656005633176443</v>
      </c>
      <c r="AO240" s="6">
        <v>562</v>
      </c>
      <c r="AP240">
        <f t="shared" si="434"/>
        <v>0</v>
      </c>
      <c r="AQ240">
        <f t="shared" si="463"/>
        <v>0</v>
      </c>
      <c r="AR240" s="22">
        <f t="shared" si="464"/>
        <v>141.41922496225465</v>
      </c>
      <c r="AS240" s="6">
        <v>529</v>
      </c>
      <c r="AT240">
        <f t="shared" si="465"/>
        <v>-33</v>
      </c>
      <c r="AU240">
        <f t="shared" si="466"/>
        <v>-5.871886120996439E-2</v>
      </c>
      <c r="AV240" s="22">
        <f t="shared" si="467"/>
        <v>133.11524911927529</v>
      </c>
      <c r="AW240" s="35">
        <f t="shared" si="468"/>
        <v>3.9209872882926284E-3</v>
      </c>
      <c r="AX240" s="6">
        <v>115</v>
      </c>
      <c r="AY240">
        <f t="shared" si="469"/>
        <v>8</v>
      </c>
      <c r="AZ240">
        <f t="shared" si="470"/>
        <v>7.4766355140186924E-2</v>
      </c>
      <c r="BA240" s="22">
        <f t="shared" si="471"/>
        <v>28.938097634625063</v>
      </c>
      <c r="BB240" s="35">
        <f t="shared" si="472"/>
        <v>8.5238854093318012E-4</v>
      </c>
      <c r="BC240" s="18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8">
        <f t="shared" si="473"/>
        <v>-366</v>
      </c>
      <c r="BE240" s="35">
        <f t="shared" si="474"/>
        <v>-1.8303660732146398E-2</v>
      </c>
      <c r="BF240" s="22">
        <f t="shared" si="475"/>
        <v>4939.6074484146957</v>
      </c>
      <c r="BG240" s="22">
        <f t="shared" si="476"/>
        <v>0.14549901790015937</v>
      </c>
      <c r="BH240" s="30">
        <v>22392</v>
      </c>
      <c r="BI240">
        <f t="shared" si="477"/>
        <v>125</v>
      </c>
      <c r="BJ240" s="6">
        <v>54822</v>
      </c>
      <c r="BK240">
        <f t="shared" si="478"/>
        <v>245</v>
      </c>
      <c r="BL240" s="6">
        <v>39528</v>
      </c>
      <c r="BM240">
        <f t="shared" si="479"/>
        <v>131</v>
      </c>
      <c r="BN240" s="6">
        <v>15089</v>
      </c>
      <c r="BO240">
        <f t="shared" si="480"/>
        <v>68</v>
      </c>
      <c r="BP240" s="6">
        <v>3084</v>
      </c>
      <c r="BQ240">
        <f t="shared" si="481"/>
        <v>10</v>
      </c>
      <c r="BR240" s="10">
        <v>21</v>
      </c>
      <c r="BS240" s="17">
        <f t="shared" si="482"/>
        <v>0</v>
      </c>
      <c r="BT240" s="10">
        <v>135</v>
      </c>
      <c r="BU240" s="17">
        <f t="shared" si="483"/>
        <v>1</v>
      </c>
      <c r="BV240" s="10">
        <v>565</v>
      </c>
      <c r="BW240" s="17">
        <f t="shared" si="484"/>
        <v>4</v>
      </c>
      <c r="BX240" s="10">
        <v>1312</v>
      </c>
      <c r="BY240" s="17">
        <f t="shared" si="485"/>
        <v>8</v>
      </c>
      <c r="BZ240" s="15">
        <v>687</v>
      </c>
      <c r="CA240" s="18">
        <f t="shared" si="486"/>
        <v>1</v>
      </c>
    </row>
    <row r="241" spans="1:79">
      <c r="A241" s="1">
        <v>44138</v>
      </c>
      <c r="B241">
        <v>44138</v>
      </c>
      <c r="C241" s="6">
        <v>135592</v>
      </c>
      <c r="D241">
        <f t="shared" si="435"/>
        <v>677</v>
      </c>
      <c r="E241" s="6">
        <v>2731</v>
      </c>
      <c r="F241">
        <f t="shared" si="430"/>
        <v>11</v>
      </c>
      <c r="G241" s="6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6">
        <v>686698</v>
      </c>
      <c r="W241">
        <f t="shared" si="447"/>
        <v>5790</v>
      </c>
      <c r="X241">
        <f t="shared" si="448"/>
        <v>1177</v>
      </c>
      <c r="Y241" s="22">
        <f t="shared" si="449"/>
        <v>172797.68495218921</v>
      </c>
      <c r="Z241" s="6">
        <v>547556</v>
      </c>
      <c r="AA241">
        <f t="shared" si="450"/>
        <v>5113</v>
      </c>
      <c r="AB241" s="19">
        <f t="shared" si="451"/>
        <v>0.79737526540051085</v>
      </c>
      <c r="AC241" s="18">
        <f t="shared" si="452"/>
        <v>1079</v>
      </c>
      <c r="AD241">
        <f t="shared" si="453"/>
        <v>139142</v>
      </c>
      <c r="AE241">
        <f t="shared" si="454"/>
        <v>677</v>
      </c>
      <c r="AF241" s="19">
        <f t="shared" si="455"/>
        <v>0.20262473459948915</v>
      </c>
      <c r="AG241" s="18">
        <f t="shared" si="456"/>
        <v>98</v>
      </c>
      <c r="AH241" s="22">
        <f t="shared" si="457"/>
        <v>0.11692573402417962</v>
      </c>
      <c r="AI241" s="22">
        <f t="shared" si="458"/>
        <v>35013.085052843482</v>
      </c>
      <c r="AJ241" s="6">
        <v>18270</v>
      </c>
      <c r="AK241">
        <f t="shared" si="459"/>
        <v>-154</v>
      </c>
      <c r="AL241">
        <f t="shared" si="460"/>
        <v>-8.358662613981771E-3</v>
      </c>
      <c r="AM241" s="22">
        <f t="shared" si="461"/>
        <v>4597.382989431303</v>
      </c>
      <c r="AN241" s="22">
        <f t="shared" si="462"/>
        <v>0.13474246268216414</v>
      </c>
      <c r="AO241" s="6">
        <v>570</v>
      </c>
      <c r="AP241">
        <f t="shared" si="434"/>
        <v>8</v>
      </c>
      <c r="AQ241">
        <f t="shared" si="463"/>
        <v>1.4234875444839812E-2</v>
      </c>
      <c r="AR241" s="22">
        <f t="shared" si="464"/>
        <v>143.43231001509812</v>
      </c>
      <c r="AS241" s="6">
        <v>532</v>
      </c>
      <c r="AT241">
        <f t="shared" si="465"/>
        <v>3</v>
      </c>
      <c r="AU241">
        <f t="shared" si="466"/>
        <v>5.6710775047259521E-3</v>
      </c>
      <c r="AV241" s="22">
        <f t="shared" si="467"/>
        <v>133.87015601409158</v>
      </c>
      <c r="AW241" s="35">
        <f t="shared" si="468"/>
        <v>3.9235353118178065E-3</v>
      </c>
      <c r="AX241" s="6">
        <v>110</v>
      </c>
      <c r="AY241">
        <f t="shared" si="469"/>
        <v>-5</v>
      </c>
      <c r="AZ241">
        <f t="shared" si="470"/>
        <v>-4.3478260869565188E-2</v>
      </c>
      <c r="BA241" s="22">
        <f t="shared" si="471"/>
        <v>27.679919476597885</v>
      </c>
      <c r="BB241" s="35">
        <f t="shared" si="472"/>
        <v>8.1125730131571187E-4</v>
      </c>
      <c r="BC241" s="18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8">
        <f t="shared" si="473"/>
        <v>-148</v>
      </c>
      <c r="BE241" s="35">
        <f t="shared" si="474"/>
        <v>-7.5394803871624561E-3</v>
      </c>
      <c r="BF241" s="22">
        <f t="shared" si="475"/>
        <v>4902.3653749370906</v>
      </c>
      <c r="BG241" s="22">
        <f t="shared" si="476"/>
        <v>0.14368104312938818</v>
      </c>
      <c r="BH241" s="30">
        <v>22547</v>
      </c>
      <c r="BI241">
        <f t="shared" si="477"/>
        <v>155</v>
      </c>
      <c r="BJ241" s="6">
        <v>55085</v>
      </c>
      <c r="BK241">
        <f t="shared" si="478"/>
        <v>263</v>
      </c>
      <c r="BL241" s="6">
        <v>39697</v>
      </c>
      <c r="BM241">
        <f t="shared" si="479"/>
        <v>169</v>
      </c>
      <c r="BN241" s="6">
        <v>15161</v>
      </c>
      <c r="BO241">
        <f t="shared" si="480"/>
        <v>72</v>
      </c>
      <c r="BP241" s="6">
        <v>3102</v>
      </c>
      <c r="BQ241">
        <f t="shared" si="481"/>
        <v>18</v>
      </c>
      <c r="BR241" s="10">
        <v>21</v>
      </c>
      <c r="BS241" s="17">
        <f t="shared" si="482"/>
        <v>0</v>
      </c>
      <c r="BT241" s="10">
        <v>135</v>
      </c>
      <c r="BU241" s="17">
        <f t="shared" si="483"/>
        <v>0</v>
      </c>
      <c r="BV241" s="10">
        <v>570</v>
      </c>
      <c r="BW241" s="17">
        <f t="shared" si="484"/>
        <v>5</v>
      </c>
      <c r="BX241" s="10">
        <v>1315</v>
      </c>
      <c r="BY241" s="17">
        <f t="shared" si="485"/>
        <v>3</v>
      </c>
      <c r="BZ241" s="15">
        <v>690</v>
      </c>
      <c r="CA241" s="18">
        <f t="shared" si="486"/>
        <v>3</v>
      </c>
    </row>
    <row r="242" spans="1:79">
      <c r="A242" s="1">
        <v>44139</v>
      </c>
      <c r="B242">
        <v>44139</v>
      </c>
      <c r="C242" s="6">
        <v>136024</v>
      </c>
      <c r="D242">
        <f t="shared" si="435"/>
        <v>432</v>
      </c>
      <c r="E242" s="6">
        <v>2744</v>
      </c>
      <c r="F242">
        <f t="shared" si="430"/>
        <v>13</v>
      </c>
      <c r="G242" s="6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6">
        <v>689899</v>
      </c>
      <c r="W242">
        <f t="shared" si="447"/>
        <v>3201</v>
      </c>
      <c r="X242">
        <f t="shared" si="448"/>
        <v>-2589</v>
      </c>
      <c r="Y242" s="22">
        <f t="shared" si="449"/>
        <v>173603.17060895823</v>
      </c>
      <c r="Z242" s="6">
        <v>550325</v>
      </c>
      <c r="AA242">
        <f t="shared" si="450"/>
        <v>2769</v>
      </c>
      <c r="AB242" s="19">
        <f t="shared" si="451"/>
        <v>0.7976892269738034</v>
      </c>
      <c r="AC242" s="18">
        <f t="shared" si="452"/>
        <v>-2344</v>
      </c>
      <c r="AD242">
        <f t="shared" si="453"/>
        <v>139574</v>
      </c>
      <c r="AE242">
        <f t="shared" si="454"/>
        <v>432</v>
      </c>
      <c r="AF242" s="19">
        <f t="shared" si="455"/>
        <v>0.2023107730261966</v>
      </c>
      <c r="AG242" s="18">
        <f t="shared" si="456"/>
        <v>-245</v>
      </c>
      <c r="AH242" s="22">
        <f t="shared" si="457"/>
        <v>0.13495782567947517</v>
      </c>
      <c r="AI242" s="22">
        <f t="shared" si="458"/>
        <v>35121.791645697027</v>
      </c>
      <c r="AJ242" s="6">
        <v>17839</v>
      </c>
      <c r="AK242">
        <f t="shared" si="459"/>
        <v>-431</v>
      </c>
      <c r="AL242">
        <f t="shared" si="460"/>
        <v>-2.3590585659551189E-2</v>
      </c>
      <c r="AM242" s="22">
        <f t="shared" si="461"/>
        <v>4488.9280322093609</v>
      </c>
      <c r="AN242" s="22">
        <f t="shared" si="462"/>
        <v>0.13114597423984004</v>
      </c>
      <c r="AO242" s="6">
        <v>567</v>
      </c>
      <c r="AP242">
        <f t="shared" si="434"/>
        <v>-3</v>
      </c>
      <c r="AQ242">
        <f t="shared" si="463"/>
        <v>-5.2631578947368585E-3</v>
      </c>
      <c r="AR242" s="22">
        <f t="shared" si="464"/>
        <v>142.67740312028184</v>
      </c>
      <c r="AS242" s="6">
        <v>558</v>
      </c>
      <c r="AT242">
        <f t="shared" si="465"/>
        <v>26</v>
      </c>
      <c r="AU242">
        <f t="shared" si="466"/>
        <v>4.8872180451127845E-2</v>
      </c>
      <c r="AV242" s="22">
        <f t="shared" si="467"/>
        <v>140.41268243583292</v>
      </c>
      <c r="AW242" s="35">
        <f t="shared" si="468"/>
        <v>4.1022172557783924E-3</v>
      </c>
      <c r="AX242" s="6">
        <v>109</v>
      </c>
      <c r="AY242">
        <f t="shared" si="469"/>
        <v>-1</v>
      </c>
      <c r="AZ242">
        <f t="shared" si="470"/>
        <v>-9.0909090909090384E-3</v>
      </c>
      <c r="BA242" s="22">
        <f t="shared" si="471"/>
        <v>27.42828384499245</v>
      </c>
      <c r="BB242" s="35">
        <f t="shared" si="472"/>
        <v>8.0132917720402287E-4</v>
      </c>
      <c r="BC242" s="18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8">
        <f t="shared" si="473"/>
        <v>-409</v>
      </c>
      <c r="BE242" s="35">
        <f t="shared" si="474"/>
        <v>-2.0993737809259838E-2</v>
      </c>
      <c r="BF242" s="22">
        <f t="shared" si="475"/>
        <v>4799.4464016104675</v>
      </c>
      <c r="BG242" s="22">
        <f t="shared" si="476"/>
        <v>0.14021790272304888</v>
      </c>
      <c r="BH242" s="30">
        <v>22611</v>
      </c>
      <c r="BI242">
        <f t="shared" si="477"/>
        <v>64</v>
      </c>
      <c r="BJ242" s="6">
        <v>55246</v>
      </c>
      <c r="BK242">
        <f t="shared" si="478"/>
        <v>161</v>
      </c>
      <c r="BL242" s="6">
        <v>39841</v>
      </c>
      <c r="BM242">
        <f t="shared" si="479"/>
        <v>144</v>
      </c>
      <c r="BN242" s="6">
        <v>15212</v>
      </c>
      <c r="BO242">
        <f t="shared" si="480"/>
        <v>51</v>
      </c>
      <c r="BP242" s="6">
        <v>3114</v>
      </c>
      <c r="BQ242">
        <f t="shared" si="481"/>
        <v>12</v>
      </c>
      <c r="BR242" s="10">
        <v>21</v>
      </c>
      <c r="BS242" s="17">
        <f t="shared" si="482"/>
        <v>0</v>
      </c>
      <c r="BT242" s="10">
        <v>135</v>
      </c>
      <c r="BU242" s="17">
        <f t="shared" si="483"/>
        <v>0</v>
      </c>
      <c r="BV242" s="10">
        <v>572</v>
      </c>
      <c r="BW242" s="17">
        <f t="shared" si="484"/>
        <v>2</v>
      </c>
      <c r="BX242" s="10">
        <v>1323</v>
      </c>
      <c r="BY242" s="17">
        <f t="shared" si="485"/>
        <v>8</v>
      </c>
      <c r="BZ242" s="15">
        <v>694</v>
      </c>
      <c r="CA242" s="18">
        <f t="shared" si="486"/>
        <v>4</v>
      </c>
    </row>
    <row r="243" spans="1:79">
      <c r="A243" s="1">
        <v>44140</v>
      </c>
      <c r="B243">
        <v>44140</v>
      </c>
      <c r="C243" s="6">
        <v>136567</v>
      </c>
      <c r="D243">
        <f t="shared" si="435"/>
        <v>543</v>
      </c>
      <c r="E243" s="6">
        <v>2756</v>
      </c>
      <c r="F243">
        <f t="shared" si="430"/>
        <v>12</v>
      </c>
      <c r="G243" s="6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6">
        <v>694228</v>
      </c>
      <c r="W243">
        <f t="shared" si="447"/>
        <v>4329</v>
      </c>
      <c r="X243">
        <f t="shared" si="448"/>
        <v>1128</v>
      </c>
      <c r="Y243" s="22">
        <f t="shared" si="449"/>
        <v>174692.50125817815</v>
      </c>
      <c r="Z243" s="6">
        <v>554111</v>
      </c>
      <c r="AA243">
        <f t="shared" si="450"/>
        <v>3786</v>
      </c>
      <c r="AB243" s="19">
        <f t="shared" si="451"/>
        <v>0.79816861319336008</v>
      </c>
      <c r="AC243" s="18">
        <f t="shared" si="452"/>
        <v>1017</v>
      </c>
      <c r="AD243">
        <f t="shared" si="453"/>
        <v>140117</v>
      </c>
      <c r="AE243">
        <f t="shared" si="454"/>
        <v>543</v>
      </c>
      <c r="AF243" s="19">
        <f t="shared" si="455"/>
        <v>0.2018313868066399</v>
      </c>
      <c r="AG243" s="18">
        <f t="shared" si="456"/>
        <v>111</v>
      </c>
      <c r="AH243" s="22">
        <f t="shared" si="457"/>
        <v>0.12543312543312543</v>
      </c>
      <c r="AI243" s="22">
        <f t="shared" si="458"/>
        <v>35258.429793658783</v>
      </c>
      <c r="AJ243" s="6">
        <v>17456</v>
      </c>
      <c r="AK243">
        <f t="shared" si="459"/>
        <v>-383</v>
      </c>
      <c r="AL243">
        <f t="shared" si="460"/>
        <v>-2.146981333034359E-2</v>
      </c>
      <c r="AM243" s="22">
        <f t="shared" si="461"/>
        <v>4392.551585304479</v>
      </c>
      <c r="AN243" s="22">
        <f t="shared" si="462"/>
        <v>0.12782004437382383</v>
      </c>
      <c r="AO243" s="6">
        <v>553</v>
      </c>
      <c r="AP243">
        <f t="shared" si="434"/>
        <v>-14</v>
      </c>
      <c r="AQ243">
        <f t="shared" si="463"/>
        <v>-2.4691358024691357E-2</v>
      </c>
      <c r="AR243" s="22">
        <f t="shared" si="464"/>
        <v>139.15450427780573</v>
      </c>
      <c r="AS243" s="6">
        <v>607</v>
      </c>
      <c r="AT243">
        <f t="shared" si="465"/>
        <v>49</v>
      </c>
      <c r="AU243">
        <f t="shared" si="466"/>
        <v>8.7813620071684584E-2</v>
      </c>
      <c r="AV243" s="22">
        <f t="shared" si="467"/>
        <v>152.74282838449923</v>
      </c>
      <c r="AW243" s="35">
        <f t="shared" si="468"/>
        <v>4.4447047969128706E-3</v>
      </c>
      <c r="AX243" s="6">
        <v>117</v>
      </c>
      <c r="AY243">
        <f t="shared" si="469"/>
        <v>8</v>
      </c>
      <c r="AZ243">
        <f t="shared" si="470"/>
        <v>7.3394495412844041E-2</v>
      </c>
      <c r="BA243" s="22">
        <f t="shared" si="471"/>
        <v>29.441368897835932</v>
      </c>
      <c r="BB243" s="35">
        <f t="shared" si="472"/>
        <v>8.567223414148367E-4</v>
      </c>
      <c r="BC243" s="18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8">
        <f t="shared" si="473"/>
        <v>-340</v>
      </c>
      <c r="BE243" s="35">
        <f t="shared" si="474"/>
        <v>-1.7826246526503442E-2</v>
      </c>
      <c r="BF243" s="22">
        <f t="shared" si="475"/>
        <v>4713.8902868646201</v>
      </c>
      <c r="BG243" s="22">
        <f t="shared" si="476"/>
        <v>0.13717076599764219</v>
      </c>
      <c r="BH243" s="30">
        <v>22745</v>
      </c>
      <c r="BI243">
        <f t="shared" si="477"/>
        <v>134</v>
      </c>
      <c r="BJ243" s="6">
        <v>55436</v>
      </c>
      <c r="BK243">
        <f t="shared" si="478"/>
        <v>190</v>
      </c>
      <c r="BL243" s="6">
        <v>39991</v>
      </c>
      <c r="BM243">
        <f t="shared" si="479"/>
        <v>150</v>
      </c>
      <c r="BN243" s="6">
        <v>15265</v>
      </c>
      <c r="BO243">
        <f t="shared" si="480"/>
        <v>53</v>
      </c>
      <c r="BP243" s="6">
        <v>3130</v>
      </c>
      <c r="BQ243">
        <f t="shared" si="481"/>
        <v>16</v>
      </c>
      <c r="BR243" s="10">
        <v>21</v>
      </c>
      <c r="BS243" s="17">
        <f t="shared" si="482"/>
        <v>0</v>
      </c>
      <c r="BT243" s="10">
        <v>135</v>
      </c>
      <c r="BU243" s="17">
        <f t="shared" si="483"/>
        <v>0</v>
      </c>
      <c r="BV243" s="10">
        <v>572</v>
      </c>
      <c r="BW243" s="17">
        <f t="shared" si="484"/>
        <v>0</v>
      </c>
      <c r="BX243" s="10">
        <v>1333</v>
      </c>
      <c r="BY243" s="17">
        <f t="shared" si="485"/>
        <v>10</v>
      </c>
      <c r="BZ243" s="15">
        <v>695</v>
      </c>
      <c r="CA243" s="18">
        <f t="shared" si="486"/>
        <v>1</v>
      </c>
    </row>
    <row r="244" spans="1:79">
      <c r="A244" s="1">
        <v>44141</v>
      </c>
      <c r="B244">
        <v>44141</v>
      </c>
      <c r="C244" s="6">
        <v>137760</v>
      </c>
      <c r="D244">
        <f t="shared" si="435"/>
        <v>1193</v>
      </c>
      <c r="E244" s="6">
        <v>2770</v>
      </c>
      <c r="F244">
        <f t="shared" si="430"/>
        <v>14</v>
      </c>
      <c r="G244" s="6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6">
        <v>701637</v>
      </c>
      <c r="W244">
        <f t="shared" si="447"/>
        <v>7409</v>
      </c>
      <c r="X244">
        <f t="shared" si="448"/>
        <v>3080</v>
      </c>
      <c r="Y244" s="22">
        <f t="shared" si="449"/>
        <v>176556.86965274281</v>
      </c>
      <c r="Z244" s="6">
        <v>560327</v>
      </c>
      <c r="AA244">
        <f t="shared" si="450"/>
        <v>6216</v>
      </c>
      <c r="AB244" s="19">
        <f t="shared" si="451"/>
        <v>0.79859956074152305</v>
      </c>
      <c r="AC244" s="18">
        <f t="shared" si="452"/>
        <v>2430</v>
      </c>
      <c r="AD244">
        <f t="shared" si="453"/>
        <v>141310</v>
      </c>
      <c r="AE244">
        <f t="shared" si="454"/>
        <v>1193</v>
      </c>
      <c r="AF244" s="19">
        <f t="shared" si="455"/>
        <v>0.20140043925847695</v>
      </c>
      <c r="AG244" s="18">
        <f t="shared" si="456"/>
        <v>650</v>
      </c>
      <c r="AH244" s="22">
        <f t="shared" si="457"/>
        <v>0.16102038061816709</v>
      </c>
      <c r="AI244" s="22">
        <f t="shared" si="458"/>
        <v>35558.631102164065</v>
      </c>
      <c r="AJ244" s="6">
        <v>17764</v>
      </c>
      <c r="AK244">
        <f t="shared" si="459"/>
        <v>308</v>
      </c>
      <c r="AL244">
        <f t="shared" si="460"/>
        <v>1.764436296975247E-2</v>
      </c>
      <c r="AM244" s="22">
        <f t="shared" si="461"/>
        <v>4470.0553598389533</v>
      </c>
      <c r="AN244" s="22">
        <f t="shared" si="462"/>
        <v>0.12894889663182346</v>
      </c>
      <c r="AO244" s="6">
        <v>518</v>
      </c>
      <c r="AP244">
        <f t="shared" si="434"/>
        <v>-35</v>
      </c>
      <c r="AQ244">
        <f t="shared" si="463"/>
        <v>-6.3291139240506333E-2</v>
      </c>
      <c r="AR244" s="22">
        <f t="shared" si="464"/>
        <v>130.3472571716155</v>
      </c>
      <c r="AS244" s="6">
        <v>590</v>
      </c>
      <c r="AT244">
        <f t="shared" si="465"/>
        <v>-17</v>
      </c>
      <c r="AU244">
        <f t="shared" si="466"/>
        <v>-2.8006589785831926E-2</v>
      </c>
      <c r="AV244" s="22">
        <f t="shared" si="467"/>
        <v>148.46502264720684</v>
      </c>
      <c r="AW244" s="35">
        <f t="shared" si="468"/>
        <v>4.28281068524971E-3</v>
      </c>
      <c r="AX244" s="6">
        <v>128</v>
      </c>
      <c r="AY244">
        <f t="shared" si="469"/>
        <v>11</v>
      </c>
      <c r="AZ244">
        <f t="shared" si="470"/>
        <v>9.4017094017094127E-2</v>
      </c>
      <c r="BA244" s="22">
        <f t="shared" si="471"/>
        <v>32.209360845495723</v>
      </c>
      <c r="BB244" s="35">
        <f t="shared" si="472"/>
        <v>9.2915214866434379E-4</v>
      </c>
      <c r="BC244" s="18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8">
        <f t="shared" si="473"/>
        <v>267</v>
      </c>
      <c r="BE244" s="35">
        <f t="shared" si="474"/>
        <v>1.4252922649869104E-2</v>
      </c>
      <c r="BF244" s="22">
        <f t="shared" si="475"/>
        <v>4781.0770005032709</v>
      </c>
      <c r="BG244" s="22">
        <f t="shared" si="476"/>
        <v>0.13792102206736354</v>
      </c>
      <c r="BH244" s="30">
        <v>23000</v>
      </c>
      <c r="BI244">
        <f t="shared" si="477"/>
        <v>255</v>
      </c>
      <c r="BJ244" s="6">
        <v>55899</v>
      </c>
      <c r="BK244">
        <f t="shared" si="478"/>
        <v>463</v>
      </c>
      <c r="BL244" s="6">
        <v>40307</v>
      </c>
      <c r="BM244">
        <f t="shared" si="479"/>
        <v>316</v>
      </c>
      <c r="BN244" s="6">
        <v>15400</v>
      </c>
      <c r="BO244">
        <f t="shared" si="480"/>
        <v>135</v>
      </c>
      <c r="BP244" s="6">
        <v>3154</v>
      </c>
      <c r="BQ244">
        <f t="shared" si="481"/>
        <v>24</v>
      </c>
      <c r="BR244" s="10">
        <v>21</v>
      </c>
      <c r="BS244" s="17">
        <f t="shared" si="482"/>
        <v>0</v>
      </c>
      <c r="BT244" s="10">
        <v>135</v>
      </c>
      <c r="BU244" s="17">
        <f t="shared" si="483"/>
        <v>0</v>
      </c>
      <c r="BV244" s="10">
        <v>575</v>
      </c>
      <c r="BW244" s="17">
        <f t="shared" si="484"/>
        <v>3</v>
      </c>
      <c r="BX244" s="10">
        <v>1342</v>
      </c>
      <c r="BY244" s="17">
        <f t="shared" si="485"/>
        <v>9</v>
      </c>
      <c r="BZ244" s="15">
        <v>697</v>
      </c>
      <c r="CA244" s="18">
        <f t="shared" si="486"/>
        <v>2</v>
      </c>
    </row>
    <row r="245" spans="1:79">
      <c r="A245" s="1">
        <v>44142</v>
      </c>
      <c r="B245">
        <v>44142</v>
      </c>
      <c r="C245" s="6">
        <v>138506</v>
      </c>
      <c r="D245">
        <f t="shared" si="435"/>
        <v>746</v>
      </c>
      <c r="E245" s="6">
        <v>2781</v>
      </c>
      <c r="F245">
        <f t="shared" si="430"/>
        <v>11</v>
      </c>
      <c r="G245" s="6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6">
        <v>708085</v>
      </c>
      <c r="W245">
        <f t="shared" si="447"/>
        <v>6448</v>
      </c>
      <c r="X245">
        <f t="shared" si="448"/>
        <v>-961</v>
      </c>
      <c r="Y245" s="22">
        <f t="shared" si="449"/>
        <v>178179.41620533468</v>
      </c>
      <c r="Z245" s="6">
        <v>566029</v>
      </c>
      <c r="AA245">
        <f t="shared" si="450"/>
        <v>5702</v>
      </c>
      <c r="AB245" s="19">
        <f t="shared" si="451"/>
        <v>0.79938001793569979</v>
      </c>
      <c r="AC245" s="18">
        <f t="shared" si="452"/>
        <v>-514</v>
      </c>
      <c r="AD245">
        <f t="shared" si="453"/>
        <v>142056</v>
      </c>
      <c r="AE245">
        <f t="shared" si="454"/>
        <v>746</v>
      </c>
      <c r="AF245" s="19">
        <f t="shared" si="455"/>
        <v>0.20061998206430018</v>
      </c>
      <c r="AG245" s="18">
        <f t="shared" si="456"/>
        <v>-447</v>
      </c>
      <c r="AH245" s="22">
        <f t="shared" si="457"/>
        <v>0.11569478908188585</v>
      </c>
      <c r="AI245" s="22">
        <f t="shared" si="458"/>
        <v>35746.351283341719</v>
      </c>
      <c r="AJ245" s="6">
        <v>17690</v>
      </c>
      <c r="AK245">
        <f t="shared" si="459"/>
        <v>-74</v>
      </c>
      <c r="AL245">
        <f t="shared" si="460"/>
        <v>-4.1657284395406613E-3</v>
      </c>
      <c r="AM245" s="22">
        <f t="shared" si="461"/>
        <v>4451.4343231001503</v>
      </c>
      <c r="AN245" s="22">
        <f t="shared" si="462"/>
        <v>0.12772009876828441</v>
      </c>
      <c r="AO245" s="6">
        <v>491</v>
      </c>
      <c r="AP245">
        <f t="shared" si="434"/>
        <v>-27</v>
      </c>
      <c r="AQ245">
        <f t="shared" si="463"/>
        <v>-5.212355212355213E-2</v>
      </c>
      <c r="AR245" s="22">
        <f t="shared" si="464"/>
        <v>123.55309511826874</v>
      </c>
      <c r="AS245" s="6">
        <v>594</v>
      </c>
      <c r="AT245">
        <f t="shared" si="465"/>
        <v>4</v>
      </c>
      <c r="AU245">
        <f t="shared" si="466"/>
        <v>6.7796610169490457E-3</v>
      </c>
      <c r="AV245" s="22">
        <f t="shared" si="467"/>
        <v>149.47156517362859</v>
      </c>
      <c r="AW245" s="35">
        <f t="shared" si="468"/>
        <v>4.2886228755432973E-3</v>
      </c>
      <c r="AX245" s="6">
        <v>127</v>
      </c>
      <c r="AY245">
        <f t="shared" si="469"/>
        <v>-1</v>
      </c>
      <c r="AZ245">
        <f t="shared" si="470"/>
        <v>-7.8125E-3</v>
      </c>
      <c r="BA245" s="22">
        <f t="shared" si="471"/>
        <v>31.957725213890285</v>
      </c>
      <c r="BB245" s="35">
        <f t="shared" si="472"/>
        <v>9.1692778652188354E-4</v>
      </c>
      <c r="BC245" s="18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8">
        <f t="shared" si="473"/>
        <v>-98</v>
      </c>
      <c r="BE245" s="35">
        <f t="shared" si="474"/>
        <v>-5.1578947368421391E-3</v>
      </c>
      <c r="BF245" s="22">
        <f t="shared" si="475"/>
        <v>4756.4167086059388</v>
      </c>
      <c r="BG245" s="22">
        <f t="shared" si="476"/>
        <v>0.13647062221131215</v>
      </c>
      <c r="BH245" s="30">
        <v>23119</v>
      </c>
      <c r="BI245">
        <f t="shared" si="477"/>
        <v>119</v>
      </c>
      <c r="BJ245" s="6">
        <v>56174</v>
      </c>
      <c r="BK245">
        <f t="shared" si="478"/>
        <v>275</v>
      </c>
      <c r="BL245" s="6">
        <v>40532</v>
      </c>
      <c r="BM245">
        <f t="shared" si="479"/>
        <v>225</v>
      </c>
      <c r="BN245" s="6">
        <v>15507</v>
      </c>
      <c r="BO245">
        <f t="shared" si="480"/>
        <v>107</v>
      </c>
      <c r="BP245" s="6">
        <v>3174</v>
      </c>
      <c r="BQ245">
        <f t="shared" si="481"/>
        <v>20</v>
      </c>
      <c r="BR245" s="10">
        <v>21</v>
      </c>
      <c r="BS245" s="17">
        <f t="shared" si="482"/>
        <v>0</v>
      </c>
      <c r="BT245" s="10">
        <v>135</v>
      </c>
      <c r="BU245" s="17">
        <f t="shared" si="483"/>
        <v>0</v>
      </c>
      <c r="BV245" s="10">
        <v>579</v>
      </c>
      <c r="BW245" s="17">
        <f t="shared" si="484"/>
        <v>4</v>
      </c>
      <c r="BX245" s="10">
        <v>1345</v>
      </c>
      <c r="BY245" s="17">
        <f t="shared" si="485"/>
        <v>3</v>
      </c>
      <c r="BZ245" s="15">
        <v>701</v>
      </c>
      <c r="CA245" s="18">
        <f t="shared" si="486"/>
        <v>4</v>
      </c>
    </row>
    <row r="246" spans="1:79">
      <c r="A246" s="1">
        <v>44143</v>
      </c>
      <c r="B246">
        <v>44143</v>
      </c>
      <c r="C246" s="6">
        <v>139527</v>
      </c>
      <c r="D246">
        <f t="shared" si="435"/>
        <v>1021</v>
      </c>
      <c r="E246" s="6">
        <v>2798</v>
      </c>
      <c r="F246">
        <f t="shared" si="430"/>
        <v>17</v>
      </c>
      <c r="G246" s="6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6">
        <v>715094</v>
      </c>
      <c r="W246">
        <f t="shared" si="447"/>
        <v>7009</v>
      </c>
      <c r="X246">
        <f t="shared" si="448"/>
        <v>561</v>
      </c>
      <c r="Y246" s="22">
        <f t="shared" si="449"/>
        <v>179943.13034725716</v>
      </c>
      <c r="Z246" s="6">
        <v>572017</v>
      </c>
      <c r="AA246">
        <f t="shared" si="450"/>
        <v>5988</v>
      </c>
      <c r="AB246" s="19">
        <f t="shared" si="451"/>
        <v>0.79991861209854931</v>
      </c>
      <c r="AC246" s="18">
        <f t="shared" si="452"/>
        <v>286</v>
      </c>
      <c r="AD246">
        <f t="shared" si="453"/>
        <v>143077</v>
      </c>
      <c r="AE246">
        <f t="shared" si="454"/>
        <v>1021</v>
      </c>
      <c r="AF246" s="19">
        <f t="shared" si="455"/>
        <v>0.20008138790145072</v>
      </c>
      <c r="AG246" s="18">
        <f t="shared" si="456"/>
        <v>275</v>
      </c>
      <c r="AH246" s="22">
        <f t="shared" si="457"/>
        <v>0.1456698530460836</v>
      </c>
      <c r="AI246" s="22">
        <f t="shared" si="458"/>
        <v>36003.271263210867</v>
      </c>
      <c r="AJ246" s="6">
        <v>17603</v>
      </c>
      <c r="AK246">
        <f t="shared" si="459"/>
        <v>-87</v>
      </c>
      <c r="AL246">
        <f t="shared" si="460"/>
        <v>-4.9180327868852958E-3</v>
      </c>
      <c r="AM246" s="22">
        <f t="shared" si="461"/>
        <v>4429.5420231504777</v>
      </c>
      <c r="AN246" s="22">
        <f t="shared" si="462"/>
        <v>0.12616196148415718</v>
      </c>
      <c r="AO246" s="6">
        <v>519</v>
      </c>
      <c r="AP246">
        <f t="shared" si="434"/>
        <v>28</v>
      </c>
      <c r="AQ246">
        <f t="shared" si="463"/>
        <v>5.7026476578411422E-2</v>
      </c>
      <c r="AR246" s="22">
        <f t="shared" si="464"/>
        <v>130.59889280322093</v>
      </c>
      <c r="AS246" s="6">
        <v>681</v>
      </c>
      <c r="AT246">
        <f t="shared" si="465"/>
        <v>87</v>
      </c>
      <c r="AU246">
        <f t="shared" si="466"/>
        <v>0.14646464646464641</v>
      </c>
      <c r="AV246" s="22">
        <f t="shared" si="467"/>
        <v>171.36386512330145</v>
      </c>
      <c r="AW246" s="35">
        <f t="shared" si="468"/>
        <v>4.8807757638306562E-3</v>
      </c>
      <c r="AX246" s="6">
        <v>156</v>
      </c>
      <c r="AY246">
        <f t="shared" si="469"/>
        <v>29</v>
      </c>
      <c r="AZ246">
        <f t="shared" si="470"/>
        <v>0.22834645669291342</v>
      </c>
      <c r="BA246" s="22">
        <f t="shared" si="471"/>
        <v>39.255158530447908</v>
      </c>
      <c r="BB246" s="35">
        <f t="shared" si="472"/>
        <v>1.1180631705691372E-3</v>
      </c>
      <c r="BC246" s="18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8">
        <f t="shared" si="473"/>
        <v>57</v>
      </c>
      <c r="BE246" s="35">
        <f t="shared" si="474"/>
        <v>3.015553909639257E-3</v>
      </c>
      <c r="BF246" s="22">
        <f t="shared" si="475"/>
        <v>4770.7599396074484</v>
      </c>
      <c r="BG246" s="22">
        <f t="shared" si="476"/>
        <v>0.13588051058218123</v>
      </c>
      <c r="BH246" s="30">
        <v>23290</v>
      </c>
      <c r="BI246">
        <f t="shared" si="477"/>
        <v>171</v>
      </c>
      <c r="BJ246" s="6">
        <v>56576</v>
      </c>
      <c r="BK246">
        <f t="shared" si="478"/>
        <v>402</v>
      </c>
      <c r="BL246" s="6">
        <v>40849</v>
      </c>
      <c r="BM246">
        <f t="shared" si="479"/>
        <v>317</v>
      </c>
      <c r="BN246" s="6">
        <v>15621</v>
      </c>
      <c r="BO246">
        <f t="shared" si="480"/>
        <v>114</v>
      </c>
      <c r="BP246" s="6">
        <v>3191</v>
      </c>
      <c r="BQ246">
        <f t="shared" si="481"/>
        <v>17</v>
      </c>
      <c r="BR246" s="10">
        <v>21</v>
      </c>
      <c r="BS246" s="17">
        <f t="shared" si="482"/>
        <v>0</v>
      </c>
      <c r="BT246" s="10">
        <v>135</v>
      </c>
      <c r="BU246" s="17">
        <f t="shared" si="483"/>
        <v>0</v>
      </c>
      <c r="BV246" s="10">
        <v>582</v>
      </c>
      <c r="BW246" s="17">
        <f t="shared" si="484"/>
        <v>3</v>
      </c>
      <c r="BX246" s="10">
        <v>1349</v>
      </c>
      <c r="BY246" s="17">
        <f t="shared" si="485"/>
        <v>4</v>
      </c>
      <c r="BZ246" s="15">
        <v>711</v>
      </c>
      <c r="CA246" s="18">
        <f t="shared" si="486"/>
        <v>10</v>
      </c>
    </row>
    <row r="247" spans="1:79">
      <c r="A247" s="1">
        <v>44144</v>
      </c>
      <c r="B247">
        <v>44144</v>
      </c>
      <c r="C247" s="6">
        <v>140331</v>
      </c>
      <c r="D247">
        <f t="shared" si="435"/>
        <v>804</v>
      </c>
      <c r="E247" s="6">
        <v>2808</v>
      </c>
      <c r="F247">
        <f t="shared" si="430"/>
        <v>10</v>
      </c>
      <c r="G247" s="6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6">
        <v>720441</v>
      </c>
      <c r="W247">
        <f t="shared" si="447"/>
        <v>5347</v>
      </c>
      <c r="X247">
        <f t="shared" si="448"/>
        <v>-1662</v>
      </c>
      <c r="Y247" s="22">
        <f t="shared" si="449"/>
        <v>181288.62606945142</v>
      </c>
      <c r="Z247" s="6">
        <v>576560</v>
      </c>
      <c r="AA247">
        <f t="shared" si="450"/>
        <v>4543</v>
      </c>
      <c r="AB247" s="19">
        <f t="shared" si="451"/>
        <v>0.80028760162178447</v>
      </c>
      <c r="AC247" s="18">
        <f t="shared" si="452"/>
        <v>-1445</v>
      </c>
      <c r="AD247">
        <f t="shared" si="453"/>
        <v>143881</v>
      </c>
      <c r="AE247">
        <f t="shared" si="454"/>
        <v>804</v>
      </c>
      <c r="AF247" s="19">
        <f t="shared" si="455"/>
        <v>0.19971239837821556</v>
      </c>
      <c r="AG247" s="18">
        <f t="shared" si="456"/>
        <v>-217</v>
      </c>
      <c r="AH247" s="22">
        <f t="shared" si="457"/>
        <v>0.15036469048064335</v>
      </c>
      <c r="AI247" s="22">
        <f t="shared" si="458"/>
        <v>36205.586311021638</v>
      </c>
      <c r="AJ247" s="6">
        <v>17528</v>
      </c>
      <c r="AK247">
        <f t="shared" si="459"/>
        <v>-75</v>
      </c>
      <c r="AL247">
        <f t="shared" si="460"/>
        <v>-4.2606373913537388E-3</v>
      </c>
      <c r="AM247" s="22">
        <f t="shared" si="461"/>
        <v>4410.6693507800701</v>
      </c>
      <c r="AN247" s="22">
        <f t="shared" si="462"/>
        <v>0.12490468962666838</v>
      </c>
      <c r="AO247" s="6">
        <v>554</v>
      </c>
      <c r="AP247">
        <f t="shared" si="434"/>
        <v>35</v>
      </c>
      <c r="AQ247">
        <f t="shared" si="463"/>
        <v>6.7437379576107848E-2</v>
      </c>
      <c r="AR247" s="22">
        <f t="shared" si="464"/>
        <v>139.40613990941117</v>
      </c>
      <c r="AS247" s="6">
        <v>590</v>
      </c>
      <c r="AT247">
        <f t="shared" si="465"/>
        <v>-91</v>
      </c>
      <c r="AU247">
        <f t="shared" si="466"/>
        <v>-0.13362701908957419</v>
      </c>
      <c r="AV247" s="22">
        <f t="shared" si="467"/>
        <v>148.46502264720684</v>
      </c>
      <c r="AW247" s="35">
        <f t="shared" si="468"/>
        <v>4.2043454404230001E-3</v>
      </c>
      <c r="AX247" s="6">
        <v>140</v>
      </c>
      <c r="AY247">
        <f t="shared" si="469"/>
        <v>-16</v>
      </c>
      <c r="AZ247">
        <f t="shared" si="470"/>
        <v>-0.10256410256410253</v>
      </c>
      <c r="BA247" s="22">
        <f t="shared" si="471"/>
        <v>35.228988424760942</v>
      </c>
      <c r="BB247" s="35">
        <f t="shared" si="472"/>
        <v>9.9764129094783056E-4</v>
      </c>
      <c r="BC247" s="18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8">
        <f t="shared" si="473"/>
        <v>-147</v>
      </c>
      <c r="BE247" s="35">
        <f t="shared" si="474"/>
        <v>-7.753573500712041E-3</v>
      </c>
      <c r="BF247" s="22">
        <f t="shared" si="475"/>
        <v>4733.7695017614487</v>
      </c>
      <c r="BG247" s="22">
        <f t="shared" si="476"/>
        <v>0.1340544854665042</v>
      </c>
      <c r="BH247" s="30">
        <v>23434</v>
      </c>
      <c r="BI247">
        <f t="shared" si="477"/>
        <v>144</v>
      </c>
      <c r="BJ247" s="6">
        <v>56888</v>
      </c>
      <c r="BK247">
        <f t="shared" si="478"/>
        <v>312</v>
      </c>
      <c r="BL247" s="6">
        <v>41104</v>
      </c>
      <c r="BM247">
        <f t="shared" si="479"/>
        <v>255</v>
      </c>
      <c r="BN247" s="6">
        <v>15698</v>
      </c>
      <c r="BO247">
        <f t="shared" si="480"/>
        <v>77</v>
      </c>
      <c r="BP247" s="6">
        <v>3207</v>
      </c>
      <c r="BQ247">
        <f t="shared" si="481"/>
        <v>16</v>
      </c>
      <c r="BR247" s="10">
        <v>21</v>
      </c>
      <c r="BS247" s="17">
        <f t="shared" si="482"/>
        <v>0</v>
      </c>
      <c r="BT247" s="10">
        <v>135</v>
      </c>
      <c r="BU247" s="17">
        <f t="shared" si="483"/>
        <v>0</v>
      </c>
      <c r="BV247" s="10">
        <v>583</v>
      </c>
      <c r="BW247" s="17">
        <f t="shared" si="484"/>
        <v>1</v>
      </c>
      <c r="BX247" s="10">
        <v>1356</v>
      </c>
      <c r="BY247" s="17">
        <f t="shared" si="485"/>
        <v>7</v>
      </c>
      <c r="BZ247" s="15">
        <v>713</v>
      </c>
      <c r="CA247" s="18">
        <f t="shared" si="486"/>
        <v>2</v>
      </c>
    </row>
    <row r="248" spans="1:79">
      <c r="A248" s="1">
        <v>44145</v>
      </c>
      <c r="B248">
        <v>44145</v>
      </c>
      <c r="C248" s="6">
        <v>141302</v>
      </c>
      <c r="D248">
        <f t="shared" si="435"/>
        <v>971</v>
      </c>
      <c r="E248" s="6">
        <v>2817</v>
      </c>
      <c r="F248">
        <f t="shared" si="430"/>
        <v>9</v>
      </c>
      <c r="G248" s="6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6">
        <v>727520</v>
      </c>
      <c r="W248">
        <f t="shared" si="447"/>
        <v>7079</v>
      </c>
      <c r="X248">
        <f t="shared" si="448"/>
        <v>1732</v>
      </c>
      <c r="Y248" s="22">
        <f t="shared" si="449"/>
        <v>183069.95470558631</v>
      </c>
      <c r="Z248" s="6">
        <v>582668</v>
      </c>
      <c r="AA248">
        <f t="shared" si="450"/>
        <v>6108</v>
      </c>
      <c r="AB248" s="19">
        <f t="shared" si="451"/>
        <v>0.80089619529360012</v>
      </c>
      <c r="AC248" s="18">
        <f t="shared" si="452"/>
        <v>1565</v>
      </c>
      <c r="AD248">
        <f t="shared" si="453"/>
        <v>144852</v>
      </c>
      <c r="AE248">
        <f t="shared" si="454"/>
        <v>971</v>
      </c>
      <c r="AF248" s="19">
        <f t="shared" si="455"/>
        <v>0.19910380470639982</v>
      </c>
      <c r="AG248" s="18">
        <f t="shared" si="456"/>
        <v>167</v>
      </c>
      <c r="AH248" s="22">
        <f t="shared" si="457"/>
        <v>0.13716626642181098</v>
      </c>
      <c r="AI248" s="22">
        <f t="shared" si="458"/>
        <v>36449.92450931052</v>
      </c>
      <c r="AJ248" s="6">
        <v>17472</v>
      </c>
      <c r="AK248">
        <f t="shared" si="459"/>
        <v>-56</v>
      </c>
      <c r="AL248">
        <f t="shared" si="460"/>
        <v>-3.1948881789137795E-3</v>
      </c>
      <c r="AM248" s="22">
        <f t="shared" si="461"/>
        <v>4396.577755410166</v>
      </c>
      <c r="AN248" s="22">
        <f t="shared" si="462"/>
        <v>0.12365005449321312</v>
      </c>
      <c r="AO248" s="6">
        <v>534</v>
      </c>
      <c r="AP248">
        <f t="shared" si="434"/>
        <v>-20</v>
      </c>
      <c r="AQ248">
        <f t="shared" si="463"/>
        <v>-3.6101083032490933E-2</v>
      </c>
      <c r="AR248" s="22">
        <f t="shared" si="464"/>
        <v>134.37342727730245</v>
      </c>
      <c r="AS248" s="6">
        <v>627</v>
      </c>
      <c r="AT248">
        <f t="shared" si="465"/>
        <v>37</v>
      </c>
      <c r="AU248">
        <f t="shared" si="466"/>
        <v>6.2711864406779672E-2</v>
      </c>
      <c r="AV248" s="22">
        <f t="shared" si="467"/>
        <v>157.77554101660795</v>
      </c>
      <c r="AW248" s="35">
        <f t="shared" si="468"/>
        <v>4.4373044967516385E-3</v>
      </c>
      <c r="AX248" s="6">
        <v>145</v>
      </c>
      <c r="AY248">
        <f t="shared" si="469"/>
        <v>5</v>
      </c>
      <c r="AZ248">
        <f t="shared" si="470"/>
        <v>3.5714285714285809E-2</v>
      </c>
      <c r="BA248" s="22">
        <f t="shared" si="471"/>
        <v>36.48716658278812</v>
      </c>
      <c r="BB248" s="35">
        <f t="shared" si="472"/>
        <v>1.0261708963779706E-3</v>
      </c>
      <c r="BC248" s="18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8">
        <f t="shared" si="473"/>
        <v>-34</v>
      </c>
      <c r="BE248" s="35">
        <f t="shared" si="474"/>
        <v>-1.8073570061662991E-3</v>
      </c>
      <c r="BF248" s="22">
        <f t="shared" si="475"/>
        <v>4725.2138902868646</v>
      </c>
      <c r="BG248" s="22">
        <f t="shared" si="476"/>
        <v>0.13289266960127952</v>
      </c>
      <c r="BH248" s="30">
        <v>23586</v>
      </c>
      <c r="BI248">
        <f t="shared" si="477"/>
        <v>152</v>
      </c>
      <c r="BJ248" s="6">
        <v>57288</v>
      </c>
      <c r="BK248">
        <f t="shared" si="478"/>
        <v>400</v>
      </c>
      <c r="BL248" s="6">
        <v>41385</v>
      </c>
      <c r="BM248">
        <f t="shared" si="479"/>
        <v>281</v>
      </c>
      <c r="BN248" s="6">
        <v>15815</v>
      </c>
      <c r="BO248">
        <f t="shared" si="480"/>
        <v>117</v>
      </c>
      <c r="BP248" s="6">
        <v>3228</v>
      </c>
      <c r="BQ248">
        <f t="shared" si="481"/>
        <v>21</v>
      </c>
      <c r="BR248" s="10">
        <v>21</v>
      </c>
      <c r="BS248" s="17">
        <f t="shared" si="482"/>
        <v>0</v>
      </c>
      <c r="BT248" s="10">
        <v>135</v>
      </c>
      <c r="BU248" s="17">
        <f t="shared" si="483"/>
        <v>0</v>
      </c>
      <c r="BV248" s="10">
        <v>584</v>
      </c>
      <c r="BW248" s="17">
        <f t="shared" si="484"/>
        <v>1</v>
      </c>
      <c r="BX248" s="10">
        <v>1358</v>
      </c>
      <c r="BY248" s="17">
        <f t="shared" si="485"/>
        <v>2</v>
      </c>
      <c r="BZ248" s="15">
        <v>719</v>
      </c>
      <c r="CA248" s="18">
        <f t="shared" si="486"/>
        <v>6</v>
      </c>
    </row>
    <row r="249" spans="1:79">
      <c r="A249" s="1">
        <v>44146</v>
      </c>
      <c r="B249">
        <v>44146</v>
      </c>
      <c r="C249" s="6">
        <v>142465</v>
      </c>
      <c r="D249">
        <f t="shared" si="435"/>
        <v>1163</v>
      </c>
      <c r="E249" s="6">
        <v>2823</v>
      </c>
      <c r="F249">
        <f t="shared" si="430"/>
        <v>6</v>
      </c>
      <c r="G249" s="6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6">
        <v>733808</v>
      </c>
      <c r="W249">
        <f t="shared" si="447"/>
        <v>6288</v>
      </c>
      <c r="X249">
        <f t="shared" si="448"/>
        <v>-791</v>
      </c>
      <c r="Y249" s="22">
        <f t="shared" si="449"/>
        <v>184652.23955712127</v>
      </c>
      <c r="Z249" s="6">
        <v>587793</v>
      </c>
      <c r="AA249">
        <f t="shared" si="450"/>
        <v>5125</v>
      </c>
      <c r="AB249" s="19">
        <f t="shared" si="451"/>
        <v>0.80101743235287703</v>
      </c>
      <c r="AC249" s="18">
        <f t="shared" si="452"/>
        <v>-983</v>
      </c>
      <c r="AD249">
        <f t="shared" si="453"/>
        <v>146015</v>
      </c>
      <c r="AE249">
        <f t="shared" si="454"/>
        <v>1163</v>
      </c>
      <c r="AF249" s="19">
        <f t="shared" si="455"/>
        <v>0.19898256764712297</v>
      </c>
      <c r="AG249" s="18">
        <f t="shared" si="456"/>
        <v>192</v>
      </c>
      <c r="AH249" s="22">
        <f t="shared" si="457"/>
        <v>0.18495547073791349</v>
      </c>
      <c r="AI249" s="22">
        <f t="shared" si="458"/>
        <v>36742.576748867636</v>
      </c>
      <c r="AJ249" s="6">
        <v>17468</v>
      </c>
      <c r="AK249">
        <f t="shared" si="459"/>
        <v>-4</v>
      </c>
      <c r="AL249">
        <f t="shared" si="460"/>
        <v>-2.2893772893772812E-4</v>
      </c>
      <c r="AM249" s="22">
        <f t="shared" si="461"/>
        <v>4395.571212883744</v>
      </c>
      <c r="AN249" s="22">
        <f t="shared" si="462"/>
        <v>0.12261257150879164</v>
      </c>
      <c r="AO249" s="6">
        <v>561</v>
      </c>
      <c r="AP249">
        <f t="shared" si="434"/>
        <v>27</v>
      </c>
      <c r="AQ249">
        <f t="shared" si="463"/>
        <v>5.0561797752809001E-2</v>
      </c>
      <c r="AR249" s="22">
        <f t="shared" si="464"/>
        <v>141.16758933064921</v>
      </c>
      <c r="AS249" s="6">
        <v>645</v>
      </c>
      <c r="AT249">
        <f t="shared" si="465"/>
        <v>18</v>
      </c>
      <c r="AU249">
        <f t="shared" si="466"/>
        <v>2.8708133971291794E-2</v>
      </c>
      <c r="AV249" s="22">
        <f t="shared" si="467"/>
        <v>162.30498238550578</v>
      </c>
      <c r="AW249" s="35">
        <f t="shared" si="468"/>
        <v>4.5274277892815781E-3</v>
      </c>
      <c r="AX249" s="6">
        <v>145</v>
      </c>
      <c r="AY249">
        <f t="shared" si="469"/>
        <v>0</v>
      </c>
      <c r="AZ249">
        <f t="shared" si="470"/>
        <v>0</v>
      </c>
      <c r="BA249" s="22">
        <f t="shared" si="471"/>
        <v>36.48716658278812</v>
      </c>
      <c r="BB249" s="35">
        <f t="shared" si="472"/>
        <v>1.0177938441020601E-3</v>
      </c>
      <c r="BC249" s="18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8">
        <f t="shared" si="473"/>
        <v>41</v>
      </c>
      <c r="BE249" s="35">
        <f t="shared" si="474"/>
        <v>2.1834061135370675E-3</v>
      </c>
      <c r="BF249" s="22">
        <f t="shared" si="475"/>
        <v>4735.5309511826872</v>
      </c>
      <c r="BG249" s="22">
        <f t="shared" si="476"/>
        <v>0.13209560242866669</v>
      </c>
      <c r="BH249" s="30">
        <v>23820</v>
      </c>
      <c r="BI249">
        <f t="shared" si="477"/>
        <v>234</v>
      </c>
      <c r="BJ249" s="6">
        <v>57743</v>
      </c>
      <c r="BK249">
        <f t="shared" si="478"/>
        <v>455</v>
      </c>
      <c r="BL249" s="6">
        <v>41718</v>
      </c>
      <c r="BM249">
        <f t="shared" si="479"/>
        <v>333</v>
      </c>
      <c r="BN249" s="6">
        <v>15940</v>
      </c>
      <c r="BO249">
        <f t="shared" si="480"/>
        <v>125</v>
      </c>
      <c r="BP249" s="6">
        <v>3244</v>
      </c>
      <c r="BQ249">
        <f t="shared" si="481"/>
        <v>16</v>
      </c>
      <c r="BR249" s="10">
        <v>21</v>
      </c>
      <c r="BS249" s="17">
        <f t="shared" si="482"/>
        <v>0</v>
      </c>
      <c r="BT249" s="10">
        <v>135</v>
      </c>
      <c r="BU249" s="17">
        <f t="shared" si="483"/>
        <v>0</v>
      </c>
      <c r="BV249" s="10">
        <v>585</v>
      </c>
      <c r="BW249" s="17">
        <f t="shared" si="484"/>
        <v>1</v>
      </c>
      <c r="BX249" s="10">
        <v>1362</v>
      </c>
      <c r="BY249" s="17">
        <f t="shared" si="485"/>
        <v>4</v>
      </c>
      <c r="BZ249" s="15">
        <v>720</v>
      </c>
      <c r="CA249" s="18">
        <f t="shared" si="486"/>
        <v>1</v>
      </c>
    </row>
    <row r="250" spans="1:79">
      <c r="A250" s="1">
        <v>44147</v>
      </c>
      <c r="B250">
        <v>44147</v>
      </c>
      <c r="C250" s="6">
        <v>143352</v>
      </c>
      <c r="D250">
        <f t="shared" si="435"/>
        <v>887</v>
      </c>
      <c r="E250" s="6">
        <v>2830</v>
      </c>
      <c r="F250">
        <f t="shared" si="430"/>
        <v>7</v>
      </c>
      <c r="G250" s="6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6">
        <v>740901</v>
      </c>
      <c r="W250">
        <f t="shared" si="447"/>
        <v>7093</v>
      </c>
      <c r="X250">
        <f t="shared" si="448"/>
        <v>805</v>
      </c>
      <c r="Y250" s="22">
        <f t="shared" si="449"/>
        <v>186437.09109209862</v>
      </c>
      <c r="Z250" s="6">
        <v>593999</v>
      </c>
      <c r="AA250">
        <f t="shared" si="450"/>
        <v>6206</v>
      </c>
      <c r="AB250" s="19">
        <f t="shared" si="451"/>
        <v>0.80172519675368237</v>
      </c>
      <c r="AC250" s="18">
        <f t="shared" si="452"/>
        <v>1081</v>
      </c>
      <c r="AD250">
        <f t="shared" si="453"/>
        <v>146902</v>
      </c>
      <c r="AE250">
        <f t="shared" si="454"/>
        <v>887</v>
      </c>
      <c r="AF250" s="19">
        <f t="shared" si="455"/>
        <v>0.19827480324631766</v>
      </c>
      <c r="AG250" s="18">
        <f t="shared" si="456"/>
        <v>-276</v>
      </c>
      <c r="AH250" s="22">
        <f t="shared" si="457"/>
        <v>0.1250528690258001</v>
      </c>
      <c r="AI250" s="22">
        <f t="shared" si="458"/>
        <v>36965.77755410166</v>
      </c>
      <c r="AJ250" s="6">
        <v>17086</v>
      </c>
      <c r="AK250">
        <f t="shared" si="459"/>
        <v>-382</v>
      </c>
      <c r="AL250">
        <f t="shared" si="460"/>
        <v>-2.1868559651935016E-2</v>
      </c>
      <c r="AM250" s="22">
        <f t="shared" si="461"/>
        <v>4299.4464016104675</v>
      </c>
      <c r="AN250" s="22">
        <f t="shared" si="462"/>
        <v>0.11918912885763715</v>
      </c>
      <c r="AO250" s="6">
        <v>554</v>
      </c>
      <c r="AP250">
        <f t="shared" si="434"/>
        <v>-7</v>
      </c>
      <c r="AQ250">
        <f t="shared" si="463"/>
        <v>-1.2477718360071277E-2</v>
      </c>
      <c r="AR250" s="22">
        <f t="shared" si="464"/>
        <v>139.40613990941117</v>
      </c>
      <c r="AS250" s="6">
        <v>658</v>
      </c>
      <c r="AT250">
        <f t="shared" si="465"/>
        <v>13</v>
      </c>
      <c r="AU250">
        <f t="shared" si="466"/>
        <v>2.0155038759689825E-2</v>
      </c>
      <c r="AV250" s="22">
        <f t="shared" si="467"/>
        <v>165.57624559637645</v>
      </c>
      <c r="AW250" s="35">
        <f t="shared" si="468"/>
        <v>4.5900998939672972E-3</v>
      </c>
      <c r="AX250" s="6">
        <v>154</v>
      </c>
      <c r="AY250">
        <f t="shared" si="469"/>
        <v>9</v>
      </c>
      <c r="AZ250">
        <f t="shared" si="470"/>
        <v>6.2068965517241281E-2</v>
      </c>
      <c r="BA250" s="22">
        <f t="shared" si="471"/>
        <v>38.751887267237038</v>
      </c>
      <c r="BB250" s="35">
        <f t="shared" si="472"/>
        <v>1.0742786985880909E-3</v>
      </c>
      <c r="BC250" s="18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8">
        <f t="shared" si="473"/>
        <v>-367</v>
      </c>
      <c r="BE250" s="35">
        <f t="shared" si="474"/>
        <v>-1.9501567564695232E-2</v>
      </c>
      <c r="BF250" s="22">
        <f t="shared" si="475"/>
        <v>4643.1806743834923</v>
      </c>
      <c r="BG250" s="22">
        <f t="shared" si="476"/>
        <v>0.12871812043082762</v>
      </c>
      <c r="BH250" s="30">
        <v>23984</v>
      </c>
      <c r="BI250">
        <f t="shared" si="477"/>
        <v>164</v>
      </c>
      <c r="BJ250" s="6">
        <v>58089</v>
      </c>
      <c r="BK250">
        <f t="shared" si="478"/>
        <v>346</v>
      </c>
      <c r="BL250" s="6">
        <v>41959</v>
      </c>
      <c r="BM250">
        <f t="shared" si="479"/>
        <v>241</v>
      </c>
      <c r="BN250" s="6">
        <v>16046</v>
      </c>
      <c r="BO250">
        <f t="shared" si="480"/>
        <v>106</v>
      </c>
      <c r="BP250" s="6">
        <v>3274</v>
      </c>
      <c r="BQ250">
        <f t="shared" si="481"/>
        <v>30</v>
      </c>
      <c r="BR250" s="10">
        <v>21</v>
      </c>
      <c r="BS250" s="17">
        <f t="shared" si="482"/>
        <v>0</v>
      </c>
      <c r="BT250" s="10">
        <v>136</v>
      </c>
      <c r="BU250" s="17">
        <f t="shared" si="483"/>
        <v>1</v>
      </c>
      <c r="BV250" s="10">
        <v>586</v>
      </c>
      <c r="BW250" s="17">
        <f t="shared" si="484"/>
        <v>1</v>
      </c>
      <c r="BX250" s="10">
        <v>1365</v>
      </c>
      <c r="BY250" s="17">
        <f t="shared" si="485"/>
        <v>3</v>
      </c>
      <c r="BZ250" s="15">
        <v>722</v>
      </c>
      <c r="CA250" s="18">
        <f t="shared" si="486"/>
        <v>2</v>
      </c>
    </row>
    <row r="251" spans="1:79">
      <c r="A251" s="1">
        <v>44148</v>
      </c>
      <c r="B251">
        <v>44148</v>
      </c>
      <c r="C251" s="6">
        <v>144477</v>
      </c>
      <c r="D251">
        <f t="shared" si="435"/>
        <v>1125</v>
      </c>
      <c r="E251" s="6">
        <v>2856</v>
      </c>
      <c r="F251">
        <f t="shared" si="430"/>
        <v>26</v>
      </c>
      <c r="G251" s="6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6">
        <v>750055</v>
      </c>
      <c r="W251">
        <f t="shared" si="447"/>
        <v>9154</v>
      </c>
      <c r="X251">
        <f t="shared" si="448"/>
        <v>2061</v>
      </c>
      <c r="Y251" s="22">
        <f t="shared" si="449"/>
        <v>188740.5636638148</v>
      </c>
      <c r="Z251" s="6">
        <v>602028</v>
      </c>
      <c r="AA251">
        <f t="shared" si="450"/>
        <v>8029</v>
      </c>
      <c r="AB251" s="19">
        <f t="shared" si="451"/>
        <v>0.80264513935644721</v>
      </c>
      <c r="AC251" s="18">
        <f t="shared" si="452"/>
        <v>1823</v>
      </c>
      <c r="AD251">
        <f t="shared" si="453"/>
        <v>148027</v>
      </c>
      <c r="AE251">
        <f t="shared" si="454"/>
        <v>1125</v>
      </c>
      <c r="AF251" s="19">
        <f t="shared" si="455"/>
        <v>0.19735486064355282</v>
      </c>
      <c r="AG251" s="18">
        <f t="shared" si="456"/>
        <v>238</v>
      </c>
      <c r="AH251" s="22">
        <f t="shared" si="457"/>
        <v>0.1228970941664846</v>
      </c>
      <c r="AI251" s="22">
        <f t="shared" si="458"/>
        <v>37248.867639657772</v>
      </c>
      <c r="AJ251" s="6">
        <v>17560</v>
      </c>
      <c r="AK251">
        <f t="shared" si="459"/>
        <v>474</v>
      </c>
      <c r="AL251">
        <f t="shared" si="460"/>
        <v>2.7742011003160538E-2</v>
      </c>
      <c r="AM251" s="22">
        <f t="shared" si="461"/>
        <v>4418.7216909914441</v>
      </c>
      <c r="AN251" s="22">
        <f t="shared" si="462"/>
        <v>0.12154183710902081</v>
      </c>
      <c r="AO251" s="6">
        <v>572</v>
      </c>
      <c r="AP251">
        <f t="shared" si="434"/>
        <v>18</v>
      </c>
      <c r="AQ251">
        <f t="shared" si="463"/>
        <v>3.2490974729241895E-2</v>
      </c>
      <c r="AR251" s="22">
        <f t="shared" si="464"/>
        <v>143.935581278309</v>
      </c>
      <c r="AS251" s="6">
        <v>683</v>
      </c>
      <c r="AT251">
        <f t="shared" si="465"/>
        <v>25</v>
      </c>
      <c r="AU251">
        <f t="shared" si="466"/>
        <v>3.7993920972644313E-2</v>
      </c>
      <c r="AV251" s="22">
        <f t="shared" si="467"/>
        <v>171.86713638651233</v>
      </c>
      <c r="AW251" s="35">
        <f t="shared" si="468"/>
        <v>4.7273960561196593E-3</v>
      </c>
      <c r="AX251" s="6">
        <v>149</v>
      </c>
      <c r="AY251">
        <f t="shared" si="469"/>
        <v>-5</v>
      </c>
      <c r="AZ251">
        <f t="shared" si="470"/>
        <v>-3.2467532467532423E-2</v>
      </c>
      <c r="BA251" s="22">
        <f t="shared" si="471"/>
        <v>37.49370910920986</v>
      </c>
      <c r="BB251" s="35">
        <f t="shared" si="472"/>
        <v>1.0313060210275684E-3</v>
      </c>
      <c r="BC251" s="18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8">
        <f t="shared" si="473"/>
        <v>512</v>
      </c>
      <c r="BE251" s="35">
        <f t="shared" si="474"/>
        <v>2.7747669629308414E-2</v>
      </c>
      <c r="BF251" s="22">
        <f t="shared" si="475"/>
        <v>4772.0181177654749</v>
      </c>
      <c r="BG251" s="22">
        <f t="shared" si="476"/>
        <v>0.13125964686420677</v>
      </c>
      <c r="BH251" s="30">
        <v>24200</v>
      </c>
      <c r="BI251">
        <f t="shared" si="477"/>
        <v>216</v>
      </c>
      <c r="BJ251" s="6">
        <v>58532</v>
      </c>
      <c r="BK251">
        <f t="shared" si="478"/>
        <v>443</v>
      </c>
      <c r="BL251" s="6">
        <v>42272</v>
      </c>
      <c r="BM251">
        <f t="shared" si="479"/>
        <v>313</v>
      </c>
      <c r="BN251" s="6">
        <v>16177</v>
      </c>
      <c r="BO251">
        <f t="shared" si="480"/>
        <v>131</v>
      </c>
      <c r="BP251" s="6">
        <v>3296</v>
      </c>
      <c r="BQ251">
        <f t="shared" si="481"/>
        <v>22</v>
      </c>
      <c r="BR251" s="10">
        <v>21</v>
      </c>
      <c r="BS251" s="17">
        <f t="shared" si="482"/>
        <v>0</v>
      </c>
      <c r="BT251" s="10">
        <v>137</v>
      </c>
      <c r="BU251" s="17">
        <f t="shared" si="483"/>
        <v>1</v>
      </c>
      <c r="BV251" s="10">
        <v>587</v>
      </c>
      <c r="BW251" s="17">
        <f t="shared" si="484"/>
        <v>1</v>
      </c>
      <c r="BX251" s="10">
        <v>1381</v>
      </c>
      <c r="BY251" s="17">
        <f t="shared" si="485"/>
        <v>16</v>
      </c>
      <c r="BZ251" s="15">
        <v>730</v>
      </c>
      <c r="CA251" s="18">
        <f t="shared" si="486"/>
        <v>8</v>
      </c>
    </row>
    <row r="252" spans="1:79">
      <c r="A252" s="1">
        <v>44149</v>
      </c>
      <c r="B252">
        <v>44149</v>
      </c>
      <c r="C252" s="6">
        <v>145309</v>
      </c>
      <c r="D252">
        <f t="shared" si="435"/>
        <v>832</v>
      </c>
      <c r="E252" s="6">
        <v>2867</v>
      </c>
      <c r="F252">
        <f t="shared" si="430"/>
        <v>11</v>
      </c>
      <c r="G252" s="6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6">
        <v>755576</v>
      </c>
      <c r="W252">
        <f t="shared" si="447"/>
        <v>5521</v>
      </c>
      <c r="X252">
        <f t="shared" si="448"/>
        <v>-3633</v>
      </c>
      <c r="Y252" s="22">
        <f t="shared" si="449"/>
        <v>190129.8439859084</v>
      </c>
      <c r="Z252" s="6">
        <v>606717</v>
      </c>
      <c r="AA252">
        <f t="shared" si="450"/>
        <v>4689</v>
      </c>
      <c r="AB252" s="19">
        <f t="shared" si="451"/>
        <v>0.80298606625938362</v>
      </c>
      <c r="AC252" s="18">
        <f t="shared" si="452"/>
        <v>-3340</v>
      </c>
      <c r="AD252">
        <f t="shared" si="453"/>
        <v>148859</v>
      </c>
      <c r="AE252">
        <f t="shared" si="454"/>
        <v>832</v>
      </c>
      <c r="AF252" s="19">
        <f t="shared" si="455"/>
        <v>0.19701393374061643</v>
      </c>
      <c r="AG252" s="18">
        <f t="shared" si="456"/>
        <v>-293</v>
      </c>
      <c r="AH252" s="22">
        <f t="shared" si="457"/>
        <v>0.15069733743886976</v>
      </c>
      <c r="AI252" s="22">
        <f t="shared" si="458"/>
        <v>37458.228485153493</v>
      </c>
      <c r="AJ252" s="6">
        <v>16823</v>
      </c>
      <c r="AK252">
        <f t="shared" si="459"/>
        <v>-737</v>
      </c>
      <c r="AL252">
        <f t="shared" si="460"/>
        <v>-4.1970387243735807E-2</v>
      </c>
      <c r="AM252" s="22">
        <f t="shared" si="461"/>
        <v>4233.2662304982387</v>
      </c>
      <c r="AN252" s="22">
        <f t="shared" si="462"/>
        <v>0.11577397133006215</v>
      </c>
      <c r="AO252" s="6">
        <v>551</v>
      </c>
      <c r="AP252">
        <f t="shared" si="434"/>
        <v>-21</v>
      </c>
      <c r="AQ252">
        <f t="shared" si="463"/>
        <v>-3.6713286713286664E-2</v>
      </c>
      <c r="AR252" s="22">
        <f t="shared" si="464"/>
        <v>138.65123301459485</v>
      </c>
      <c r="AS252" s="6">
        <v>651</v>
      </c>
      <c r="AT252">
        <f t="shared" si="465"/>
        <v>-32</v>
      </c>
      <c r="AU252">
        <f t="shared" si="466"/>
        <v>-4.6852122986822842E-2</v>
      </c>
      <c r="AV252" s="22">
        <f t="shared" si="467"/>
        <v>163.81479617513838</v>
      </c>
      <c r="AW252" s="35">
        <f t="shared" si="468"/>
        <v>4.4801079079754176E-3</v>
      </c>
      <c r="AX252" s="6">
        <v>146</v>
      </c>
      <c r="AY252">
        <f t="shared" si="469"/>
        <v>-3</v>
      </c>
      <c r="AZ252">
        <f t="shared" si="470"/>
        <v>-2.0134228187919434E-2</v>
      </c>
      <c r="BA252" s="22">
        <f t="shared" si="471"/>
        <v>36.738802214393559</v>
      </c>
      <c r="BB252" s="35">
        <f t="shared" si="472"/>
        <v>1.0047553833554702E-3</v>
      </c>
      <c r="BC252" s="18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8">
        <f t="shared" si="473"/>
        <v>-793</v>
      </c>
      <c r="BE252" s="35">
        <f t="shared" si="474"/>
        <v>-4.1816072558531925E-2</v>
      </c>
      <c r="BF252" s="22">
        <f t="shared" si="475"/>
        <v>4572.4710619023654</v>
      </c>
      <c r="BG252" s="22">
        <f t="shared" si="476"/>
        <v>0.12505075391063183</v>
      </c>
      <c r="BH252" s="30">
        <v>24364</v>
      </c>
      <c r="BI252">
        <f t="shared" si="477"/>
        <v>164</v>
      </c>
      <c r="BJ252" s="6">
        <v>58859</v>
      </c>
      <c r="BK252">
        <f t="shared" si="478"/>
        <v>327</v>
      </c>
      <c r="BL252" s="6">
        <v>42513</v>
      </c>
      <c r="BM252">
        <f t="shared" si="479"/>
        <v>241</v>
      </c>
      <c r="BN252" s="6">
        <v>16266</v>
      </c>
      <c r="BO252">
        <f t="shared" si="480"/>
        <v>89</v>
      </c>
      <c r="BP252" s="6">
        <v>3307</v>
      </c>
      <c r="BQ252">
        <f t="shared" si="481"/>
        <v>11</v>
      </c>
      <c r="BR252" s="10">
        <v>21</v>
      </c>
      <c r="BS252" s="17">
        <f t="shared" si="482"/>
        <v>0</v>
      </c>
      <c r="BT252" s="10">
        <v>138</v>
      </c>
      <c r="BU252" s="17">
        <f t="shared" si="483"/>
        <v>1</v>
      </c>
      <c r="BV252" s="10">
        <v>590</v>
      </c>
      <c r="BW252" s="17">
        <f t="shared" si="484"/>
        <v>3</v>
      </c>
      <c r="BX252" s="10">
        <v>1386</v>
      </c>
      <c r="BY252" s="17">
        <f t="shared" si="485"/>
        <v>5</v>
      </c>
      <c r="BZ252" s="15">
        <v>732</v>
      </c>
      <c r="CA252" s="18">
        <f t="shared" si="486"/>
        <v>2</v>
      </c>
    </row>
    <row r="253" spans="1:79">
      <c r="A253" s="1">
        <v>44150</v>
      </c>
      <c r="B253">
        <v>44150</v>
      </c>
      <c r="C253" s="6">
        <v>146653</v>
      </c>
      <c r="D253">
        <f t="shared" si="435"/>
        <v>1344</v>
      </c>
      <c r="E253" s="6">
        <v>2873</v>
      </c>
      <c r="F253">
        <f t="shared" si="430"/>
        <v>6</v>
      </c>
      <c r="G253" s="6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6">
        <v>765482</v>
      </c>
      <c r="W253">
        <f t="shared" si="447"/>
        <v>9906</v>
      </c>
      <c r="X253">
        <f t="shared" si="448"/>
        <v>4385</v>
      </c>
      <c r="Y253" s="22">
        <f t="shared" si="449"/>
        <v>192622.54655259184</v>
      </c>
      <c r="Z253" s="6">
        <v>615279</v>
      </c>
      <c r="AA253">
        <f t="shared" si="450"/>
        <v>8562</v>
      </c>
      <c r="AB253" s="19">
        <f t="shared" si="451"/>
        <v>0.8037798406755482</v>
      </c>
      <c r="AC253" s="18">
        <f t="shared" si="452"/>
        <v>3873</v>
      </c>
      <c r="AD253">
        <f t="shared" si="453"/>
        <v>150203</v>
      </c>
      <c r="AE253">
        <f t="shared" si="454"/>
        <v>1344</v>
      </c>
      <c r="AF253" s="19">
        <f t="shared" si="455"/>
        <v>0.19622015932445178</v>
      </c>
      <c r="AG253" s="18">
        <f t="shared" si="456"/>
        <v>512</v>
      </c>
      <c r="AH253" s="22">
        <f t="shared" si="457"/>
        <v>0.13567534827377348</v>
      </c>
      <c r="AI253" s="22">
        <f t="shared" si="458"/>
        <v>37796.426774031199</v>
      </c>
      <c r="AJ253" s="6">
        <v>17015</v>
      </c>
      <c r="AK253">
        <f t="shared" si="459"/>
        <v>192</v>
      </c>
      <c r="AL253">
        <f t="shared" si="460"/>
        <v>1.1412946561255355E-2</v>
      </c>
      <c r="AM253" s="22">
        <f t="shared" si="461"/>
        <v>4281.5802717664819</v>
      </c>
      <c r="AN253" s="22">
        <f t="shared" si="462"/>
        <v>0.11602217479356031</v>
      </c>
      <c r="AO253" s="6">
        <v>567</v>
      </c>
      <c r="AP253">
        <f t="shared" si="434"/>
        <v>16</v>
      </c>
      <c r="AQ253">
        <f t="shared" si="463"/>
        <v>2.9038112522685955E-2</v>
      </c>
      <c r="AR253" s="22">
        <f t="shared" si="464"/>
        <v>142.67740312028184</v>
      </c>
      <c r="AS253" s="6">
        <v>675</v>
      </c>
      <c r="AT253">
        <f t="shared" si="465"/>
        <v>24</v>
      </c>
      <c r="AU253">
        <f t="shared" si="466"/>
        <v>3.6866359447004671E-2</v>
      </c>
      <c r="AV253" s="22">
        <f t="shared" si="467"/>
        <v>169.85405133366885</v>
      </c>
      <c r="AW253" s="35">
        <f t="shared" si="468"/>
        <v>4.6027016153777963E-3</v>
      </c>
      <c r="AX253" s="6">
        <v>153</v>
      </c>
      <c r="AY253">
        <f t="shared" si="469"/>
        <v>7</v>
      </c>
      <c r="AZ253">
        <f t="shared" si="470"/>
        <v>4.7945205479452024E-2</v>
      </c>
      <c r="BA253" s="22">
        <f t="shared" si="471"/>
        <v>38.500251635631606</v>
      </c>
      <c r="BB253" s="35">
        <f t="shared" si="472"/>
        <v>1.0432790328189672E-3</v>
      </c>
      <c r="BC253" s="18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8">
        <f t="shared" si="473"/>
        <v>239</v>
      </c>
      <c r="BE253" s="35">
        <f t="shared" si="474"/>
        <v>1.3152825931429302E-2</v>
      </c>
      <c r="BF253" s="22">
        <f t="shared" si="475"/>
        <v>4632.6119778560642</v>
      </c>
      <c r="BG253" s="22">
        <f t="shared" si="476"/>
        <v>0.12553442479867441</v>
      </c>
      <c r="BH253" s="30">
        <v>24648</v>
      </c>
      <c r="BI253">
        <f t="shared" si="477"/>
        <v>284</v>
      </c>
      <c r="BJ253" s="6">
        <v>59332</v>
      </c>
      <c r="BK253">
        <f t="shared" si="478"/>
        <v>473</v>
      </c>
      <c r="BL253" s="6">
        <v>42884</v>
      </c>
      <c r="BM253">
        <f t="shared" si="479"/>
        <v>371</v>
      </c>
      <c r="BN253" s="6">
        <v>16458</v>
      </c>
      <c r="BO253">
        <f t="shared" si="480"/>
        <v>192</v>
      </c>
      <c r="BP253" s="6">
        <v>3331</v>
      </c>
      <c r="BQ253">
        <f t="shared" si="481"/>
        <v>24</v>
      </c>
      <c r="BR253" s="10">
        <v>21</v>
      </c>
      <c r="BS253" s="17">
        <f t="shared" si="482"/>
        <v>0</v>
      </c>
      <c r="BT253" s="10">
        <v>138</v>
      </c>
      <c r="BU253" s="17">
        <f t="shared" si="483"/>
        <v>0</v>
      </c>
      <c r="BV253" s="10">
        <v>591</v>
      </c>
      <c r="BW253" s="17">
        <f t="shared" si="484"/>
        <v>1</v>
      </c>
      <c r="BX253" s="10">
        <v>1388</v>
      </c>
      <c r="BY253" s="17">
        <f t="shared" si="485"/>
        <v>2</v>
      </c>
      <c r="BZ253" s="15">
        <v>735</v>
      </c>
      <c r="CA253" s="18">
        <f t="shared" si="486"/>
        <v>3</v>
      </c>
    </row>
    <row r="254" spans="1:79">
      <c r="A254" s="1">
        <v>44151</v>
      </c>
      <c r="B254">
        <v>44151</v>
      </c>
      <c r="C254" s="6">
        <v>147667</v>
      </c>
      <c r="D254">
        <f t="shared" si="435"/>
        <v>1014</v>
      </c>
      <c r="E254" s="6">
        <v>2881</v>
      </c>
      <c r="F254">
        <f t="shared" si="430"/>
        <v>8</v>
      </c>
      <c r="G254" s="6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6">
        <v>772702</v>
      </c>
      <c r="W254">
        <f t="shared" si="447"/>
        <v>7220</v>
      </c>
      <c r="X254">
        <f t="shared" si="448"/>
        <v>-2686</v>
      </c>
      <c r="Y254" s="22">
        <f t="shared" si="449"/>
        <v>194439.35581278309</v>
      </c>
      <c r="Z254" s="6">
        <v>621485</v>
      </c>
      <c r="AA254">
        <f t="shared" si="450"/>
        <v>6206</v>
      </c>
      <c r="AB254" s="19">
        <f t="shared" si="451"/>
        <v>0.80430101125660347</v>
      </c>
      <c r="AC254" s="18">
        <f t="shared" si="452"/>
        <v>-2356</v>
      </c>
      <c r="AD254">
        <f t="shared" si="453"/>
        <v>151217</v>
      </c>
      <c r="AE254">
        <f t="shared" si="454"/>
        <v>1014</v>
      </c>
      <c r="AF254" s="19">
        <f t="shared" si="455"/>
        <v>0.19569898874339656</v>
      </c>
      <c r="AG254" s="18">
        <f t="shared" si="456"/>
        <v>-330</v>
      </c>
      <c r="AH254" s="22">
        <f t="shared" si="457"/>
        <v>0.14044321329639889</v>
      </c>
      <c r="AI254" s="22">
        <f t="shared" si="458"/>
        <v>38051.585304479115</v>
      </c>
      <c r="AJ254" s="6">
        <v>16561</v>
      </c>
      <c r="AK254">
        <f t="shared" si="459"/>
        <v>-454</v>
      </c>
      <c r="AL254">
        <f t="shared" si="460"/>
        <v>-2.6682339112547804E-2</v>
      </c>
      <c r="AM254" s="22">
        <f t="shared" si="461"/>
        <v>4167.3376950176144</v>
      </c>
      <c r="AN254" s="22">
        <f t="shared" si="462"/>
        <v>0.11215098837248674</v>
      </c>
      <c r="AO254" s="6">
        <v>608</v>
      </c>
      <c r="AP254">
        <f t="shared" si="434"/>
        <v>41</v>
      </c>
      <c r="AQ254">
        <f t="shared" si="463"/>
        <v>7.2310405643738918E-2</v>
      </c>
      <c r="AR254" s="22">
        <f t="shared" si="464"/>
        <v>152.99446401610467</v>
      </c>
      <c r="AS254" s="6">
        <v>710</v>
      </c>
      <c r="AT254">
        <f t="shared" si="465"/>
        <v>35</v>
      </c>
      <c r="AU254">
        <f t="shared" si="466"/>
        <v>5.1851851851851816E-2</v>
      </c>
      <c r="AV254" s="22">
        <f t="shared" si="467"/>
        <v>178.66129843985908</v>
      </c>
      <c r="AW254" s="35">
        <f t="shared" si="468"/>
        <v>4.8081155573012251E-3</v>
      </c>
      <c r="AX254" s="6">
        <v>161</v>
      </c>
      <c r="AY254">
        <f t="shared" si="469"/>
        <v>8</v>
      </c>
      <c r="AZ254">
        <f t="shared" si="470"/>
        <v>5.2287581699346442E-2</v>
      </c>
      <c r="BA254" s="22">
        <f t="shared" si="471"/>
        <v>40.513336688475086</v>
      </c>
      <c r="BB254" s="35">
        <f t="shared" si="472"/>
        <v>1.0902909925711228E-3</v>
      </c>
      <c r="BC254" s="18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8">
        <f t="shared" si="473"/>
        <v>-370</v>
      </c>
      <c r="BE254" s="35">
        <f t="shared" si="474"/>
        <v>-2.0097772949484005E-2</v>
      </c>
      <c r="BF254" s="22">
        <f t="shared" si="475"/>
        <v>4539.5067941620528</v>
      </c>
      <c r="BG254" s="22">
        <f t="shared" si="476"/>
        <v>0.12216676711790718</v>
      </c>
      <c r="BH254" s="30">
        <v>24866</v>
      </c>
      <c r="BI254">
        <f t="shared" si="477"/>
        <v>218</v>
      </c>
      <c r="BJ254" s="6">
        <v>59728</v>
      </c>
      <c r="BK254">
        <f t="shared" si="478"/>
        <v>396</v>
      </c>
      <c r="BL254" s="6">
        <v>43154</v>
      </c>
      <c r="BM254">
        <f t="shared" si="479"/>
        <v>270</v>
      </c>
      <c r="BN254" s="6">
        <v>16571</v>
      </c>
      <c r="BO254">
        <f t="shared" si="480"/>
        <v>113</v>
      </c>
      <c r="BP254" s="6">
        <v>3348</v>
      </c>
      <c r="BQ254">
        <f t="shared" si="481"/>
        <v>17</v>
      </c>
      <c r="BR254" s="10">
        <v>21</v>
      </c>
      <c r="BS254" s="17">
        <f t="shared" si="482"/>
        <v>0</v>
      </c>
      <c r="BT254" s="10">
        <v>138</v>
      </c>
      <c r="BU254" s="17">
        <f t="shared" si="483"/>
        <v>0</v>
      </c>
      <c r="BV254" s="10">
        <v>593</v>
      </c>
      <c r="BW254" s="17">
        <f t="shared" si="484"/>
        <v>2</v>
      </c>
      <c r="BX254" s="10">
        <v>1393</v>
      </c>
      <c r="BY254" s="17">
        <f t="shared" si="485"/>
        <v>5</v>
      </c>
      <c r="BZ254" s="15">
        <v>736</v>
      </c>
      <c r="CA254" s="18">
        <f t="shared" si="486"/>
        <v>1</v>
      </c>
    </row>
    <row r="255" spans="1:79">
      <c r="A255" s="1">
        <v>44152</v>
      </c>
      <c r="B255">
        <v>44152</v>
      </c>
      <c r="C255" s="6">
        <v>148721</v>
      </c>
      <c r="D255">
        <f t="shared" si="435"/>
        <v>1054</v>
      </c>
      <c r="E255" s="6">
        <v>2893</v>
      </c>
      <c r="F255">
        <f t="shared" si="430"/>
        <v>12</v>
      </c>
      <c r="G255" s="6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6">
        <v>781650</v>
      </c>
      <c r="W255">
        <f t="shared" si="447"/>
        <v>8948</v>
      </c>
      <c r="X255">
        <f t="shared" si="448"/>
        <v>1728</v>
      </c>
      <c r="Y255" s="22">
        <f t="shared" si="449"/>
        <v>196690.99144438852</v>
      </c>
      <c r="Z255" s="6">
        <v>629379</v>
      </c>
      <c r="AA255">
        <f t="shared" si="450"/>
        <v>7894</v>
      </c>
      <c r="AB255" s="19">
        <f t="shared" si="451"/>
        <v>0.80519286125503742</v>
      </c>
      <c r="AC255" s="18">
        <f t="shared" si="452"/>
        <v>1688</v>
      </c>
      <c r="AD255">
        <f t="shared" si="453"/>
        <v>152271</v>
      </c>
      <c r="AE255">
        <f t="shared" si="454"/>
        <v>1054</v>
      </c>
      <c r="AF255" s="19">
        <f t="shared" si="455"/>
        <v>0.19480713874496258</v>
      </c>
      <c r="AG255" s="18">
        <f t="shared" si="456"/>
        <v>40</v>
      </c>
      <c r="AH255" s="22">
        <f t="shared" si="457"/>
        <v>0.11779168529280286</v>
      </c>
      <c r="AI255" s="22">
        <f t="shared" si="458"/>
        <v>38316.809260191243</v>
      </c>
      <c r="AJ255" s="6">
        <v>16103</v>
      </c>
      <c r="AK255">
        <f t="shared" si="459"/>
        <v>-458</v>
      </c>
      <c r="AL255">
        <f t="shared" si="460"/>
        <v>-2.7655334822776378E-2</v>
      </c>
      <c r="AM255" s="22">
        <f t="shared" si="461"/>
        <v>4052.0885757423248</v>
      </c>
      <c r="AN255" s="22">
        <f t="shared" si="462"/>
        <v>0.10827657156689371</v>
      </c>
      <c r="AO255" s="6">
        <v>598</v>
      </c>
      <c r="AP255">
        <f t="shared" si="434"/>
        <v>-10</v>
      </c>
      <c r="AQ255">
        <f t="shared" si="463"/>
        <v>-1.6447368421052655E-2</v>
      </c>
      <c r="AR255" s="22">
        <f t="shared" si="464"/>
        <v>150.47810770005032</v>
      </c>
      <c r="AS255" s="6">
        <v>731</v>
      </c>
      <c r="AT255">
        <f t="shared" si="465"/>
        <v>21</v>
      </c>
      <c r="AU255">
        <f t="shared" si="466"/>
        <v>2.9577464788732355E-2</v>
      </c>
      <c r="AV255" s="22">
        <f t="shared" si="467"/>
        <v>183.9456467035732</v>
      </c>
      <c r="AW255" s="35">
        <f t="shared" si="468"/>
        <v>4.9152439803390241E-3</v>
      </c>
      <c r="AX255" s="6">
        <v>154</v>
      </c>
      <c r="AY255">
        <f t="shared" si="469"/>
        <v>-7</v>
      </c>
      <c r="AZ255">
        <f t="shared" si="470"/>
        <v>-4.3478260869565188E-2</v>
      </c>
      <c r="BA255" s="22">
        <f t="shared" si="471"/>
        <v>38.751887267237038</v>
      </c>
      <c r="BB255" s="35">
        <f t="shared" si="472"/>
        <v>1.0354959958580161E-3</v>
      </c>
      <c r="BC255" s="18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8">
        <f t="shared" si="473"/>
        <v>-454</v>
      </c>
      <c r="BE255" s="35">
        <f t="shared" si="474"/>
        <v>-2.5166297117516612E-2</v>
      </c>
      <c r="BF255" s="22">
        <f t="shared" si="475"/>
        <v>4425.2642174131852</v>
      </c>
      <c r="BG255" s="22">
        <f t="shared" si="476"/>
        <v>0.11824826352700694</v>
      </c>
      <c r="BH255" s="30">
        <v>25039</v>
      </c>
      <c r="BI255">
        <f t="shared" si="477"/>
        <v>173</v>
      </c>
      <c r="BJ255" s="6">
        <v>60180</v>
      </c>
      <c r="BK255">
        <f t="shared" si="478"/>
        <v>452</v>
      </c>
      <c r="BL255" s="6">
        <v>43456</v>
      </c>
      <c r="BM255">
        <f t="shared" si="479"/>
        <v>302</v>
      </c>
      <c r="BN255" s="6">
        <v>16681</v>
      </c>
      <c r="BO255">
        <f t="shared" si="480"/>
        <v>110</v>
      </c>
      <c r="BP255" s="6">
        <v>3365</v>
      </c>
      <c r="BQ255">
        <f t="shared" si="481"/>
        <v>17</v>
      </c>
      <c r="BR255" s="10">
        <v>21</v>
      </c>
      <c r="BS255" s="17">
        <f t="shared" si="482"/>
        <v>0</v>
      </c>
      <c r="BT255" s="10">
        <v>138</v>
      </c>
      <c r="BU255" s="17">
        <f t="shared" si="483"/>
        <v>0</v>
      </c>
      <c r="BV255" s="10">
        <v>595</v>
      </c>
      <c r="BW255" s="17">
        <f t="shared" si="484"/>
        <v>2</v>
      </c>
      <c r="BX255" s="10">
        <v>1398</v>
      </c>
      <c r="BY255" s="17">
        <f t="shared" si="485"/>
        <v>5</v>
      </c>
      <c r="BZ255" s="15">
        <v>741</v>
      </c>
      <c r="CA255" s="18">
        <f t="shared" si="486"/>
        <v>5</v>
      </c>
    </row>
    <row r="256" spans="1:79">
      <c r="A256" s="1">
        <v>44153</v>
      </c>
      <c r="B256">
        <v>44153</v>
      </c>
      <c r="C256" s="6">
        <v>149833</v>
      </c>
      <c r="D256">
        <f t="shared" si="435"/>
        <v>1112</v>
      </c>
      <c r="E256" s="6">
        <v>2907</v>
      </c>
      <c r="F256">
        <f t="shared" si="430"/>
        <v>14</v>
      </c>
      <c r="G256" s="6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6">
        <v>790855</v>
      </c>
      <c r="W256">
        <f t="shared" si="447"/>
        <v>9205</v>
      </c>
      <c r="X256">
        <f t="shared" si="448"/>
        <v>257</v>
      </c>
      <c r="Y256" s="22">
        <f t="shared" si="449"/>
        <v>199007.29743331656</v>
      </c>
      <c r="Z256" s="6">
        <v>637472</v>
      </c>
      <c r="AA256">
        <f t="shared" si="450"/>
        <v>8093</v>
      </c>
      <c r="AB256" s="19">
        <f t="shared" si="451"/>
        <v>0.80605420715554688</v>
      </c>
      <c r="AC256" s="18">
        <f t="shared" si="452"/>
        <v>199</v>
      </c>
      <c r="AD256">
        <f t="shared" si="453"/>
        <v>153383</v>
      </c>
      <c r="AE256">
        <f t="shared" si="454"/>
        <v>1112</v>
      </c>
      <c r="AF256" s="19">
        <f t="shared" si="455"/>
        <v>0.19394579284445315</v>
      </c>
      <c r="AG256" s="18">
        <f t="shared" si="456"/>
        <v>58</v>
      </c>
      <c r="AH256" s="22">
        <f t="shared" si="457"/>
        <v>0.12080391091797936</v>
      </c>
      <c r="AI256" s="22">
        <f t="shared" si="458"/>
        <v>38596.628082536488</v>
      </c>
      <c r="AJ256" s="6">
        <v>15689</v>
      </c>
      <c r="AK256">
        <f t="shared" si="459"/>
        <v>-414</v>
      </c>
      <c r="AL256">
        <f t="shared" si="460"/>
        <v>-2.5709495125131987E-2</v>
      </c>
      <c r="AM256" s="22">
        <f t="shared" si="461"/>
        <v>3947.9114242576748</v>
      </c>
      <c r="AN256" s="22">
        <f t="shared" si="462"/>
        <v>0.10470991036687512</v>
      </c>
      <c r="AO256" s="6">
        <v>613</v>
      </c>
      <c r="AP256">
        <f t="shared" si="434"/>
        <v>15</v>
      </c>
      <c r="AQ256">
        <f t="shared" si="463"/>
        <v>2.5083612040133874E-2</v>
      </c>
      <c r="AR256" s="22">
        <f t="shared" si="464"/>
        <v>154.25264217413184</v>
      </c>
      <c r="AS256" s="6">
        <v>711</v>
      </c>
      <c r="AT256">
        <f t="shared" si="465"/>
        <v>-20</v>
      </c>
      <c r="AU256">
        <f t="shared" si="466"/>
        <v>-2.7359781121751081E-2</v>
      </c>
      <c r="AV256" s="22">
        <f t="shared" si="467"/>
        <v>178.91293407146452</v>
      </c>
      <c r="AW256" s="35">
        <f t="shared" si="468"/>
        <v>4.7452830818311056E-3</v>
      </c>
      <c r="AX256" s="6">
        <v>158</v>
      </c>
      <c r="AY256">
        <f t="shared" si="469"/>
        <v>4</v>
      </c>
      <c r="AZ256">
        <f t="shared" si="470"/>
        <v>2.5974025974025983E-2</v>
      </c>
      <c r="BA256" s="22">
        <f t="shared" si="471"/>
        <v>39.758429793658777</v>
      </c>
      <c r="BB256" s="35">
        <f t="shared" si="472"/>
        <v>1.0545073515180233E-3</v>
      </c>
      <c r="BC256" s="18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8">
        <f t="shared" si="473"/>
        <v>-415</v>
      </c>
      <c r="BE256" s="35">
        <f t="shared" si="474"/>
        <v>-2.3598316842943223E-2</v>
      </c>
      <c r="BF256" s="22">
        <f t="shared" si="475"/>
        <v>4320.8354302969301</v>
      </c>
      <c r="BG256" s="22">
        <f t="shared" si="476"/>
        <v>0.11460092236022772</v>
      </c>
      <c r="BH256" s="30">
        <v>25267</v>
      </c>
      <c r="BI256">
        <f t="shared" si="477"/>
        <v>228</v>
      </c>
      <c r="BJ256" s="6">
        <v>60593</v>
      </c>
      <c r="BK256">
        <f t="shared" si="478"/>
        <v>413</v>
      </c>
      <c r="BL256" s="6">
        <v>43777</v>
      </c>
      <c r="BM256">
        <f t="shared" si="479"/>
        <v>321</v>
      </c>
      <c r="BN256" s="6">
        <v>16805</v>
      </c>
      <c r="BO256">
        <f t="shared" si="480"/>
        <v>124</v>
      </c>
      <c r="BP256" s="6">
        <v>3391</v>
      </c>
      <c r="BQ256">
        <f t="shared" si="481"/>
        <v>26</v>
      </c>
      <c r="BR256" s="10">
        <v>21</v>
      </c>
      <c r="BS256" s="17">
        <f t="shared" si="482"/>
        <v>0</v>
      </c>
      <c r="BT256" s="10">
        <v>138</v>
      </c>
      <c r="BU256" s="17">
        <f t="shared" si="483"/>
        <v>0</v>
      </c>
      <c r="BV256" s="10">
        <v>596</v>
      </c>
      <c r="BW256" s="17">
        <f t="shared" si="484"/>
        <v>1</v>
      </c>
      <c r="BX256" s="10">
        <v>1406</v>
      </c>
      <c r="BY256" s="17">
        <f t="shared" si="485"/>
        <v>8</v>
      </c>
      <c r="BZ256" s="15">
        <v>746</v>
      </c>
      <c r="CA256" s="18">
        <f t="shared" si="486"/>
        <v>5</v>
      </c>
    </row>
    <row r="257" spans="1:79">
      <c r="A257" s="1">
        <v>44154</v>
      </c>
      <c r="B257">
        <v>44154</v>
      </c>
      <c r="C257" s="6">
        <v>151089</v>
      </c>
      <c r="D257">
        <f t="shared" si="435"/>
        <v>1256</v>
      </c>
      <c r="E257" s="6">
        <v>2922</v>
      </c>
      <c r="F257">
        <f t="shared" ref="F257:F288" si="487">E257-E256</f>
        <v>15</v>
      </c>
      <c r="G257" s="6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6">
        <v>801470</v>
      </c>
      <c r="W257">
        <f t="shared" si="447"/>
        <v>10615</v>
      </c>
      <c r="X257">
        <f t="shared" si="448"/>
        <v>1410</v>
      </c>
      <c r="Y257" s="22">
        <f t="shared" si="449"/>
        <v>201678.40966280823</v>
      </c>
      <c r="Z257" s="6">
        <v>646831</v>
      </c>
      <c r="AA257">
        <f t="shared" si="450"/>
        <v>9359</v>
      </c>
      <c r="AB257" s="19">
        <f t="shared" si="451"/>
        <v>0.80705578499507158</v>
      </c>
      <c r="AC257" s="18">
        <f t="shared" si="452"/>
        <v>1266</v>
      </c>
      <c r="AD257">
        <f t="shared" si="453"/>
        <v>154639</v>
      </c>
      <c r="AE257">
        <f t="shared" si="454"/>
        <v>1256</v>
      </c>
      <c r="AF257" s="19">
        <f t="shared" si="455"/>
        <v>0.19294421500492845</v>
      </c>
      <c r="AG257" s="18">
        <f t="shared" si="456"/>
        <v>144</v>
      </c>
      <c r="AH257" s="22">
        <f t="shared" si="457"/>
        <v>0.11832312764955252</v>
      </c>
      <c r="AI257" s="22">
        <f t="shared" si="458"/>
        <v>38912.68243583291</v>
      </c>
      <c r="AJ257" s="6">
        <v>15314</v>
      </c>
      <c r="AK257">
        <f t="shared" si="459"/>
        <v>-375</v>
      </c>
      <c r="AL257">
        <f t="shared" si="460"/>
        <v>-2.3902097010644385E-2</v>
      </c>
      <c r="AM257" s="22">
        <f t="shared" si="461"/>
        <v>3853.5480624056363</v>
      </c>
      <c r="AN257" s="22">
        <f t="shared" si="462"/>
        <v>0.10135747804274302</v>
      </c>
      <c r="AO257" s="6">
        <v>667</v>
      </c>
      <c r="AP257">
        <f t="shared" si="434"/>
        <v>54</v>
      </c>
      <c r="AQ257">
        <f t="shared" si="463"/>
        <v>8.8091353996737398E-2</v>
      </c>
      <c r="AR257" s="22">
        <f t="shared" si="464"/>
        <v>167.84096628082537</v>
      </c>
      <c r="AS257" s="6">
        <v>719</v>
      </c>
      <c r="AT257">
        <f t="shared" si="465"/>
        <v>8</v>
      </c>
      <c r="AU257">
        <f t="shared" si="466"/>
        <v>1.1251758087201136E-2</v>
      </c>
      <c r="AV257" s="22">
        <f t="shared" si="467"/>
        <v>180.926019124308</v>
      </c>
      <c r="AW257" s="35">
        <f t="shared" si="468"/>
        <v>4.7587845574462734E-3</v>
      </c>
      <c r="AX257" s="6">
        <v>152</v>
      </c>
      <c r="AY257">
        <f t="shared" si="469"/>
        <v>-6</v>
      </c>
      <c r="AZ257">
        <f t="shared" si="470"/>
        <v>-3.7974683544303778E-2</v>
      </c>
      <c r="BA257" s="22">
        <f t="shared" si="471"/>
        <v>38.248616004026168</v>
      </c>
      <c r="BB257" s="35">
        <f t="shared" si="472"/>
        <v>1.0060295587369034E-3</v>
      </c>
      <c r="BC257" s="18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8">
        <f t="shared" si="473"/>
        <v>-319</v>
      </c>
      <c r="BE257" s="35">
        <f t="shared" si="474"/>
        <v>-1.8577834721332454E-2</v>
      </c>
      <c r="BF257" s="22">
        <f t="shared" si="475"/>
        <v>4240.5636638147962</v>
      </c>
      <c r="BG257" s="22">
        <f t="shared" si="476"/>
        <v>0.11153690870943617</v>
      </c>
      <c r="BH257" s="30">
        <v>25483</v>
      </c>
      <c r="BI257">
        <f t="shared" si="477"/>
        <v>216</v>
      </c>
      <c r="BJ257" s="6">
        <v>61102</v>
      </c>
      <c r="BK257">
        <f t="shared" si="478"/>
        <v>509</v>
      </c>
      <c r="BL257" s="6">
        <v>44143</v>
      </c>
      <c r="BM257">
        <f t="shared" si="479"/>
        <v>366</v>
      </c>
      <c r="BN257" s="6">
        <v>16943</v>
      </c>
      <c r="BO257">
        <f t="shared" si="480"/>
        <v>138</v>
      </c>
      <c r="BP257" s="6">
        <v>3418</v>
      </c>
      <c r="BQ257">
        <f t="shared" si="481"/>
        <v>27</v>
      </c>
      <c r="BR257" s="10">
        <v>22</v>
      </c>
      <c r="BS257" s="17">
        <f t="shared" si="482"/>
        <v>1</v>
      </c>
      <c r="BT257" s="10">
        <v>139</v>
      </c>
      <c r="BU257" s="17">
        <f t="shared" si="483"/>
        <v>1</v>
      </c>
      <c r="BV257" s="10">
        <v>600</v>
      </c>
      <c r="BW257" s="17">
        <f t="shared" si="484"/>
        <v>4</v>
      </c>
      <c r="BX257" s="10">
        <v>1412</v>
      </c>
      <c r="BY257" s="17">
        <f t="shared" si="485"/>
        <v>6</v>
      </c>
      <c r="BZ257" s="15">
        <v>749</v>
      </c>
      <c r="CA257" s="18">
        <f t="shared" si="486"/>
        <v>3</v>
      </c>
    </row>
    <row r="258" spans="1:79">
      <c r="A258" s="1">
        <v>44155</v>
      </c>
      <c r="B258">
        <v>44155</v>
      </c>
      <c r="C258" s="6">
        <v>152289</v>
      </c>
      <c r="D258">
        <f t="shared" si="435"/>
        <v>1200</v>
      </c>
      <c r="E258" s="6">
        <v>2932</v>
      </c>
      <c r="F258">
        <f t="shared" si="487"/>
        <v>10</v>
      </c>
      <c r="G258" s="6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6">
        <v>811323</v>
      </c>
      <c r="W258">
        <f t="shared" si="447"/>
        <v>9853</v>
      </c>
      <c r="X258">
        <f t="shared" si="448"/>
        <v>-762</v>
      </c>
      <c r="Y258" s="22">
        <f t="shared" si="449"/>
        <v>204157.7755410166</v>
      </c>
      <c r="Z258" s="6">
        <v>655484</v>
      </c>
      <c r="AA258">
        <f t="shared" si="450"/>
        <v>8653</v>
      </c>
      <c r="AB258" s="19">
        <f t="shared" si="451"/>
        <v>0.8079199036635224</v>
      </c>
      <c r="AC258" s="18">
        <f t="shared" si="452"/>
        <v>-706</v>
      </c>
      <c r="AD258">
        <f t="shared" si="453"/>
        <v>155839</v>
      </c>
      <c r="AE258">
        <f t="shared" si="454"/>
        <v>1200</v>
      </c>
      <c r="AF258" s="19">
        <f t="shared" si="455"/>
        <v>0.19208009633647757</v>
      </c>
      <c r="AG258" s="18">
        <f t="shared" si="456"/>
        <v>-56</v>
      </c>
      <c r="AH258" s="22">
        <f t="shared" si="457"/>
        <v>0.12179031766974525</v>
      </c>
      <c r="AI258" s="22">
        <f t="shared" si="458"/>
        <v>39214.645193759432</v>
      </c>
      <c r="AJ258" s="6">
        <v>14977</v>
      </c>
      <c r="AK258">
        <f t="shared" si="459"/>
        <v>-337</v>
      </c>
      <c r="AL258">
        <f t="shared" si="460"/>
        <v>-2.2006007574768227E-2</v>
      </c>
      <c r="AM258" s="22">
        <f t="shared" si="461"/>
        <v>3768.7468545546049</v>
      </c>
      <c r="AN258" s="22">
        <f t="shared" si="462"/>
        <v>9.8345908108924476E-2</v>
      </c>
      <c r="AO258" s="6">
        <v>707</v>
      </c>
      <c r="AP258">
        <f t="shared" si="434"/>
        <v>40</v>
      </c>
      <c r="AQ258">
        <f t="shared" si="463"/>
        <v>5.9970014992503762E-2</v>
      </c>
      <c r="AR258" s="22">
        <f t="shared" si="464"/>
        <v>177.90639154504277</v>
      </c>
      <c r="AS258" s="6">
        <v>773</v>
      </c>
      <c r="AT258">
        <f t="shared" si="465"/>
        <v>54</v>
      </c>
      <c r="AU258">
        <f t="shared" si="466"/>
        <v>7.5104311543810809E-2</v>
      </c>
      <c r="AV258" s="22">
        <f t="shared" si="467"/>
        <v>194.5143432310015</v>
      </c>
      <c r="AW258" s="35">
        <f t="shared" si="468"/>
        <v>5.0758754736061045E-3</v>
      </c>
      <c r="AX258" s="6">
        <v>152</v>
      </c>
      <c r="AY258">
        <f t="shared" si="469"/>
        <v>0</v>
      </c>
      <c r="AZ258">
        <f t="shared" si="470"/>
        <v>0</v>
      </c>
      <c r="BA258" s="22">
        <f t="shared" si="471"/>
        <v>38.248616004026168</v>
      </c>
      <c r="BB258" s="35">
        <f t="shared" si="472"/>
        <v>9.9810229235204129E-4</v>
      </c>
      <c r="BC258" s="18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8">
        <f t="shared" si="473"/>
        <v>-243</v>
      </c>
      <c r="BE258" s="35">
        <f t="shared" si="474"/>
        <v>-1.4419653453595971E-2</v>
      </c>
      <c r="BF258" s="22">
        <f t="shared" si="475"/>
        <v>4179.4162053346754</v>
      </c>
      <c r="BG258" s="22">
        <f t="shared" si="476"/>
        <v>0.10906237482680955</v>
      </c>
      <c r="BH258" s="30">
        <v>25679</v>
      </c>
      <c r="BI258">
        <f t="shared" si="477"/>
        <v>196</v>
      </c>
      <c r="BJ258" s="6">
        <v>61593</v>
      </c>
      <c r="BK258">
        <f t="shared" si="478"/>
        <v>491</v>
      </c>
      <c r="BL258" s="6">
        <v>44482</v>
      </c>
      <c r="BM258">
        <f t="shared" si="479"/>
        <v>339</v>
      </c>
      <c r="BN258" s="6">
        <v>17080</v>
      </c>
      <c r="BO258">
        <f t="shared" si="480"/>
        <v>137</v>
      </c>
      <c r="BP258" s="6">
        <v>3455</v>
      </c>
      <c r="BQ258">
        <f t="shared" si="481"/>
        <v>37</v>
      </c>
      <c r="BR258" s="10">
        <v>22</v>
      </c>
      <c r="BS258" s="17">
        <f t="shared" si="482"/>
        <v>0</v>
      </c>
      <c r="BT258" s="10">
        <v>140</v>
      </c>
      <c r="BU258" s="17">
        <f t="shared" si="483"/>
        <v>1</v>
      </c>
      <c r="BV258" s="10">
        <v>601</v>
      </c>
      <c r="BW258" s="17">
        <f t="shared" si="484"/>
        <v>1</v>
      </c>
      <c r="BX258" s="10">
        <v>1419</v>
      </c>
      <c r="BY258" s="17">
        <f t="shared" si="485"/>
        <v>7</v>
      </c>
      <c r="BZ258" s="15">
        <v>750</v>
      </c>
      <c r="CA258" s="18">
        <f t="shared" si="486"/>
        <v>1</v>
      </c>
    </row>
    <row r="259" spans="1:79">
      <c r="A259" s="1">
        <v>44156</v>
      </c>
      <c r="B259">
        <v>44156</v>
      </c>
      <c r="C259" s="6">
        <v>153577</v>
      </c>
      <c r="D259">
        <f t="shared" si="435"/>
        <v>1288</v>
      </c>
      <c r="E259" s="6">
        <v>2946</v>
      </c>
      <c r="F259">
        <f t="shared" si="487"/>
        <v>14</v>
      </c>
      <c r="G259" s="6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6">
        <v>822413</v>
      </c>
      <c r="W259">
        <f t="shared" si="447"/>
        <v>11090</v>
      </c>
      <c r="X259">
        <f t="shared" si="448"/>
        <v>1237</v>
      </c>
      <c r="Y259" s="22">
        <f t="shared" si="449"/>
        <v>206948.41469552089</v>
      </c>
      <c r="Z259" s="6">
        <v>665286</v>
      </c>
      <c r="AA259">
        <f t="shared" si="450"/>
        <v>9802</v>
      </c>
      <c r="AB259" s="19">
        <f t="shared" si="451"/>
        <v>0.80894392476772614</v>
      </c>
      <c r="AC259" s="18">
        <f t="shared" si="452"/>
        <v>1149</v>
      </c>
      <c r="AD259">
        <f t="shared" si="453"/>
        <v>157127</v>
      </c>
      <c r="AE259">
        <f t="shared" si="454"/>
        <v>1288</v>
      </c>
      <c r="AF259" s="19">
        <f t="shared" si="455"/>
        <v>0.1910560752322738</v>
      </c>
      <c r="AG259" s="18">
        <f t="shared" si="456"/>
        <v>88</v>
      </c>
      <c r="AH259" s="22">
        <f t="shared" si="457"/>
        <v>0.11614066726780883</v>
      </c>
      <c r="AI259" s="22">
        <f t="shared" si="458"/>
        <v>39538.751887267237</v>
      </c>
      <c r="AJ259" s="6">
        <v>14673</v>
      </c>
      <c r="AK259">
        <f t="shared" si="459"/>
        <v>-304</v>
      </c>
      <c r="AL259">
        <f t="shared" si="460"/>
        <v>-2.0297789944581646E-2</v>
      </c>
      <c r="AM259" s="22">
        <f t="shared" si="461"/>
        <v>3692.2496225465525</v>
      </c>
      <c r="AN259" s="22">
        <f t="shared" si="462"/>
        <v>9.5541650116879484E-2</v>
      </c>
      <c r="AO259" s="6">
        <v>672</v>
      </c>
      <c r="AP259">
        <f t="shared" si="434"/>
        <v>-35</v>
      </c>
      <c r="AQ259">
        <f t="shared" si="463"/>
        <v>-4.9504950495049549E-2</v>
      </c>
      <c r="AR259" s="22">
        <f t="shared" si="464"/>
        <v>169.09914443885253</v>
      </c>
      <c r="AS259" s="6">
        <v>777</v>
      </c>
      <c r="AT259">
        <f t="shared" si="465"/>
        <v>4</v>
      </c>
      <c r="AU259">
        <f t="shared" si="466"/>
        <v>5.1746442432083484E-3</v>
      </c>
      <c r="AV259" s="22">
        <f t="shared" si="467"/>
        <v>195.52088575742323</v>
      </c>
      <c r="AW259" s="35">
        <f t="shared" si="468"/>
        <v>5.0593513351608636E-3</v>
      </c>
      <c r="AX259" s="6">
        <v>149</v>
      </c>
      <c r="AY259">
        <f t="shared" si="469"/>
        <v>-3</v>
      </c>
      <c r="AZ259">
        <f t="shared" si="470"/>
        <v>-1.9736842105263164E-2</v>
      </c>
      <c r="BA259" s="22">
        <f t="shared" si="471"/>
        <v>37.49370910920986</v>
      </c>
      <c r="BB259" s="35">
        <f t="shared" si="472"/>
        <v>9.7019736028181307E-4</v>
      </c>
      <c r="BC259" s="18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8">
        <f t="shared" si="473"/>
        <v>-338</v>
      </c>
      <c r="BE259" s="35">
        <f t="shared" si="474"/>
        <v>-2.0350412426997422E-2</v>
      </c>
      <c r="BF259" s="22">
        <f t="shared" si="475"/>
        <v>4094.363361852038</v>
      </c>
      <c r="BG259" s="22">
        <f t="shared" si="476"/>
        <v>0.10594685402110993</v>
      </c>
      <c r="BH259" s="30">
        <v>26896</v>
      </c>
      <c r="BI259">
        <f t="shared" si="477"/>
        <v>1217</v>
      </c>
      <c r="BJ259" s="6">
        <v>61631</v>
      </c>
      <c r="BK259">
        <f t="shared" si="478"/>
        <v>38</v>
      </c>
      <c r="BL259" s="6">
        <v>44505</v>
      </c>
      <c r="BM259">
        <f t="shared" si="479"/>
        <v>23</v>
      </c>
      <c r="BN259" s="6">
        <v>17085</v>
      </c>
      <c r="BO259">
        <f t="shared" si="480"/>
        <v>5</v>
      </c>
      <c r="BP259" s="6">
        <v>3460</v>
      </c>
      <c r="BQ259">
        <f t="shared" si="481"/>
        <v>5</v>
      </c>
      <c r="BR259" s="10">
        <v>22</v>
      </c>
      <c r="BS259" s="17">
        <f t="shared" si="482"/>
        <v>0</v>
      </c>
      <c r="BT259" s="10">
        <v>140</v>
      </c>
      <c r="BU259" s="17">
        <f t="shared" si="483"/>
        <v>0</v>
      </c>
      <c r="BV259" s="10">
        <v>602</v>
      </c>
      <c r="BW259" s="17">
        <f t="shared" si="484"/>
        <v>1</v>
      </c>
      <c r="BX259" s="10">
        <v>1427</v>
      </c>
      <c r="BY259" s="17">
        <f t="shared" si="485"/>
        <v>8</v>
      </c>
      <c r="BZ259" s="15">
        <v>755</v>
      </c>
      <c r="CA259" s="18">
        <f t="shared" si="486"/>
        <v>5</v>
      </c>
    </row>
    <row r="260" spans="1:79">
      <c r="A260" s="1">
        <v>44157</v>
      </c>
      <c r="B260">
        <v>44157</v>
      </c>
      <c r="C260" s="6">
        <v>154783</v>
      </c>
      <c r="D260">
        <f t="shared" si="435"/>
        <v>1206</v>
      </c>
      <c r="E260" s="6">
        <v>2957</v>
      </c>
      <c r="F260">
        <f t="shared" si="487"/>
        <v>11</v>
      </c>
      <c r="G260" s="6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6">
        <v>832079</v>
      </c>
      <c r="W260">
        <f t="shared" si="447"/>
        <v>9666</v>
      </c>
      <c r="X260">
        <f t="shared" si="448"/>
        <v>-1424</v>
      </c>
      <c r="Y260" s="22">
        <f t="shared" si="449"/>
        <v>209380.72471061902</v>
      </c>
      <c r="Z260" s="6">
        <v>673746</v>
      </c>
      <c r="AA260">
        <f t="shared" si="450"/>
        <v>8460</v>
      </c>
      <c r="AB260" s="19">
        <f t="shared" si="451"/>
        <v>0.80971398148493112</v>
      </c>
      <c r="AC260" s="18">
        <f t="shared" si="452"/>
        <v>-1342</v>
      </c>
      <c r="AD260">
        <f t="shared" si="453"/>
        <v>158333</v>
      </c>
      <c r="AE260">
        <f t="shared" si="454"/>
        <v>1206</v>
      </c>
      <c r="AF260" s="19">
        <f t="shared" si="455"/>
        <v>0.19028601851506888</v>
      </c>
      <c r="AG260" s="18">
        <f t="shared" si="456"/>
        <v>-82</v>
      </c>
      <c r="AH260" s="22">
        <f t="shared" si="457"/>
        <v>0.12476722532588454</v>
      </c>
      <c r="AI260" s="22">
        <f t="shared" si="458"/>
        <v>39842.224458983394</v>
      </c>
      <c r="AJ260" s="6">
        <v>14239</v>
      </c>
      <c r="AK260">
        <f t="shared" si="459"/>
        <v>-434</v>
      </c>
      <c r="AL260">
        <f t="shared" si="460"/>
        <v>-2.9578136713691805E-2</v>
      </c>
      <c r="AM260" s="22">
        <f t="shared" si="461"/>
        <v>3583.0397584297934</v>
      </c>
      <c r="AN260" s="22">
        <f t="shared" si="462"/>
        <v>9.1993306758494153E-2</v>
      </c>
      <c r="AO260" s="6">
        <v>699</v>
      </c>
      <c r="AP260">
        <f t="shared" si="434"/>
        <v>27</v>
      </c>
      <c r="AQ260">
        <f t="shared" si="463"/>
        <v>4.0178571428571397E-2</v>
      </c>
      <c r="AR260" s="22">
        <f t="shared" si="464"/>
        <v>175.89330649219929</v>
      </c>
      <c r="AS260" s="6">
        <v>780</v>
      </c>
      <c r="AT260">
        <f t="shared" si="465"/>
        <v>3</v>
      </c>
      <c r="AU260">
        <f t="shared" si="466"/>
        <v>3.8610038610038533E-3</v>
      </c>
      <c r="AV260" s="22">
        <f t="shared" si="467"/>
        <v>196.27579265223955</v>
      </c>
      <c r="AW260" s="35">
        <f t="shared" si="468"/>
        <v>5.0393131028601329E-3</v>
      </c>
      <c r="AX260" s="6">
        <v>146</v>
      </c>
      <c r="AY260">
        <f t="shared" si="469"/>
        <v>-3</v>
      </c>
      <c r="AZ260">
        <f t="shared" si="470"/>
        <v>-2.0134228187919434E-2</v>
      </c>
      <c r="BA260" s="22">
        <f t="shared" si="471"/>
        <v>36.738802214393559</v>
      </c>
      <c r="BB260" s="35">
        <f t="shared" si="472"/>
        <v>9.432560423302301E-4</v>
      </c>
      <c r="BC260" s="18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8">
        <f t="shared" si="473"/>
        <v>-407</v>
      </c>
      <c r="BE260" s="35">
        <f t="shared" si="474"/>
        <v>-2.5013828283449113E-2</v>
      </c>
      <c r="BF260" s="22">
        <f t="shared" si="475"/>
        <v>3991.947659788626</v>
      </c>
      <c r="BG260" s="22">
        <f t="shared" si="476"/>
        <v>0.10249187572278609</v>
      </c>
      <c r="BH260" s="30">
        <v>27119</v>
      </c>
      <c r="BI260">
        <f t="shared" si="477"/>
        <v>223</v>
      </c>
      <c r="BJ260" s="6">
        <v>62080</v>
      </c>
      <c r="BK260">
        <f t="shared" si="478"/>
        <v>449</v>
      </c>
      <c r="BL260" s="6">
        <v>44869</v>
      </c>
      <c r="BM260">
        <f t="shared" si="479"/>
        <v>364</v>
      </c>
      <c r="BN260" s="6">
        <v>17227</v>
      </c>
      <c r="BO260">
        <f t="shared" si="480"/>
        <v>142</v>
      </c>
      <c r="BP260" s="6">
        <v>3488</v>
      </c>
      <c r="BQ260">
        <f t="shared" si="481"/>
        <v>28</v>
      </c>
      <c r="BR260" s="10">
        <v>22</v>
      </c>
      <c r="BS260" s="17">
        <f t="shared" si="482"/>
        <v>0</v>
      </c>
      <c r="BT260" s="10">
        <v>140</v>
      </c>
      <c r="BU260" s="17">
        <f t="shared" si="483"/>
        <v>0</v>
      </c>
      <c r="BV260" s="10">
        <v>602</v>
      </c>
      <c r="BW260" s="17">
        <f t="shared" si="484"/>
        <v>0</v>
      </c>
      <c r="BX260" s="10">
        <v>1435</v>
      </c>
      <c r="BY260" s="17">
        <f t="shared" si="485"/>
        <v>8</v>
      </c>
      <c r="BZ260" s="15">
        <v>758</v>
      </c>
      <c r="CA260" s="18">
        <f t="shared" si="486"/>
        <v>3</v>
      </c>
    </row>
    <row r="261" spans="1:79">
      <c r="A261" s="1">
        <v>44158</v>
      </c>
      <c r="B261">
        <v>44158</v>
      </c>
      <c r="C261" s="6">
        <v>155658</v>
      </c>
      <c r="D261">
        <f t="shared" si="435"/>
        <v>875</v>
      </c>
      <c r="E261" s="6">
        <v>2973</v>
      </c>
      <c r="F261">
        <f t="shared" si="487"/>
        <v>16</v>
      </c>
      <c r="G261" s="6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6">
        <v>838981</v>
      </c>
      <c r="W261">
        <f t="shared" si="447"/>
        <v>6902</v>
      </c>
      <c r="X261">
        <f t="shared" si="448"/>
        <v>-2764</v>
      </c>
      <c r="Y261" s="22">
        <f t="shared" si="449"/>
        <v>211117.51383995972</v>
      </c>
      <c r="Z261" s="6">
        <v>679773</v>
      </c>
      <c r="AA261">
        <f t="shared" si="450"/>
        <v>6027</v>
      </c>
      <c r="AB261" s="19">
        <f t="shared" si="451"/>
        <v>0.8102364654265114</v>
      </c>
      <c r="AC261" s="18">
        <f t="shared" si="452"/>
        <v>-2433</v>
      </c>
      <c r="AD261">
        <f t="shared" si="453"/>
        <v>159208</v>
      </c>
      <c r="AE261">
        <f t="shared" si="454"/>
        <v>875</v>
      </c>
      <c r="AF261" s="19">
        <f t="shared" si="455"/>
        <v>0.18976353457348855</v>
      </c>
      <c r="AG261" s="18">
        <f t="shared" si="456"/>
        <v>-331</v>
      </c>
      <c r="AH261" s="22">
        <f t="shared" si="457"/>
        <v>0.12677484787018256</v>
      </c>
      <c r="AI261" s="22">
        <f t="shared" si="458"/>
        <v>40062.405636638148</v>
      </c>
      <c r="AJ261" s="6">
        <v>14040</v>
      </c>
      <c r="AK261">
        <f t="shared" si="459"/>
        <v>-199</v>
      </c>
      <c r="AL261">
        <f t="shared" si="460"/>
        <v>-1.3975700540768354E-2</v>
      </c>
      <c r="AM261" s="22">
        <f t="shared" si="461"/>
        <v>3532.9642677403117</v>
      </c>
      <c r="AN261" s="22">
        <f t="shared" si="462"/>
        <v>9.0197741201865633E-2</v>
      </c>
      <c r="AO261" s="6">
        <v>683</v>
      </c>
      <c r="AP261">
        <f t="shared" si="434"/>
        <v>-16</v>
      </c>
      <c r="AQ261">
        <f t="shared" si="463"/>
        <v>-2.2889842632331958E-2</v>
      </c>
      <c r="AR261" s="22">
        <f t="shared" si="464"/>
        <v>171.86713638651233</v>
      </c>
      <c r="AS261" s="6">
        <v>809</v>
      </c>
      <c r="AT261">
        <f t="shared" si="465"/>
        <v>29</v>
      </c>
      <c r="AU261">
        <f t="shared" si="466"/>
        <v>3.7179487179487269E-2</v>
      </c>
      <c r="AV261" s="22">
        <f t="shared" si="467"/>
        <v>203.57322596879717</v>
      </c>
      <c r="AW261" s="35">
        <f t="shared" si="468"/>
        <v>5.1972914980277273E-3</v>
      </c>
      <c r="AX261" s="6">
        <v>149</v>
      </c>
      <c r="AY261">
        <f t="shared" si="469"/>
        <v>3</v>
      </c>
      <c r="AZ261">
        <f t="shared" si="470"/>
        <v>2.0547945205479534E-2</v>
      </c>
      <c r="BA261" s="22">
        <f t="shared" si="471"/>
        <v>37.49370910920986</v>
      </c>
      <c r="BB261" s="35">
        <f t="shared" si="472"/>
        <v>9.5722674067506971E-4</v>
      </c>
      <c r="BC261" s="18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8">
        <f t="shared" si="473"/>
        <v>-183</v>
      </c>
      <c r="BE261" s="35">
        <f t="shared" si="474"/>
        <v>-1.1535552193645993E-2</v>
      </c>
      <c r="BF261" s="22">
        <f t="shared" si="475"/>
        <v>3945.8983392048312</v>
      </c>
      <c r="BG261" s="22">
        <f t="shared" si="476"/>
        <v>0.10074008403037428</v>
      </c>
      <c r="BH261" s="30">
        <v>27304</v>
      </c>
      <c r="BI261">
        <f t="shared" si="477"/>
        <v>185</v>
      </c>
      <c r="BJ261" s="6">
        <v>62392</v>
      </c>
      <c r="BK261">
        <f t="shared" si="478"/>
        <v>312</v>
      </c>
      <c r="BL261" s="6">
        <v>45114</v>
      </c>
      <c r="BM261">
        <f t="shared" si="479"/>
        <v>245</v>
      </c>
      <c r="BN261" s="6">
        <v>17329</v>
      </c>
      <c r="BO261">
        <f t="shared" si="480"/>
        <v>102</v>
      </c>
      <c r="BP261" s="6">
        <v>3519</v>
      </c>
      <c r="BQ261">
        <f t="shared" si="481"/>
        <v>31</v>
      </c>
      <c r="BR261" s="10">
        <v>22</v>
      </c>
      <c r="BS261" s="17">
        <f t="shared" si="482"/>
        <v>0</v>
      </c>
      <c r="BT261" s="10">
        <v>141</v>
      </c>
      <c r="BU261" s="17">
        <f t="shared" si="483"/>
        <v>1</v>
      </c>
      <c r="BV261" s="10">
        <v>604</v>
      </c>
      <c r="BW261" s="17">
        <f t="shared" si="484"/>
        <v>2</v>
      </c>
      <c r="BX261" s="10">
        <v>1445</v>
      </c>
      <c r="BY261" s="17">
        <f t="shared" si="485"/>
        <v>10</v>
      </c>
      <c r="BZ261" s="15">
        <v>761</v>
      </c>
      <c r="CA261" s="18">
        <f t="shared" si="486"/>
        <v>3</v>
      </c>
    </row>
    <row r="262" spans="1:79">
      <c r="A262" s="1">
        <v>44159</v>
      </c>
      <c r="B262">
        <v>44159</v>
      </c>
      <c r="C262" s="6">
        <v>156930</v>
      </c>
      <c r="D262">
        <f t="shared" si="435"/>
        <v>1272</v>
      </c>
      <c r="E262" s="6">
        <v>2986</v>
      </c>
      <c r="F262">
        <f t="shared" si="487"/>
        <v>13</v>
      </c>
      <c r="G262" s="6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6">
        <v>848601</v>
      </c>
      <c r="W262">
        <f t="shared" si="447"/>
        <v>9620</v>
      </c>
      <c r="X262">
        <f t="shared" si="448"/>
        <v>2718</v>
      </c>
      <c r="Y262" s="22">
        <f t="shared" si="449"/>
        <v>213538.24861600401</v>
      </c>
      <c r="Z262" s="6">
        <v>688121</v>
      </c>
      <c r="AA262">
        <f t="shared" si="450"/>
        <v>8348</v>
      </c>
      <c r="AB262" s="19">
        <f t="shared" si="451"/>
        <v>0.81088874512285514</v>
      </c>
      <c r="AC262" s="18">
        <f t="shared" si="452"/>
        <v>2321</v>
      </c>
      <c r="AD262">
        <f t="shared" si="453"/>
        <v>160480</v>
      </c>
      <c r="AE262">
        <f t="shared" si="454"/>
        <v>1272</v>
      </c>
      <c r="AF262" s="19">
        <f t="shared" si="455"/>
        <v>0.18911125487714486</v>
      </c>
      <c r="AG262" s="18">
        <f t="shared" si="456"/>
        <v>397</v>
      </c>
      <c r="AH262" s="22">
        <f t="shared" si="457"/>
        <v>0.13222453222453223</v>
      </c>
      <c r="AI262" s="22">
        <f t="shared" si="458"/>
        <v>40382.486160040258</v>
      </c>
      <c r="AJ262" s="6">
        <v>14305</v>
      </c>
      <c r="AK262">
        <f t="shared" si="459"/>
        <v>265</v>
      </c>
      <c r="AL262">
        <f t="shared" si="460"/>
        <v>1.8874643874643882E-2</v>
      </c>
      <c r="AM262" s="22">
        <f t="shared" si="461"/>
        <v>3599.647710115752</v>
      </c>
      <c r="AN262" s="22">
        <f t="shared" si="462"/>
        <v>9.1155292168482768E-2</v>
      </c>
      <c r="AO262" s="6">
        <v>672</v>
      </c>
      <c r="AP262">
        <f t="shared" si="434"/>
        <v>-11</v>
      </c>
      <c r="AQ262">
        <f t="shared" si="463"/>
        <v>-1.6105417276720324E-2</v>
      </c>
      <c r="AR262" s="22">
        <f t="shared" si="464"/>
        <v>169.09914443885253</v>
      </c>
      <c r="AS262" s="6">
        <v>811</v>
      </c>
      <c r="AT262">
        <f t="shared" si="465"/>
        <v>2</v>
      </c>
      <c r="AU262">
        <f t="shared" si="466"/>
        <v>2.4721878862794533E-3</v>
      </c>
      <c r="AV262" s="22">
        <f t="shared" si="467"/>
        <v>204.07649723200805</v>
      </c>
      <c r="AW262" s="35">
        <f t="shared" si="468"/>
        <v>5.1679092589052445E-3</v>
      </c>
      <c r="AX262" s="6">
        <v>149</v>
      </c>
      <c r="AY262">
        <f t="shared" si="469"/>
        <v>0</v>
      </c>
      <c r="AZ262">
        <f t="shared" si="470"/>
        <v>0</v>
      </c>
      <c r="BA262" s="22">
        <f t="shared" si="471"/>
        <v>37.49370910920986</v>
      </c>
      <c r="BB262" s="35">
        <f t="shared" si="472"/>
        <v>9.4946791563117316E-4</v>
      </c>
      <c r="BC262" s="18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8">
        <f t="shared" si="473"/>
        <v>256</v>
      </c>
      <c r="BE262" s="35">
        <f t="shared" si="474"/>
        <v>1.6325489445826236E-2</v>
      </c>
      <c r="BF262" s="22">
        <f t="shared" si="475"/>
        <v>4010.3170608958226</v>
      </c>
      <c r="BG262" s="22">
        <f t="shared" si="476"/>
        <v>0.10155483336519468</v>
      </c>
      <c r="BH262" s="30">
        <v>27529</v>
      </c>
      <c r="BI262">
        <f t="shared" si="477"/>
        <v>225</v>
      </c>
      <c r="BJ262" s="6">
        <v>62884</v>
      </c>
      <c r="BK262">
        <f t="shared" si="478"/>
        <v>492</v>
      </c>
      <c r="BL262" s="6">
        <v>45522</v>
      </c>
      <c r="BM262">
        <f t="shared" si="479"/>
        <v>408</v>
      </c>
      <c r="BN262" s="6">
        <v>17460</v>
      </c>
      <c r="BO262">
        <f t="shared" si="480"/>
        <v>131</v>
      </c>
      <c r="BP262" s="6">
        <v>3535</v>
      </c>
      <c r="BQ262">
        <f t="shared" si="481"/>
        <v>16</v>
      </c>
      <c r="BR262" s="10">
        <v>22</v>
      </c>
      <c r="BS262" s="17">
        <f t="shared" si="482"/>
        <v>0</v>
      </c>
      <c r="BT262" s="10">
        <v>143</v>
      </c>
      <c r="BU262" s="17">
        <f t="shared" si="483"/>
        <v>2</v>
      </c>
      <c r="BV262" s="10">
        <v>604</v>
      </c>
      <c r="BW262" s="17">
        <f t="shared" si="484"/>
        <v>0</v>
      </c>
      <c r="BX262" s="10">
        <v>1452</v>
      </c>
      <c r="BY262" s="17">
        <f t="shared" si="485"/>
        <v>7</v>
      </c>
      <c r="BZ262" s="15">
        <v>765</v>
      </c>
      <c r="CA262" s="18">
        <f t="shared" si="486"/>
        <v>4</v>
      </c>
    </row>
    <row r="263" spans="1:79">
      <c r="A263" s="1">
        <v>44160</v>
      </c>
      <c r="B263">
        <v>44160</v>
      </c>
      <c r="C263" s="6">
        <v>158532</v>
      </c>
      <c r="D263">
        <f t="shared" si="435"/>
        <v>1602</v>
      </c>
      <c r="E263" s="6">
        <v>3002</v>
      </c>
      <c r="F263">
        <f t="shared" si="487"/>
        <v>16</v>
      </c>
      <c r="G263" s="6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6">
        <v>858579</v>
      </c>
      <c r="W263">
        <f t="shared" si="447"/>
        <v>9978</v>
      </c>
      <c r="X263">
        <f t="shared" si="448"/>
        <v>358</v>
      </c>
      <c r="Y263" s="22">
        <f t="shared" si="449"/>
        <v>216049.06894816304</v>
      </c>
      <c r="Z263" s="6">
        <v>696497</v>
      </c>
      <c r="AA263">
        <f t="shared" si="450"/>
        <v>8376</v>
      </c>
      <c r="AB263" s="19">
        <f t="shared" si="451"/>
        <v>0.81122063316246962</v>
      </c>
      <c r="AC263" s="18">
        <f t="shared" si="452"/>
        <v>28</v>
      </c>
      <c r="AD263">
        <f t="shared" si="453"/>
        <v>162082</v>
      </c>
      <c r="AE263">
        <f t="shared" si="454"/>
        <v>1602</v>
      </c>
      <c r="AF263" s="19">
        <f t="shared" si="455"/>
        <v>0.18877936683753038</v>
      </c>
      <c r="AG263" s="18">
        <f t="shared" si="456"/>
        <v>330</v>
      </c>
      <c r="AH263" s="22">
        <f t="shared" si="457"/>
        <v>0.16055321707757064</v>
      </c>
      <c r="AI263" s="22">
        <f t="shared" si="458"/>
        <v>40785.606441872165</v>
      </c>
      <c r="AJ263" s="6">
        <v>14454</v>
      </c>
      <c r="AK263">
        <f t="shared" si="459"/>
        <v>149</v>
      </c>
      <c r="AL263">
        <f t="shared" si="460"/>
        <v>1.0415938483047782E-2</v>
      </c>
      <c r="AM263" s="22">
        <f t="shared" si="461"/>
        <v>3637.1414192249622</v>
      </c>
      <c r="AN263" s="22">
        <f t="shared" si="462"/>
        <v>9.1174021648626147E-2</v>
      </c>
      <c r="AO263" s="6">
        <v>680</v>
      </c>
      <c r="AP263">
        <f t="shared" si="434"/>
        <v>8</v>
      </c>
      <c r="AQ263">
        <f t="shared" si="463"/>
        <v>1.1904761904761862E-2</v>
      </c>
      <c r="AR263" s="22">
        <f t="shared" si="464"/>
        <v>171.11222949169601</v>
      </c>
      <c r="AS263" s="6">
        <v>889</v>
      </c>
      <c r="AT263">
        <f t="shared" si="465"/>
        <v>78</v>
      </c>
      <c r="AU263">
        <f t="shared" si="466"/>
        <v>9.6177558569667143E-2</v>
      </c>
      <c r="AV263" s="22">
        <f t="shared" si="467"/>
        <v>223.70407649723199</v>
      </c>
      <c r="AW263" s="35">
        <f t="shared" si="468"/>
        <v>5.6077006534958245E-3</v>
      </c>
      <c r="AX263" s="6">
        <v>151</v>
      </c>
      <c r="AY263">
        <f t="shared" si="469"/>
        <v>2</v>
      </c>
      <c r="AZ263">
        <f t="shared" si="470"/>
        <v>1.3422818791946289E-2</v>
      </c>
      <c r="BA263" s="22">
        <f t="shared" si="471"/>
        <v>37.99698037242073</v>
      </c>
      <c r="BB263" s="35">
        <f t="shared" si="472"/>
        <v>9.5248908737668103E-4</v>
      </c>
      <c r="BC263" s="18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8">
        <f t="shared" si="473"/>
        <v>237</v>
      </c>
      <c r="BE263" s="35">
        <f t="shared" si="474"/>
        <v>1.4871054778189174E-2</v>
      </c>
      <c r="BF263" s="22">
        <f t="shared" si="475"/>
        <v>4069.9547055863109</v>
      </c>
      <c r="BG263" s="22">
        <f t="shared" si="476"/>
        <v>0.10202356622006914</v>
      </c>
      <c r="BH263" s="30">
        <v>27785</v>
      </c>
      <c r="BI263">
        <f t="shared" si="477"/>
        <v>256</v>
      </c>
      <c r="BJ263" s="6">
        <v>63516</v>
      </c>
      <c r="BK263">
        <f t="shared" si="478"/>
        <v>632</v>
      </c>
      <c r="BL263" s="6">
        <v>46002</v>
      </c>
      <c r="BM263">
        <f t="shared" si="479"/>
        <v>480</v>
      </c>
      <c r="BN263" s="6">
        <v>17650</v>
      </c>
      <c r="BO263">
        <f t="shared" si="480"/>
        <v>190</v>
      </c>
      <c r="BP263" s="6">
        <v>3579</v>
      </c>
      <c r="BQ263">
        <f t="shared" si="481"/>
        <v>44</v>
      </c>
      <c r="BR263" s="10">
        <v>22</v>
      </c>
      <c r="BS263" s="17">
        <f t="shared" si="482"/>
        <v>0</v>
      </c>
      <c r="BT263" s="10">
        <v>145</v>
      </c>
      <c r="BU263" s="17">
        <f t="shared" si="483"/>
        <v>2</v>
      </c>
      <c r="BV263" s="10">
        <v>607</v>
      </c>
      <c r="BW263" s="17">
        <f t="shared" si="484"/>
        <v>3</v>
      </c>
      <c r="BX263" s="10">
        <v>1458</v>
      </c>
      <c r="BY263" s="17">
        <f t="shared" si="485"/>
        <v>6</v>
      </c>
      <c r="BZ263" s="15">
        <v>770</v>
      </c>
      <c r="CA263" s="18">
        <f t="shared" si="486"/>
        <v>5</v>
      </c>
    </row>
    <row r="264" spans="1:79">
      <c r="A264" s="1">
        <v>44161</v>
      </c>
      <c r="B264">
        <v>44161</v>
      </c>
      <c r="C264" s="6">
        <v>160287</v>
      </c>
      <c r="D264">
        <f t="shared" si="435"/>
        <v>1755</v>
      </c>
      <c r="E264" s="6">
        <v>3018</v>
      </c>
      <c r="F264">
        <f t="shared" si="487"/>
        <v>16</v>
      </c>
      <c r="G264" s="6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6">
        <v>869552</v>
      </c>
      <c r="W264">
        <f t="shared" si="447"/>
        <v>10973</v>
      </c>
      <c r="X264">
        <f t="shared" si="448"/>
        <v>995</v>
      </c>
      <c r="Y264" s="22">
        <f t="shared" si="449"/>
        <v>218810.2667337695</v>
      </c>
      <c r="Z264" s="6">
        <v>705715</v>
      </c>
      <c r="AA264">
        <f t="shared" si="450"/>
        <v>9218</v>
      </c>
      <c r="AB264" s="19">
        <f t="shared" si="451"/>
        <v>0.81158458608570849</v>
      </c>
      <c r="AC264" s="18">
        <f t="shared" si="452"/>
        <v>842</v>
      </c>
      <c r="AD264">
        <f t="shared" si="453"/>
        <v>163837</v>
      </c>
      <c r="AE264">
        <f t="shared" si="454"/>
        <v>1755</v>
      </c>
      <c r="AF264" s="19">
        <f t="shared" si="455"/>
        <v>0.18841541391429151</v>
      </c>
      <c r="AG264" s="18">
        <f t="shared" si="456"/>
        <v>153</v>
      </c>
      <c r="AH264" s="22">
        <f t="shared" si="457"/>
        <v>0.15993802970928642</v>
      </c>
      <c r="AI264" s="22">
        <f t="shared" si="458"/>
        <v>41227.226975339705</v>
      </c>
      <c r="AJ264" s="6">
        <v>14563</v>
      </c>
      <c r="AK264">
        <f t="shared" si="459"/>
        <v>109</v>
      </c>
      <c r="AL264">
        <f t="shared" si="460"/>
        <v>7.5411650754115822E-3</v>
      </c>
      <c r="AM264" s="22">
        <f t="shared" si="461"/>
        <v>3664.5697030699544</v>
      </c>
      <c r="AN264" s="22">
        <f t="shared" si="462"/>
        <v>9.0855777449200495E-2</v>
      </c>
      <c r="AO264" s="6">
        <v>680</v>
      </c>
      <c r="AP264">
        <f t="shared" si="434"/>
        <v>0</v>
      </c>
      <c r="AQ264">
        <f t="shared" si="463"/>
        <v>0</v>
      </c>
      <c r="AR264" s="22">
        <f t="shared" si="464"/>
        <v>171.11222949169601</v>
      </c>
      <c r="AS264" s="6">
        <v>898</v>
      </c>
      <c r="AT264">
        <f t="shared" si="465"/>
        <v>9</v>
      </c>
      <c r="AU264">
        <f t="shared" si="466"/>
        <v>1.0123734533183271E-2</v>
      </c>
      <c r="AV264" s="22">
        <f t="shared" si="467"/>
        <v>225.96879718168091</v>
      </c>
      <c r="AW264" s="35">
        <f t="shared" si="468"/>
        <v>5.6024506042286646E-3</v>
      </c>
      <c r="AX264" s="6">
        <v>152</v>
      </c>
      <c r="AY264">
        <f t="shared" si="469"/>
        <v>1</v>
      </c>
      <c r="AZ264">
        <f t="shared" si="470"/>
        <v>6.6225165562914245E-3</v>
      </c>
      <c r="BA264" s="22">
        <f t="shared" si="471"/>
        <v>38.248616004026168</v>
      </c>
      <c r="BB264" s="35">
        <f t="shared" si="472"/>
        <v>9.4829898868903904E-4</v>
      </c>
      <c r="BC264" s="18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8">
        <f t="shared" si="473"/>
        <v>119</v>
      </c>
      <c r="BE264" s="35">
        <f t="shared" si="474"/>
        <v>7.357487325337031E-3</v>
      </c>
      <c r="BF264" s="22">
        <f t="shared" si="475"/>
        <v>4099.899345747358</v>
      </c>
      <c r="BG264" s="22">
        <f t="shared" si="476"/>
        <v>0.10164891725467443</v>
      </c>
      <c r="BH264" s="30">
        <v>28110</v>
      </c>
      <c r="BI264">
        <f t="shared" si="477"/>
        <v>325</v>
      </c>
      <c r="BJ264" s="6">
        <v>64172</v>
      </c>
      <c r="BK264">
        <f t="shared" si="478"/>
        <v>656</v>
      </c>
      <c r="BL264" s="6">
        <v>46569</v>
      </c>
      <c r="BM264">
        <f t="shared" si="479"/>
        <v>567</v>
      </c>
      <c r="BN264" s="6">
        <v>17820</v>
      </c>
      <c r="BO264">
        <f t="shared" si="480"/>
        <v>170</v>
      </c>
      <c r="BP264" s="6">
        <v>3616</v>
      </c>
      <c r="BQ264">
        <f t="shared" si="481"/>
        <v>37</v>
      </c>
      <c r="BR264" s="10">
        <v>22</v>
      </c>
      <c r="BS264" s="17">
        <f t="shared" si="482"/>
        <v>0</v>
      </c>
      <c r="BT264" s="10">
        <v>147</v>
      </c>
      <c r="BU264" s="17">
        <f t="shared" si="483"/>
        <v>2</v>
      </c>
      <c r="BV264" s="10">
        <v>610</v>
      </c>
      <c r="BW264" s="17">
        <f t="shared" si="484"/>
        <v>3</v>
      </c>
      <c r="BX264" s="10">
        <v>1464</v>
      </c>
      <c r="BY264" s="17">
        <f t="shared" si="485"/>
        <v>6</v>
      </c>
      <c r="BZ264" s="15">
        <v>775</v>
      </c>
      <c r="CA264" s="18">
        <f t="shared" si="486"/>
        <v>5</v>
      </c>
    </row>
    <row r="265" spans="1:79">
      <c r="A265" s="1">
        <v>44162</v>
      </c>
      <c r="B265">
        <v>44162</v>
      </c>
      <c r="C265" s="6">
        <v>161744</v>
      </c>
      <c r="D265">
        <f t="shared" si="435"/>
        <v>1457</v>
      </c>
      <c r="E265" s="6">
        <v>3030</v>
      </c>
      <c r="F265">
        <f t="shared" si="487"/>
        <v>12</v>
      </c>
      <c r="G265" s="6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6">
        <v>880590</v>
      </c>
      <c r="W265">
        <f t="shared" si="447"/>
        <v>11038</v>
      </c>
      <c r="X265">
        <f t="shared" si="448"/>
        <v>65</v>
      </c>
      <c r="Y265" s="22">
        <f t="shared" si="449"/>
        <v>221587.82083543029</v>
      </c>
      <c r="Z265" s="6">
        <v>715296</v>
      </c>
      <c r="AA265">
        <f t="shared" si="450"/>
        <v>9581</v>
      </c>
      <c r="AB265" s="19">
        <f t="shared" si="451"/>
        <v>0.81229175893435079</v>
      </c>
      <c r="AC265" s="18">
        <f t="shared" si="452"/>
        <v>363</v>
      </c>
      <c r="AD265">
        <f t="shared" si="453"/>
        <v>165294</v>
      </c>
      <c r="AE265">
        <f t="shared" si="454"/>
        <v>1457</v>
      </c>
      <c r="AF265" s="19">
        <f t="shared" si="455"/>
        <v>0.18770824106564918</v>
      </c>
      <c r="AG265" s="18">
        <f t="shared" si="456"/>
        <v>-298</v>
      </c>
      <c r="AH265" s="22">
        <f t="shared" si="457"/>
        <v>0.13199855046204023</v>
      </c>
      <c r="AI265" s="22">
        <f t="shared" si="458"/>
        <v>41593.860090588823</v>
      </c>
      <c r="AJ265" s="6">
        <v>14901</v>
      </c>
      <c r="AK265">
        <f t="shared" si="459"/>
        <v>338</v>
      </c>
      <c r="AL265">
        <f t="shared" si="460"/>
        <v>2.3209503536359311E-2</v>
      </c>
      <c r="AM265" s="22">
        <f t="shared" si="461"/>
        <v>3749.6225465525918</v>
      </c>
      <c r="AN265" s="22">
        <f t="shared" si="462"/>
        <v>9.2127064991591651E-2</v>
      </c>
      <c r="AO265" s="6">
        <v>689</v>
      </c>
      <c r="AP265">
        <f t="shared" si="434"/>
        <v>9</v>
      </c>
      <c r="AQ265">
        <f t="shared" si="463"/>
        <v>1.3235294117647012E-2</v>
      </c>
      <c r="AR265" s="22">
        <f t="shared" si="464"/>
        <v>173.37695017614493</v>
      </c>
      <c r="AS265" s="6">
        <v>930</v>
      </c>
      <c r="AT265">
        <f t="shared" si="465"/>
        <v>32</v>
      </c>
      <c r="AU265">
        <f t="shared" si="466"/>
        <v>3.563474387527843E-2</v>
      </c>
      <c r="AV265" s="22">
        <f t="shared" si="467"/>
        <v>234.02113739305486</v>
      </c>
      <c r="AW265" s="35">
        <f t="shared" si="468"/>
        <v>5.7498268869324368E-3</v>
      </c>
      <c r="AX265" s="6">
        <v>148</v>
      </c>
      <c r="AY265">
        <f t="shared" si="469"/>
        <v>-4</v>
      </c>
      <c r="AZ265">
        <f t="shared" si="470"/>
        <v>-2.6315789473684181E-2</v>
      </c>
      <c r="BA265" s="22">
        <f t="shared" si="471"/>
        <v>37.242073477604428</v>
      </c>
      <c r="BB265" s="35">
        <f t="shared" si="472"/>
        <v>9.1502621426451682E-4</v>
      </c>
      <c r="BC265" s="18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8">
        <f t="shared" si="473"/>
        <v>375</v>
      </c>
      <c r="BE265" s="35">
        <f t="shared" si="474"/>
        <v>2.3016019149327827E-2</v>
      </c>
      <c r="BF265" s="22">
        <f t="shared" si="475"/>
        <v>4194.262707599396</v>
      </c>
      <c r="BG265" s="22">
        <f t="shared" si="476"/>
        <v>0.10305173607676328</v>
      </c>
      <c r="BH265" s="30">
        <v>28363</v>
      </c>
      <c r="BI265">
        <f t="shared" si="477"/>
        <v>253</v>
      </c>
      <c r="BJ265" s="6">
        <v>64774</v>
      </c>
      <c r="BK265">
        <f t="shared" si="478"/>
        <v>602</v>
      </c>
      <c r="BL265" s="6">
        <v>46991</v>
      </c>
      <c r="BM265">
        <f t="shared" si="479"/>
        <v>422</v>
      </c>
      <c r="BN265" s="6">
        <v>17982</v>
      </c>
      <c r="BO265">
        <f t="shared" si="480"/>
        <v>162</v>
      </c>
      <c r="BP265" s="6">
        <v>3634</v>
      </c>
      <c r="BQ265">
        <f t="shared" si="481"/>
        <v>18</v>
      </c>
      <c r="BR265" s="10">
        <v>22</v>
      </c>
      <c r="BS265" s="17">
        <f t="shared" si="482"/>
        <v>0</v>
      </c>
      <c r="BT265" s="10">
        <v>147</v>
      </c>
      <c r="BU265" s="17">
        <f t="shared" si="483"/>
        <v>0</v>
      </c>
      <c r="BV265" s="10">
        <v>613</v>
      </c>
      <c r="BW265" s="17">
        <f t="shared" si="484"/>
        <v>3</v>
      </c>
      <c r="BX265" s="10">
        <v>1468</v>
      </c>
      <c r="BY265" s="17">
        <f t="shared" si="485"/>
        <v>4</v>
      </c>
      <c r="BZ265" s="15">
        <v>780</v>
      </c>
      <c r="CA265" s="18">
        <f t="shared" si="486"/>
        <v>5</v>
      </c>
    </row>
    <row r="266" spans="1:79">
      <c r="A266" s="1">
        <v>44163</v>
      </c>
      <c r="B266">
        <v>44163</v>
      </c>
      <c r="C266" s="6">
        <v>163453</v>
      </c>
      <c r="D266">
        <f t="shared" si="435"/>
        <v>1709</v>
      </c>
      <c r="E266" s="6">
        <v>3039</v>
      </c>
      <c r="F266">
        <f t="shared" si="487"/>
        <v>9</v>
      </c>
      <c r="G266" s="6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6">
        <v>891526</v>
      </c>
      <c r="W266">
        <f t="shared" si="447"/>
        <v>10936</v>
      </c>
      <c r="X266">
        <f t="shared" si="448"/>
        <v>-102</v>
      </c>
      <c r="Y266" s="22">
        <f t="shared" si="449"/>
        <v>224339.70810266733</v>
      </c>
      <c r="Z266" s="6">
        <v>724523</v>
      </c>
      <c r="AA266">
        <f t="shared" si="450"/>
        <v>9227</v>
      </c>
      <c r="AB266" s="19">
        <f t="shared" si="451"/>
        <v>0.81267736442908001</v>
      </c>
      <c r="AC266" s="18">
        <f t="shared" si="452"/>
        <v>-354</v>
      </c>
      <c r="AD266">
        <f t="shared" si="453"/>
        <v>167003</v>
      </c>
      <c r="AE266">
        <f t="shared" si="454"/>
        <v>1709</v>
      </c>
      <c r="AF266" s="19">
        <f t="shared" si="455"/>
        <v>0.18732263557091997</v>
      </c>
      <c r="AG266" s="18">
        <f t="shared" si="456"/>
        <v>252</v>
      </c>
      <c r="AH266" s="22">
        <f t="shared" si="457"/>
        <v>0.15627286027798098</v>
      </c>
      <c r="AI266" s="22">
        <f t="shared" si="458"/>
        <v>42023.905385002516</v>
      </c>
      <c r="AJ266" s="6">
        <v>15798</v>
      </c>
      <c r="AK266">
        <f t="shared" si="459"/>
        <v>897</v>
      </c>
      <c r="AL266">
        <f t="shared" si="460"/>
        <v>6.0197302194483493E-2</v>
      </c>
      <c r="AM266" s="22">
        <f t="shared" si="461"/>
        <v>3975.3397081026669</v>
      </c>
      <c r="AN266" s="22">
        <f t="shared" si="462"/>
        <v>9.6651636861972548E-2</v>
      </c>
      <c r="AO266" s="6">
        <v>649</v>
      </c>
      <c r="AP266">
        <f t="shared" si="434"/>
        <v>-40</v>
      </c>
      <c r="AQ266">
        <f t="shared" si="463"/>
        <v>-5.8055152394774989E-2</v>
      </c>
      <c r="AR266" s="22">
        <f t="shared" si="464"/>
        <v>163.31152491192753</v>
      </c>
      <c r="AS266" s="6">
        <v>950</v>
      </c>
      <c r="AT266">
        <f t="shared" si="465"/>
        <v>20</v>
      </c>
      <c r="AU266">
        <f t="shared" si="466"/>
        <v>2.1505376344086002E-2</v>
      </c>
      <c r="AV266" s="22">
        <f t="shared" si="467"/>
        <v>239.05385002516354</v>
      </c>
      <c r="AW266" s="35">
        <f t="shared" si="468"/>
        <v>5.8120683009794862E-3</v>
      </c>
      <c r="AX266" s="6">
        <v>145</v>
      </c>
      <c r="AY266">
        <f t="shared" si="469"/>
        <v>-3</v>
      </c>
      <c r="AZ266">
        <f t="shared" si="470"/>
        <v>-2.0270270270270285E-2</v>
      </c>
      <c r="BA266" s="22">
        <f t="shared" si="471"/>
        <v>36.48716658278812</v>
      </c>
      <c r="BB266" s="35">
        <f t="shared" si="472"/>
        <v>8.8710516172844792E-4</v>
      </c>
      <c r="BC266" s="18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8">
        <f t="shared" si="473"/>
        <v>874</v>
      </c>
      <c r="BE266" s="35">
        <f t="shared" si="474"/>
        <v>5.2435805135589098E-2</v>
      </c>
      <c r="BF266" s="22">
        <f t="shared" si="475"/>
        <v>4414.1922496225461</v>
      </c>
      <c r="BG266" s="22">
        <f t="shared" si="476"/>
        <v>0.10732137066924437</v>
      </c>
      <c r="BH266" s="30">
        <v>28694</v>
      </c>
      <c r="BI266">
        <f t="shared" si="477"/>
        <v>331</v>
      </c>
      <c r="BJ266" s="6">
        <v>65424</v>
      </c>
      <c r="BK266">
        <f t="shared" si="478"/>
        <v>650</v>
      </c>
      <c r="BL266" s="6">
        <v>47501</v>
      </c>
      <c r="BM266">
        <f t="shared" si="479"/>
        <v>510</v>
      </c>
      <c r="BN266" s="6">
        <v>18169</v>
      </c>
      <c r="BO266">
        <f t="shared" si="480"/>
        <v>187</v>
      </c>
      <c r="BP266" s="6">
        <v>3665</v>
      </c>
      <c r="BQ266">
        <f t="shared" si="481"/>
        <v>31</v>
      </c>
      <c r="BR266" s="10">
        <v>22</v>
      </c>
      <c r="BS266" s="17">
        <f t="shared" si="482"/>
        <v>0</v>
      </c>
      <c r="BT266" s="10">
        <v>147</v>
      </c>
      <c r="BU266" s="17">
        <f t="shared" si="483"/>
        <v>0</v>
      </c>
      <c r="BV266" s="10">
        <v>616</v>
      </c>
      <c r="BW266" s="17">
        <f t="shared" si="484"/>
        <v>3</v>
      </c>
      <c r="BX266" s="10">
        <v>1473</v>
      </c>
      <c r="BY266" s="17">
        <f t="shared" si="485"/>
        <v>5</v>
      </c>
      <c r="BZ266" s="15">
        <v>781</v>
      </c>
      <c r="CA266" s="18">
        <f t="shared" si="486"/>
        <v>1</v>
      </c>
    </row>
    <row r="267" spans="1:79">
      <c r="A267" s="1">
        <v>44164</v>
      </c>
      <c r="B267">
        <v>44164</v>
      </c>
      <c r="C267" s="6">
        <v>164729</v>
      </c>
      <c r="D267">
        <f t="shared" si="435"/>
        <v>1276</v>
      </c>
      <c r="E267" s="6">
        <v>3060</v>
      </c>
      <c r="F267">
        <f t="shared" si="487"/>
        <v>21</v>
      </c>
      <c r="G267" s="6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6">
        <v>900224</v>
      </c>
      <c r="W267">
        <f t="shared" si="447"/>
        <v>8698</v>
      </c>
      <c r="X267">
        <f t="shared" si="448"/>
        <v>-2238</v>
      </c>
      <c r="Y267" s="22">
        <f t="shared" si="449"/>
        <v>226528.43482637141</v>
      </c>
      <c r="Z267" s="6">
        <v>731945</v>
      </c>
      <c r="AA267">
        <f t="shared" si="450"/>
        <v>7422</v>
      </c>
      <c r="AB267" s="19">
        <f t="shared" si="451"/>
        <v>0.81306985816863353</v>
      </c>
      <c r="AC267" s="18">
        <f t="shared" si="452"/>
        <v>-1805</v>
      </c>
      <c r="AD267">
        <f t="shared" si="453"/>
        <v>168279</v>
      </c>
      <c r="AE267">
        <f t="shared" si="454"/>
        <v>1276</v>
      </c>
      <c r="AF267" s="19">
        <f t="shared" si="455"/>
        <v>0.18693014183136641</v>
      </c>
      <c r="AG267" s="18">
        <f t="shared" si="456"/>
        <v>-433</v>
      </c>
      <c r="AH267" s="22">
        <f t="shared" si="457"/>
        <v>0.14670039089445849</v>
      </c>
      <c r="AI267" s="22">
        <f t="shared" si="458"/>
        <v>42344.992450931051</v>
      </c>
      <c r="AJ267" s="6">
        <v>16264</v>
      </c>
      <c r="AK267">
        <f t="shared" si="459"/>
        <v>466</v>
      </c>
      <c r="AL267">
        <f t="shared" si="460"/>
        <v>2.9497404734776467E-2</v>
      </c>
      <c r="AM267" s="22">
        <f t="shared" si="461"/>
        <v>4092.6019124308</v>
      </c>
      <c r="AN267" s="22">
        <f t="shared" si="462"/>
        <v>9.8731856564417922E-2</v>
      </c>
      <c r="AO267" s="6">
        <v>651</v>
      </c>
      <c r="AP267">
        <f t="shared" si="434"/>
        <v>2</v>
      </c>
      <c r="AQ267">
        <f t="shared" si="463"/>
        <v>3.0816640986133237E-3</v>
      </c>
      <c r="AR267" s="22">
        <f t="shared" si="464"/>
        <v>163.81479617513838</v>
      </c>
      <c r="AS267" s="6">
        <v>987</v>
      </c>
      <c r="AT267">
        <f t="shared" si="465"/>
        <v>37</v>
      </c>
      <c r="AU267">
        <f t="shared" si="466"/>
        <v>3.8947368421052619E-2</v>
      </c>
      <c r="AV267" s="22">
        <f t="shared" si="467"/>
        <v>248.36436839456465</v>
      </c>
      <c r="AW267" s="35">
        <f t="shared" si="468"/>
        <v>5.9916590278578756E-3</v>
      </c>
      <c r="AX267" s="6">
        <v>151</v>
      </c>
      <c r="AY267">
        <f t="shared" si="469"/>
        <v>6</v>
      </c>
      <c r="AZ267">
        <f t="shared" si="470"/>
        <v>4.1379310344827669E-2</v>
      </c>
      <c r="BA267" s="22">
        <f t="shared" si="471"/>
        <v>37.99698037242073</v>
      </c>
      <c r="BB267" s="35">
        <f t="shared" si="472"/>
        <v>9.1665705492050584E-4</v>
      </c>
      <c r="BC267" s="18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8">
        <f t="shared" si="473"/>
        <v>511</v>
      </c>
      <c r="BE267" s="35">
        <f t="shared" si="474"/>
        <v>2.9130087789305703E-2</v>
      </c>
      <c r="BF267" s="22">
        <f t="shared" si="475"/>
        <v>4542.7780573729242</v>
      </c>
      <c r="BG267" s="22">
        <f t="shared" si="476"/>
        <v>0.10959211796344299</v>
      </c>
      <c r="BH267" s="30">
        <v>28945</v>
      </c>
      <c r="BI267">
        <f t="shared" si="477"/>
        <v>251</v>
      </c>
      <c r="BJ267" s="6">
        <v>65885</v>
      </c>
      <c r="BK267">
        <f t="shared" si="478"/>
        <v>461</v>
      </c>
      <c r="BL267" s="6">
        <v>47877</v>
      </c>
      <c r="BM267">
        <f t="shared" si="479"/>
        <v>376</v>
      </c>
      <c r="BN267" s="6">
        <v>18332</v>
      </c>
      <c r="BO267">
        <f t="shared" si="480"/>
        <v>163</v>
      </c>
      <c r="BP267" s="6">
        <v>3690</v>
      </c>
      <c r="BQ267">
        <f t="shared" si="481"/>
        <v>25</v>
      </c>
      <c r="BR267" s="10">
        <v>22</v>
      </c>
      <c r="BS267" s="17">
        <f t="shared" si="482"/>
        <v>0</v>
      </c>
      <c r="BT267" s="10">
        <v>148</v>
      </c>
      <c r="BU267" s="17">
        <f t="shared" si="483"/>
        <v>1</v>
      </c>
      <c r="BV267" s="10">
        <v>618</v>
      </c>
      <c r="BW267" s="17">
        <f t="shared" si="484"/>
        <v>2</v>
      </c>
      <c r="BX267" s="10">
        <v>1481</v>
      </c>
      <c r="BY267" s="17">
        <f t="shared" si="485"/>
        <v>8</v>
      </c>
      <c r="BZ267" s="15">
        <v>791</v>
      </c>
      <c r="CA267" s="18">
        <f t="shared" si="486"/>
        <v>10</v>
      </c>
    </row>
    <row r="268" spans="1:79">
      <c r="A268" s="1">
        <v>44165</v>
      </c>
      <c r="B268">
        <v>44165</v>
      </c>
      <c r="C268" s="6">
        <v>165806</v>
      </c>
      <c r="D268">
        <f t="shared" si="435"/>
        <v>1077</v>
      </c>
      <c r="E268" s="6">
        <v>3079</v>
      </c>
      <c r="F268">
        <f t="shared" si="487"/>
        <v>19</v>
      </c>
      <c r="G268" s="6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6">
        <v>907285</v>
      </c>
      <c r="W268">
        <f t="shared" si="447"/>
        <v>7061</v>
      </c>
      <c r="X268">
        <f t="shared" si="448"/>
        <v>-1637</v>
      </c>
      <c r="Y268" s="22">
        <f t="shared" si="449"/>
        <v>228305.23402113738</v>
      </c>
      <c r="Z268" s="6">
        <v>737929</v>
      </c>
      <c r="AA268">
        <f t="shared" si="450"/>
        <v>5984</v>
      </c>
      <c r="AB268" s="19">
        <f t="shared" si="451"/>
        <v>0.81333759513273118</v>
      </c>
      <c r="AC268" s="18">
        <f t="shared" si="452"/>
        <v>-1438</v>
      </c>
      <c r="AD268">
        <f t="shared" si="453"/>
        <v>169356</v>
      </c>
      <c r="AE268">
        <f t="shared" si="454"/>
        <v>1077</v>
      </c>
      <c r="AF268" s="19">
        <f t="shared" si="455"/>
        <v>0.18666240486726882</v>
      </c>
      <c r="AG268" s="18">
        <f t="shared" si="456"/>
        <v>-199</v>
      </c>
      <c r="AH268" s="22">
        <f t="shared" si="457"/>
        <v>0.1525279705424161</v>
      </c>
      <c r="AI268" s="22">
        <f t="shared" si="458"/>
        <v>42616.004026170107</v>
      </c>
      <c r="AJ268" s="6">
        <v>16427</v>
      </c>
      <c r="AK268">
        <f t="shared" si="459"/>
        <v>163</v>
      </c>
      <c r="AL268">
        <f t="shared" si="460"/>
        <v>1.0022134776192848E-2</v>
      </c>
      <c r="AM268" s="22">
        <f t="shared" si="461"/>
        <v>4133.6185203824862</v>
      </c>
      <c r="AN268" s="22">
        <f t="shared" si="462"/>
        <v>9.9073616153818322E-2</v>
      </c>
      <c r="AO268" s="6">
        <v>659</v>
      </c>
      <c r="AP268">
        <f t="shared" ref="AP268:AP299" si="491">AO268-AO267</f>
        <v>8</v>
      </c>
      <c r="AQ268">
        <f t="shared" si="463"/>
        <v>1.228878648233489E-2</v>
      </c>
      <c r="AR268" s="22">
        <f t="shared" si="464"/>
        <v>165.82788122798186</v>
      </c>
      <c r="AS268" s="6">
        <v>1012</v>
      </c>
      <c r="AT268">
        <f t="shared" si="465"/>
        <v>25</v>
      </c>
      <c r="AU268">
        <f t="shared" si="466"/>
        <v>2.5329280648429542E-2</v>
      </c>
      <c r="AV268" s="22">
        <f t="shared" si="467"/>
        <v>254.65525918470055</v>
      </c>
      <c r="AW268" s="35">
        <f t="shared" si="468"/>
        <v>6.1035185698949373E-3</v>
      </c>
      <c r="AX268" s="6">
        <v>167</v>
      </c>
      <c r="AY268">
        <f t="shared" si="469"/>
        <v>16</v>
      </c>
      <c r="AZ268">
        <f t="shared" si="470"/>
        <v>0.10596026490066235</v>
      </c>
      <c r="BA268" s="22">
        <f t="shared" si="471"/>
        <v>42.023150478107695</v>
      </c>
      <c r="BB268" s="35">
        <f t="shared" si="472"/>
        <v>1.0072011869293029E-3</v>
      </c>
      <c r="BC268" s="18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8">
        <f t="shared" si="473"/>
        <v>212</v>
      </c>
      <c r="BE268" s="35">
        <f t="shared" si="474"/>
        <v>1.1743200576081581E-2</v>
      </c>
      <c r="BF268" s="22">
        <f t="shared" si="475"/>
        <v>4596.1248112732765</v>
      </c>
      <c r="BG268" s="22">
        <f t="shared" si="476"/>
        <v>0.11015886035487256</v>
      </c>
      <c r="BH268" s="30">
        <v>29165</v>
      </c>
      <c r="BI268">
        <f t="shared" si="477"/>
        <v>220</v>
      </c>
      <c r="BJ268" s="6">
        <v>66293</v>
      </c>
      <c r="BK268">
        <f t="shared" si="478"/>
        <v>408</v>
      </c>
      <c r="BL268" s="6">
        <v>48173</v>
      </c>
      <c r="BM268">
        <f t="shared" si="479"/>
        <v>296</v>
      </c>
      <c r="BN268" s="6">
        <v>18456</v>
      </c>
      <c r="BO268">
        <f t="shared" si="480"/>
        <v>124</v>
      </c>
      <c r="BP268" s="6">
        <v>3719</v>
      </c>
      <c r="BQ268">
        <f t="shared" si="481"/>
        <v>29</v>
      </c>
      <c r="BR268" s="10">
        <v>23</v>
      </c>
      <c r="BS268" s="17">
        <f t="shared" si="482"/>
        <v>1</v>
      </c>
      <c r="BT268" s="10">
        <v>150</v>
      </c>
      <c r="BU268" s="17">
        <f t="shared" si="483"/>
        <v>2</v>
      </c>
      <c r="BV268" s="10">
        <v>622</v>
      </c>
      <c r="BW268" s="17">
        <f t="shared" si="484"/>
        <v>4</v>
      </c>
      <c r="BX268" s="10">
        <v>1490</v>
      </c>
      <c r="BY268" s="17">
        <f t="shared" si="485"/>
        <v>9</v>
      </c>
      <c r="BZ268" s="15">
        <v>794</v>
      </c>
      <c r="CA268" s="18">
        <f t="shared" si="486"/>
        <v>3</v>
      </c>
    </row>
    <row r="269" spans="1:79">
      <c r="A269" s="1">
        <v>44166</v>
      </c>
      <c r="B269">
        <v>44166</v>
      </c>
      <c r="C269" s="6">
        <v>167311</v>
      </c>
      <c r="D269">
        <f t="shared" ref="D269:D300" si="492">IFERROR(C269-C268,"")</f>
        <v>1505</v>
      </c>
      <c r="E269" s="6">
        <v>3098</v>
      </c>
      <c r="F269">
        <f t="shared" si="487"/>
        <v>19</v>
      </c>
      <c r="G269" s="6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6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2">
        <f t="shared" ref="Y269:Y300" si="506">IFERROR(V269/3.974,0)</f>
        <v>230604.68042274786</v>
      </c>
      <c r="Z269" s="6">
        <v>747067</v>
      </c>
      <c r="AA269">
        <f t="shared" ref="AA269:AA300" si="507">Z269-Z268</f>
        <v>9138</v>
      </c>
      <c r="AB269" s="19">
        <f t="shared" ref="AB269:AB300" si="508">IFERROR(Z269/V269,0)</f>
        <v>0.81519887650135359</v>
      </c>
      <c r="AC269" s="18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9">
        <f t="shared" ref="AF269:AF300" si="512">IFERROR(AD269/V269,0)</f>
        <v>0.18480112349864636</v>
      </c>
      <c r="AG269" s="18">
        <f t="shared" ref="AG269:AG300" si="513">IFERROR(AE269-AE268,0)</f>
        <v>-1077</v>
      </c>
      <c r="AH269" s="22">
        <f t="shared" ref="AH269:AH300" si="514">IFERROR(AE269/W269,0)</f>
        <v>0</v>
      </c>
      <c r="AI269" s="22">
        <f t="shared" ref="AI269:AI300" si="515">IFERROR(AD269/3.974,0)</f>
        <v>42616.004026170107</v>
      </c>
      <c r="AJ269" s="6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2">
        <f t="shared" ref="AM269:AM300" si="518">IFERROR(AJ269/3.974,0)</f>
        <v>4239.5571212883742</v>
      </c>
      <c r="AN269" s="22">
        <f t="shared" ref="AN269:AN300" si="519">IFERROR(AJ269/C269," ")</f>
        <v>0.10069869883032198</v>
      </c>
      <c r="AO269" s="6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2">
        <f t="shared" ref="AR269:AR300" si="521">IFERROR(AO269/3.974,0)</f>
        <v>161.04680422747859</v>
      </c>
      <c r="AS269" s="6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2">
        <f t="shared" ref="AV269:AV300" si="524">IFERROR(AS269/3.974,0)</f>
        <v>261.95269250125818</v>
      </c>
      <c r="AW269" s="35">
        <f t="shared" ref="AW269:AW300" si="525">IFERROR(AS269/C269," ")</f>
        <v>6.2219459569305066E-3</v>
      </c>
      <c r="AX269" s="6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2">
        <f t="shared" ref="BA269:BA300" si="528">IFERROR(AX269/3.974,0)</f>
        <v>41.771514846502264</v>
      </c>
      <c r="BB269" s="35">
        <f t="shared" ref="BB269:BB300" si="529">IFERROR(AX269/C269," ")</f>
        <v>9.9216429284386572E-4</v>
      </c>
      <c r="BC269" s="18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8">
        <f t="shared" ref="BD269:BD300" si="530">IFERROR(BC269-BC268,0)</f>
        <v>430</v>
      </c>
      <c r="BE269" s="35">
        <f t="shared" ref="BE269:BE300" si="531">IFERROR(BC269/BC268,0)-1</f>
        <v>2.3542294004927466E-2</v>
      </c>
      <c r="BF269" s="22">
        <f t="shared" ref="BF269:BF300" si="532">IFERROR(BC269/3.974,0)</f>
        <v>4704.3281328636131</v>
      </c>
      <c r="BG269" s="22">
        <f t="shared" ref="BG269:BG300" si="533">IFERROR(BC269/C269," ")</f>
        <v>0.11173802081154258</v>
      </c>
      <c r="BH269" s="30">
        <v>29451</v>
      </c>
      <c r="BI269">
        <f t="shared" ref="BI269:BI300" si="534">IFERROR((BH269-BH268), 0)</f>
        <v>286</v>
      </c>
      <c r="BJ269" s="6">
        <v>66877</v>
      </c>
      <c r="BK269">
        <f t="shared" ref="BK269:BK300" si="535">IFERROR((BJ269-BJ268),0)</f>
        <v>584</v>
      </c>
      <c r="BL269" s="6">
        <v>48615</v>
      </c>
      <c r="BM269">
        <f t="shared" ref="BM269:BM300" si="536">IFERROR((BL269-BL268),0)</f>
        <v>442</v>
      </c>
      <c r="BN269" s="6">
        <v>18618</v>
      </c>
      <c r="BO269">
        <f t="shared" ref="BO269:BO300" si="537">IFERROR((BN269-BN268),0)</f>
        <v>162</v>
      </c>
      <c r="BP269" s="6">
        <v>3750</v>
      </c>
      <c r="BQ269">
        <f t="shared" ref="BQ269:BQ300" si="538">IFERROR((BP269-BP268),0)</f>
        <v>31</v>
      </c>
      <c r="BR269" s="10">
        <v>23</v>
      </c>
      <c r="BS269" s="17">
        <f t="shared" ref="BS269:BS300" si="539">IFERROR((BR269-BR268),0)</f>
        <v>0</v>
      </c>
      <c r="BT269" s="10">
        <v>150</v>
      </c>
      <c r="BU269" s="17">
        <f t="shared" ref="BU269:BU300" si="540">IFERROR((BT269-BT268),0)</f>
        <v>0</v>
      </c>
      <c r="BV269" s="10">
        <v>626</v>
      </c>
      <c r="BW269" s="17">
        <f t="shared" ref="BW269:BW300" si="541">IFERROR((BV269-BV268),0)</f>
        <v>4</v>
      </c>
      <c r="BX269" s="10">
        <v>1498</v>
      </c>
      <c r="BY269" s="17">
        <f t="shared" ref="BY269:BY300" si="542">IFERROR((BX269-BX268),0)</f>
        <v>8</v>
      </c>
      <c r="BZ269" s="15">
        <v>801</v>
      </c>
      <c r="CA269" s="18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6">
        <v>169339</v>
      </c>
      <c r="D270">
        <f t="shared" si="492"/>
        <v>2028</v>
      </c>
      <c r="E270" s="6">
        <v>3114</v>
      </c>
      <c r="F270">
        <f t="shared" si="487"/>
        <v>16</v>
      </c>
      <c r="G270" s="6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6">
        <v>927315</v>
      </c>
      <c r="W270">
        <f t="shared" si="504"/>
        <v>10892</v>
      </c>
      <c r="X270">
        <f t="shared" si="505"/>
        <v>1754</v>
      </c>
      <c r="Y270" s="22">
        <f t="shared" si="506"/>
        <v>233345.49572219426</v>
      </c>
      <c r="Z270" s="6">
        <v>754426</v>
      </c>
      <c r="AA270">
        <f t="shared" si="507"/>
        <v>7359</v>
      </c>
      <c r="AB270" s="19">
        <f t="shared" si="508"/>
        <v>0.81355957792120259</v>
      </c>
      <c r="AC270" s="18">
        <f t="shared" si="509"/>
        <v>-1779</v>
      </c>
      <c r="AD270">
        <f t="shared" si="510"/>
        <v>172889</v>
      </c>
      <c r="AE270">
        <f t="shared" si="511"/>
        <v>3533</v>
      </c>
      <c r="AF270" s="19">
        <f t="shared" si="512"/>
        <v>0.18644042207879738</v>
      </c>
      <c r="AG270" s="18">
        <f t="shared" si="513"/>
        <v>3533</v>
      </c>
      <c r="AH270" s="22">
        <f t="shared" si="514"/>
        <v>0.32436650752846125</v>
      </c>
      <c r="AI270" s="22">
        <f t="shared" si="515"/>
        <v>43505.032712632106</v>
      </c>
      <c r="AJ270" s="6">
        <v>17797</v>
      </c>
      <c r="AK270">
        <f t="shared" si="516"/>
        <v>949</v>
      </c>
      <c r="AL270">
        <f t="shared" si="517"/>
        <v>5.6327160493827133E-2</v>
      </c>
      <c r="AM270" s="22">
        <f t="shared" si="518"/>
        <v>4478.359335681932</v>
      </c>
      <c r="AN270" s="22">
        <f t="shared" si="519"/>
        <v>0.10509687667932373</v>
      </c>
      <c r="AO270" s="6">
        <v>633</v>
      </c>
      <c r="AP270">
        <f t="shared" si="491"/>
        <v>-7</v>
      </c>
      <c r="AQ270">
        <f t="shared" si="520"/>
        <v>-1.0937500000000044E-2</v>
      </c>
      <c r="AR270" s="22">
        <f t="shared" si="521"/>
        <v>159.28535480624055</v>
      </c>
      <c r="AS270" s="6">
        <v>1055</v>
      </c>
      <c r="AT270">
        <f t="shared" si="522"/>
        <v>14</v>
      </c>
      <c r="AU270">
        <f t="shared" si="523"/>
        <v>1.344860710854956E-2</v>
      </c>
      <c r="AV270" s="22">
        <f t="shared" si="524"/>
        <v>265.47559134373427</v>
      </c>
      <c r="AW270" s="35">
        <f t="shared" si="525"/>
        <v>6.2301064728148862E-3</v>
      </c>
      <c r="AX270" s="6">
        <v>164</v>
      </c>
      <c r="AY270">
        <f t="shared" si="526"/>
        <v>-2</v>
      </c>
      <c r="AZ270">
        <f t="shared" si="527"/>
        <v>-1.2048192771084376E-2</v>
      </c>
      <c r="BA270" s="22">
        <f t="shared" si="528"/>
        <v>41.268243583291394</v>
      </c>
      <c r="BB270" s="35">
        <f t="shared" si="529"/>
        <v>9.6847152752762211E-4</v>
      </c>
      <c r="BC270" s="18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8">
        <f t="shared" si="530"/>
        <v>954</v>
      </c>
      <c r="BE270" s="35">
        <f t="shared" si="531"/>
        <v>5.1029687082107422E-2</v>
      </c>
      <c r="BF270" s="22">
        <f t="shared" si="532"/>
        <v>4944.3885254151983</v>
      </c>
      <c r="BG270" s="22">
        <f t="shared" si="533"/>
        <v>0.11603351856335517</v>
      </c>
      <c r="BH270" s="30">
        <v>29763</v>
      </c>
      <c r="BI270">
        <f t="shared" si="534"/>
        <v>312</v>
      </c>
      <c r="BJ270" s="6">
        <v>67703</v>
      </c>
      <c r="BK270">
        <f t="shared" si="535"/>
        <v>826</v>
      </c>
      <c r="BL270" s="6">
        <v>49251</v>
      </c>
      <c r="BM270">
        <f t="shared" si="536"/>
        <v>636</v>
      </c>
      <c r="BN270" s="6">
        <v>18839</v>
      </c>
      <c r="BO270">
        <f t="shared" si="537"/>
        <v>221</v>
      </c>
      <c r="BP270" s="6">
        <v>3783</v>
      </c>
      <c r="BQ270">
        <f t="shared" si="538"/>
        <v>33</v>
      </c>
      <c r="BR270" s="10">
        <v>23</v>
      </c>
      <c r="BS270" s="17">
        <f t="shared" si="539"/>
        <v>0</v>
      </c>
      <c r="BT270" s="10">
        <v>152</v>
      </c>
      <c r="BU270" s="17">
        <f t="shared" si="540"/>
        <v>2</v>
      </c>
      <c r="BV270" s="10">
        <v>630</v>
      </c>
      <c r="BW270" s="17">
        <f t="shared" si="541"/>
        <v>4</v>
      </c>
      <c r="BX270" s="10">
        <v>1504</v>
      </c>
      <c r="BY270" s="17">
        <f t="shared" si="542"/>
        <v>6</v>
      </c>
      <c r="BZ270" s="15">
        <v>805</v>
      </c>
      <c r="CA270" s="18">
        <f t="shared" si="543"/>
        <v>4</v>
      </c>
    </row>
    <row r="271" spans="1:79">
      <c r="A271" s="1">
        <v>44168</v>
      </c>
      <c r="B271">
        <v>44168</v>
      </c>
      <c r="C271" s="6">
        <v>171219</v>
      </c>
      <c r="D271">
        <f t="shared" si="492"/>
        <v>1880</v>
      </c>
      <c r="E271" s="6">
        <v>3141</v>
      </c>
      <c r="F271">
        <f t="shared" si="487"/>
        <v>27</v>
      </c>
      <c r="G271" s="6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6">
        <v>942262</v>
      </c>
      <c r="W271">
        <f t="shared" si="504"/>
        <v>14947</v>
      </c>
      <c r="X271">
        <f t="shared" si="505"/>
        <v>4055</v>
      </c>
      <c r="Y271" s="22">
        <f t="shared" si="506"/>
        <v>237106.69350780069</v>
      </c>
      <c r="Z271" s="6">
        <v>767493</v>
      </c>
      <c r="AA271">
        <f t="shared" si="507"/>
        <v>13067</v>
      </c>
      <c r="AB271" s="19">
        <f t="shared" si="508"/>
        <v>0.81452186334586352</v>
      </c>
      <c r="AC271" s="18">
        <f t="shared" si="509"/>
        <v>5708</v>
      </c>
      <c r="AD271">
        <f t="shared" si="510"/>
        <v>174769</v>
      </c>
      <c r="AE271">
        <f t="shared" si="511"/>
        <v>1880</v>
      </c>
      <c r="AF271" s="19">
        <f t="shared" si="512"/>
        <v>0.18547813665413654</v>
      </c>
      <c r="AG271" s="18">
        <f t="shared" si="513"/>
        <v>-1653</v>
      </c>
      <c r="AH271" s="22">
        <f t="shared" si="514"/>
        <v>0.12577774804308556</v>
      </c>
      <c r="AI271" s="22">
        <f t="shared" si="515"/>
        <v>43978.107700050328</v>
      </c>
      <c r="AJ271" s="6">
        <v>17839</v>
      </c>
      <c r="AK271">
        <f t="shared" si="516"/>
        <v>42</v>
      </c>
      <c r="AL271">
        <f t="shared" si="517"/>
        <v>2.359948305894255E-3</v>
      </c>
      <c r="AM271" s="22">
        <f t="shared" si="518"/>
        <v>4488.9280322093609</v>
      </c>
      <c r="AN271" s="22">
        <f t="shared" si="519"/>
        <v>0.10418820341200451</v>
      </c>
      <c r="AO271" s="6">
        <v>635</v>
      </c>
      <c r="AP271">
        <f t="shared" si="491"/>
        <v>2</v>
      </c>
      <c r="AQ271">
        <f t="shared" si="520"/>
        <v>3.1595576619274368E-3</v>
      </c>
      <c r="AR271" s="22">
        <f t="shared" si="521"/>
        <v>159.78862606945142</v>
      </c>
      <c r="AS271" s="6">
        <v>1047</v>
      </c>
      <c r="AT271">
        <f t="shared" si="522"/>
        <v>-8</v>
      </c>
      <c r="AU271">
        <f t="shared" si="523"/>
        <v>-7.5829383886255597E-3</v>
      </c>
      <c r="AV271" s="22">
        <f t="shared" si="524"/>
        <v>263.46250629089076</v>
      </c>
      <c r="AW271" s="35">
        <f t="shared" si="525"/>
        <v>6.1149755576191895E-3</v>
      </c>
      <c r="AX271" s="6">
        <v>161</v>
      </c>
      <c r="AY271">
        <f t="shared" si="526"/>
        <v>-3</v>
      </c>
      <c r="AZ271">
        <f t="shared" si="527"/>
        <v>-1.8292682926829285E-2</v>
      </c>
      <c r="BA271" s="22">
        <f t="shared" si="528"/>
        <v>40.513336688475086</v>
      </c>
      <c r="BB271" s="35">
        <f t="shared" si="529"/>
        <v>9.4031620322510934E-4</v>
      </c>
      <c r="BC271" s="18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8">
        <f t="shared" si="530"/>
        <v>33</v>
      </c>
      <c r="BE271" s="35">
        <f t="shared" si="531"/>
        <v>1.6794747824315781E-3</v>
      </c>
      <c r="BF271" s="22">
        <f t="shared" si="532"/>
        <v>4952.6925012581778</v>
      </c>
      <c r="BG271" s="22">
        <f t="shared" si="533"/>
        <v>0.11495219572594163</v>
      </c>
      <c r="BH271" s="30">
        <v>29911</v>
      </c>
      <c r="BI271">
        <f t="shared" si="534"/>
        <v>148</v>
      </c>
      <c r="BJ271" s="6">
        <v>68700</v>
      </c>
      <c r="BK271">
        <f t="shared" si="535"/>
        <v>997</v>
      </c>
      <c r="BL271" s="6">
        <v>49768</v>
      </c>
      <c r="BM271">
        <f t="shared" si="536"/>
        <v>517</v>
      </c>
      <c r="BN271" s="6">
        <v>19027</v>
      </c>
      <c r="BO271">
        <f t="shared" si="537"/>
        <v>188</v>
      </c>
      <c r="BP271" s="6">
        <v>3813</v>
      </c>
      <c r="BQ271">
        <f t="shared" si="538"/>
        <v>30</v>
      </c>
      <c r="BR271" s="10">
        <v>24</v>
      </c>
      <c r="BS271" s="17">
        <f t="shared" si="539"/>
        <v>1</v>
      </c>
      <c r="BT271" s="10">
        <v>155</v>
      </c>
      <c r="BU271" s="17">
        <f t="shared" si="540"/>
        <v>3</v>
      </c>
      <c r="BV271" s="10">
        <v>634</v>
      </c>
      <c r="BW271" s="17">
        <f t="shared" si="541"/>
        <v>4</v>
      </c>
      <c r="BX271" s="10">
        <v>1517</v>
      </c>
      <c r="BY271" s="17">
        <f t="shared" si="542"/>
        <v>13</v>
      </c>
      <c r="BZ271" s="15">
        <v>811</v>
      </c>
      <c r="CA271" s="18">
        <f t="shared" si="543"/>
        <v>6</v>
      </c>
    </row>
    <row r="272" spans="1:79">
      <c r="A272" s="1">
        <v>44169</v>
      </c>
      <c r="B272">
        <v>44169</v>
      </c>
      <c r="C272" s="6">
        <v>173607</v>
      </c>
      <c r="D272">
        <f t="shared" si="492"/>
        <v>2388</v>
      </c>
      <c r="E272" s="6">
        <v>3154</v>
      </c>
      <c r="F272">
        <f t="shared" si="487"/>
        <v>13</v>
      </c>
      <c r="G272" s="6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6">
        <v>955664</v>
      </c>
      <c r="W272">
        <f t="shared" si="504"/>
        <v>13402</v>
      </c>
      <c r="X272">
        <f t="shared" si="505"/>
        <v>-1545</v>
      </c>
      <c r="Y272" s="22">
        <f t="shared" si="506"/>
        <v>240479.11424257673</v>
      </c>
      <c r="Z272" s="6">
        <v>778507</v>
      </c>
      <c r="AA272">
        <f t="shared" si="507"/>
        <v>11014</v>
      </c>
      <c r="AB272" s="19">
        <f t="shared" si="508"/>
        <v>0.81462417753520067</v>
      </c>
      <c r="AC272" s="18">
        <f t="shared" si="509"/>
        <v>-2053</v>
      </c>
      <c r="AD272">
        <f t="shared" si="510"/>
        <v>177157</v>
      </c>
      <c r="AE272">
        <f t="shared" si="511"/>
        <v>2388</v>
      </c>
      <c r="AF272" s="19">
        <f t="shared" si="512"/>
        <v>0.18537582246479933</v>
      </c>
      <c r="AG272" s="18">
        <f t="shared" si="513"/>
        <v>508</v>
      </c>
      <c r="AH272" s="22">
        <f t="shared" si="514"/>
        <v>0.17818236084166542</v>
      </c>
      <c r="AI272" s="22">
        <f t="shared" si="515"/>
        <v>44579.013588324102</v>
      </c>
      <c r="AJ272" s="6">
        <v>18506</v>
      </c>
      <c r="AK272">
        <f t="shared" si="516"/>
        <v>667</v>
      </c>
      <c r="AL272">
        <f t="shared" si="517"/>
        <v>3.7389988228039739E-2</v>
      </c>
      <c r="AM272" s="22">
        <f t="shared" si="518"/>
        <v>4656.7689984901863</v>
      </c>
      <c r="AN272" s="22">
        <f t="shared" si="519"/>
        <v>0.10659708421895431</v>
      </c>
      <c r="AO272" s="6">
        <v>651</v>
      </c>
      <c r="AP272">
        <f t="shared" si="491"/>
        <v>16</v>
      </c>
      <c r="AQ272">
        <f t="shared" si="520"/>
        <v>2.5196850393700787E-2</v>
      </c>
      <c r="AR272" s="22">
        <f t="shared" si="521"/>
        <v>163.81479617513838</v>
      </c>
      <c r="AS272" s="6">
        <v>1089</v>
      </c>
      <c r="AT272">
        <f t="shared" si="522"/>
        <v>42</v>
      </c>
      <c r="AU272">
        <f t="shared" si="523"/>
        <v>4.0114613180515679E-2</v>
      </c>
      <c r="AV272" s="22">
        <f t="shared" si="524"/>
        <v>274.03120281831906</v>
      </c>
      <c r="AW272" s="35">
        <f t="shared" si="525"/>
        <v>6.2727885396326186E-3</v>
      </c>
      <c r="AX272" s="6">
        <v>156</v>
      </c>
      <c r="AY272">
        <f t="shared" si="526"/>
        <v>-5</v>
      </c>
      <c r="AZ272">
        <f t="shared" si="527"/>
        <v>-3.105590062111796E-2</v>
      </c>
      <c r="BA272" s="22">
        <f t="shared" si="528"/>
        <v>39.255158530447908</v>
      </c>
      <c r="BB272" s="35">
        <f t="shared" si="529"/>
        <v>8.9858127840467266E-4</v>
      </c>
      <c r="BC272" s="18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8">
        <f t="shared" si="530"/>
        <v>720</v>
      </c>
      <c r="BE272" s="35">
        <f t="shared" si="531"/>
        <v>3.6581648206483131E-2</v>
      </c>
      <c r="BF272" s="22">
        <f t="shared" si="532"/>
        <v>5133.8701560140917</v>
      </c>
      <c r="BG272" s="22">
        <f t="shared" si="533"/>
        <v>0.1175183028334111</v>
      </c>
      <c r="BH272" s="30">
        <v>30329</v>
      </c>
      <c r="BI272">
        <f t="shared" si="534"/>
        <v>418</v>
      </c>
      <c r="BJ272" s="6">
        <v>69646</v>
      </c>
      <c r="BK272">
        <f t="shared" si="535"/>
        <v>946</v>
      </c>
      <c r="BL272" s="6">
        <v>50462</v>
      </c>
      <c r="BM272">
        <f t="shared" si="536"/>
        <v>694</v>
      </c>
      <c r="BN272" s="6">
        <v>19309</v>
      </c>
      <c r="BO272">
        <f t="shared" si="537"/>
        <v>282</v>
      </c>
      <c r="BP272" s="6">
        <v>3861</v>
      </c>
      <c r="BQ272">
        <f t="shared" si="538"/>
        <v>48</v>
      </c>
      <c r="BR272" s="10">
        <v>24</v>
      </c>
      <c r="BS272" s="17">
        <f t="shared" si="539"/>
        <v>0</v>
      </c>
      <c r="BT272" s="10">
        <v>155</v>
      </c>
      <c r="BU272" s="17">
        <f t="shared" si="540"/>
        <v>0</v>
      </c>
      <c r="BV272" s="10">
        <v>635</v>
      </c>
      <c r="BW272" s="17">
        <f t="shared" si="541"/>
        <v>1</v>
      </c>
      <c r="BX272" s="10">
        <v>1526</v>
      </c>
      <c r="BY272" s="17">
        <f t="shared" si="542"/>
        <v>9</v>
      </c>
      <c r="BZ272" s="15">
        <v>814</v>
      </c>
      <c r="CA272" s="18">
        <f t="shared" si="543"/>
        <v>3</v>
      </c>
    </row>
    <row r="273" spans="1:79">
      <c r="A273" s="1">
        <v>44170</v>
      </c>
      <c r="B273">
        <v>44170</v>
      </c>
      <c r="C273" s="6">
        <v>175907</v>
      </c>
      <c r="D273">
        <f t="shared" si="492"/>
        <v>2300</v>
      </c>
      <c r="E273" s="6">
        <v>3173</v>
      </c>
      <c r="F273">
        <f t="shared" si="487"/>
        <v>19</v>
      </c>
      <c r="G273" s="6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6">
        <v>970591</v>
      </c>
      <c r="W273">
        <f t="shared" si="504"/>
        <v>14927</v>
      </c>
      <c r="X273">
        <f t="shared" si="505"/>
        <v>1525</v>
      </c>
      <c r="Y273" s="22">
        <f t="shared" si="506"/>
        <v>244235.27931555107</v>
      </c>
      <c r="Z273" s="6">
        <v>791134</v>
      </c>
      <c r="AA273">
        <f t="shared" si="507"/>
        <v>12627</v>
      </c>
      <c r="AB273" s="19">
        <f t="shared" si="508"/>
        <v>0.81510543576027394</v>
      </c>
      <c r="AC273" s="18">
        <f t="shared" si="509"/>
        <v>1613</v>
      </c>
      <c r="AD273">
        <f t="shared" si="510"/>
        <v>179457</v>
      </c>
      <c r="AE273">
        <f t="shared" si="511"/>
        <v>2300</v>
      </c>
      <c r="AF273" s="19">
        <f t="shared" si="512"/>
        <v>0.18489456423972611</v>
      </c>
      <c r="AG273" s="18">
        <f t="shared" si="513"/>
        <v>-88</v>
      </c>
      <c r="AH273" s="22">
        <f t="shared" si="514"/>
        <v>0.15408320493066255</v>
      </c>
      <c r="AI273" s="22">
        <f t="shared" si="515"/>
        <v>45157.775541016606</v>
      </c>
      <c r="AJ273" s="6">
        <v>19498</v>
      </c>
      <c r="AK273">
        <f t="shared" si="516"/>
        <v>992</v>
      </c>
      <c r="AL273">
        <f t="shared" si="517"/>
        <v>5.3604236463849597E-2</v>
      </c>
      <c r="AM273" s="22">
        <f t="shared" si="518"/>
        <v>4906.3915450427776</v>
      </c>
      <c r="AN273" s="22">
        <f t="shared" si="519"/>
        <v>0.1108426611789184</v>
      </c>
      <c r="AO273" s="6">
        <v>699</v>
      </c>
      <c r="AP273">
        <f t="shared" si="491"/>
        <v>48</v>
      </c>
      <c r="AQ273">
        <f t="shared" si="520"/>
        <v>7.3732718894009119E-2</v>
      </c>
      <c r="AR273" s="22">
        <f t="shared" si="521"/>
        <v>175.89330649219929</v>
      </c>
      <c r="AS273" s="6">
        <v>1129</v>
      </c>
      <c r="AT273">
        <f t="shared" si="522"/>
        <v>40</v>
      </c>
      <c r="AU273">
        <f t="shared" si="523"/>
        <v>3.6730945821854988E-2</v>
      </c>
      <c r="AV273" s="22">
        <f t="shared" si="524"/>
        <v>284.09662808253648</v>
      </c>
      <c r="AW273" s="35">
        <f t="shared" si="525"/>
        <v>6.4181641435531274E-3</v>
      </c>
      <c r="AX273" s="6">
        <v>161</v>
      </c>
      <c r="AY273">
        <f t="shared" si="526"/>
        <v>5</v>
      </c>
      <c r="AZ273">
        <f t="shared" si="527"/>
        <v>3.2051282051282159E-2</v>
      </c>
      <c r="BA273" s="22">
        <f t="shared" si="528"/>
        <v>40.513336688475086</v>
      </c>
      <c r="BB273" s="35">
        <f t="shared" si="529"/>
        <v>9.1525635705230605E-4</v>
      </c>
      <c r="BC273" s="18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8">
        <f t="shared" si="530"/>
        <v>1085</v>
      </c>
      <c r="BE273" s="35">
        <f t="shared" si="531"/>
        <v>5.3181060680325354E-2</v>
      </c>
      <c r="BF273" s="22">
        <f t="shared" si="532"/>
        <v>5406.8948163059886</v>
      </c>
      <c r="BG273" s="22">
        <f t="shared" si="533"/>
        <v>0.12214977232287516</v>
      </c>
      <c r="BH273" s="30">
        <v>30711</v>
      </c>
      <c r="BI273">
        <f t="shared" si="534"/>
        <v>382</v>
      </c>
      <c r="BJ273" s="6">
        <v>70567</v>
      </c>
      <c r="BK273">
        <f t="shared" si="535"/>
        <v>921</v>
      </c>
      <c r="BL273" s="6">
        <v>51146</v>
      </c>
      <c r="BM273">
        <f t="shared" si="536"/>
        <v>684</v>
      </c>
      <c r="BN273" s="6">
        <v>19583</v>
      </c>
      <c r="BO273">
        <f t="shared" si="537"/>
        <v>274</v>
      </c>
      <c r="BP273" s="6">
        <v>3900</v>
      </c>
      <c r="BQ273">
        <f t="shared" si="538"/>
        <v>39</v>
      </c>
      <c r="BR273" s="10">
        <v>24</v>
      </c>
      <c r="BS273" s="17">
        <f t="shared" si="539"/>
        <v>0</v>
      </c>
      <c r="BT273" s="10">
        <v>156</v>
      </c>
      <c r="BU273" s="17">
        <f t="shared" si="540"/>
        <v>1</v>
      </c>
      <c r="BV273" s="10">
        <v>637</v>
      </c>
      <c r="BW273" s="17">
        <f t="shared" si="541"/>
        <v>2</v>
      </c>
      <c r="BX273" s="10">
        <v>1537</v>
      </c>
      <c r="BY273" s="17">
        <f t="shared" si="542"/>
        <v>11</v>
      </c>
      <c r="BZ273" s="15">
        <v>819</v>
      </c>
      <c r="CA273" s="18">
        <f t="shared" si="543"/>
        <v>5</v>
      </c>
    </row>
    <row r="274" spans="1:79">
      <c r="A274" s="1">
        <v>44171</v>
      </c>
      <c r="B274">
        <v>44171</v>
      </c>
      <c r="C274" s="6">
        <v>177719</v>
      </c>
      <c r="D274">
        <f t="shared" si="492"/>
        <v>1812</v>
      </c>
      <c r="E274" s="6">
        <v>3193</v>
      </c>
      <c r="F274">
        <f t="shared" si="487"/>
        <v>20</v>
      </c>
      <c r="G274" s="6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6">
        <v>980089</v>
      </c>
      <c r="W274">
        <f t="shared" si="504"/>
        <v>9498</v>
      </c>
      <c r="X274">
        <f t="shared" si="505"/>
        <v>-5429</v>
      </c>
      <c r="Y274" s="22">
        <f t="shared" si="506"/>
        <v>246625.31454453949</v>
      </c>
      <c r="Z274" s="6">
        <v>798820</v>
      </c>
      <c r="AA274">
        <f t="shared" si="507"/>
        <v>7686</v>
      </c>
      <c r="AB274" s="19">
        <f t="shared" si="508"/>
        <v>0.81504842927530052</v>
      </c>
      <c r="AC274" s="18">
        <f t="shared" si="509"/>
        <v>-4941</v>
      </c>
      <c r="AD274">
        <f t="shared" si="510"/>
        <v>181269</v>
      </c>
      <c r="AE274">
        <f t="shared" si="511"/>
        <v>1812</v>
      </c>
      <c r="AF274" s="19">
        <f t="shared" si="512"/>
        <v>0.1849515707246995</v>
      </c>
      <c r="AG274" s="18">
        <f t="shared" si="513"/>
        <v>-488</v>
      </c>
      <c r="AH274" s="22">
        <f t="shared" si="514"/>
        <v>0.19077700568540745</v>
      </c>
      <c r="AI274" s="22">
        <f t="shared" si="515"/>
        <v>45613.739305485651</v>
      </c>
      <c r="AJ274" s="6">
        <v>19596</v>
      </c>
      <c r="AK274">
        <f t="shared" si="516"/>
        <v>98</v>
      </c>
      <c r="AL274">
        <f t="shared" si="517"/>
        <v>5.0261565288747256E-3</v>
      </c>
      <c r="AM274" s="22">
        <f t="shared" si="518"/>
        <v>4931.0518369401107</v>
      </c>
      <c r="AN274" s="22">
        <f t="shared" si="519"/>
        <v>0.11026395602045927</v>
      </c>
      <c r="AO274" s="6">
        <v>721</v>
      </c>
      <c r="AP274">
        <f t="shared" si="491"/>
        <v>22</v>
      </c>
      <c r="AQ274">
        <f t="shared" si="520"/>
        <v>3.1473533619456262E-2</v>
      </c>
      <c r="AR274" s="22">
        <f t="shared" si="521"/>
        <v>181.42929038751888</v>
      </c>
      <c r="AS274" s="6">
        <v>1158</v>
      </c>
      <c r="AT274">
        <f t="shared" si="522"/>
        <v>29</v>
      </c>
      <c r="AU274">
        <f t="shared" si="523"/>
        <v>2.5686448184233823E-2</v>
      </c>
      <c r="AV274" s="22">
        <f t="shared" si="524"/>
        <v>291.39406139909408</v>
      </c>
      <c r="AW274" s="35">
        <f t="shared" si="525"/>
        <v>6.5159043208660866E-3</v>
      </c>
      <c r="AX274" s="6">
        <v>161</v>
      </c>
      <c r="AY274">
        <f t="shared" si="526"/>
        <v>0</v>
      </c>
      <c r="AZ274">
        <f t="shared" si="527"/>
        <v>0</v>
      </c>
      <c r="BA274" s="22">
        <f t="shared" si="528"/>
        <v>40.513336688475086</v>
      </c>
      <c r="BB274" s="35">
        <f t="shared" si="529"/>
        <v>9.059245212948531E-4</v>
      </c>
      <c r="BC274" s="18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8">
        <f t="shared" si="530"/>
        <v>149</v>
      </c>
      <c r="BE274" s="35">
        <f t="shared" si="531"/>
        <v>6.9344254665610894E-3</v>
      </c>
      <c r="BF274" s="22">
        <f t="shared" si="532"/>
        <v>5444.3885254151983</v>
      </c>
      <c r="BG274" s="22">
        <f t="shared" si="533"/>
        <v>0.12174275119711454</v>
      </c>
      <c r="BH274" s="30">
        <v>31067</v>
      </c>
      <c r="BI274">
        <f t="shared" si="534"/>
        <v>356</v>
      </c>
      <c r="BJ274" s="6">
        <v>71291</v>
      </c>
      <c r="BK274">
        <f t="shared" si="535"/>
        <v>724</v>
      </c>
      <c r="BL274" s="6">
        <v>51650</v>
      </c>
      <c r="BM274">
        <f t="shared" si="536"/>
        <v>504</v>
      </c>
      <c r="BN274" s="6">
        <v>19775</v>
      </c>
      <c r="BO274">
        <f t="shared" si="537"/>
        <v>192</v>
      </c>
      <c r="BP274" s="6">
        <v>3936</v>
      </c>
      <c r="BQ274">
        <f t="shared" si="538"/>
        <v>36</v>
      </c>
      <c r="BR274" s="10">
        <v>24</v>
      </c>
      <c r="BS274" s="17">
        <f t="shared" si="539"/>
        <v>0</v>
      </c>
      <c r="BT274" s="10">
        <v>156</v>
      </c>
      <c r="BU274" s="17">
        <f t="shared" si="540"/>
        <v>0</v>
      </c>
      <c r="BV274" s="10">
        <v>638</v>
      </c>
      <c r="BW274" s="17">
        <f t="shared" si="541"/>
        <v>1</v>
      </c>
      <c r="BX274" s="10">
        <v>1550</v>
      </c>
      <c r="BY274" s="17">
        <f t="shared" si="542"/>
        <v>13</v>
      </c>
      <c r="BZ274" s="15">
        <v>825</v>
      </c>
      <c r="CA274" s="18">
        <f t="shared" si="543"/>
        <v>6</v>
      </c>
    </row>
    <row r="275" spans="1:79">
      <c r="A275" s="1">
        <v>44172</v>
      </c>
      <c r="B275">
        <v>44172</v>
      </c>
      <c r="C275" s="6">
        <v>179230</v>
      </c>
      <c r="D275">
        <f t="shared" si="492"/>
        <v>1511</v>
      </c>
      <c r="E275" s="6">
        <v>3212</v>
      </c>
      <c r="F275">
        <f t="shared" si="487"/>
        <v>19</v>
      </c>
      <c r="G275" s="6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6">
        <v>988059</v>
      </c>
      <c r="W275">
        <f t="shared" si="504"/>
        <v>7970</v>
      </c>
      <c r="X275">
        <f t="shared" si="505"/>
        <v>-1528</v>
      </c>
      <c r="Y275" s="22">
        <f t="shared" si="506"/>
        <v>248630.85052843482</v>
      </c>
      <c r="Z275" s="6">
        <v>805279</v>
      </c>
      <c r="AA275">
        <f t="shared" si="507"/>
        <v>6459</v>
      </c>
      <c r="AB275" s="19">
        <f t="shared" si="508"/>
        <v>0.81501104691116621</v>
      </c>
      <c r="AC275" s="18">
        <f t="shared" si="509"/>
        <v>-1227</v>
      </c>
      <c r="AD275">
        <f t="shared" si="510"/>
        <v>182780</v>
      </c>
      <c r="AE275">
        <f t="shared" si="511"/>
        <v>1511</v>
      </c>
      <c r="AF275" s="19">
        <f t="shared" si="512"/>
        <v>0.18498895308883376</v>
      </c>
      <c r="AG275" s="18">
        <f t="shared" si="513"/>
        <v>-301</v>
      </c>
      <c r="AH275" s="22">
        <f t="shared" si="514"/>
        <v>0.18958594730238393</v>
      </c>
      <c r="AI275" s="22">
        <f t="shared" si="515"/>
        <v>45993.960744841468</v>
      </c>
      <c r="AJ275" s="6">
        <v>19650</v>
      </c>
      <c r="AK275">
        <f t="shared" si="516"/>
        <v>54</v>
      </c>
      <c r="AL275">
        <f t="shared" si="517"/>
        <v>2.7556644213104775E-3</v>
      </c>
      <c r="AM275" s="22">
        <f t="shared" si="518"/>
        <v>4944.6401610468038</v>
      </c>
      <c r="AN275" s="22">
        <f t="shared" si="519"/>
        <v>0.10963566367237627</v>
      </c>
      <c r="AO275" s="6">
        <v>756</v>
      </c>
      <c r="AP275">
        <f t="shared" si="491"/>
        <v>35</v>
      </c>
      <c r="AQ275">
        <f t="shared" si="520"/>
        <v>4.8543689320388328E-2</v>
      </c>
      <c r="AR275" s="22">
        <f t="shared" si="521"/>
        <v>190.23653749370911</v>
      </c>
      <c r="AS275" s="6">
        <v>1107</v>
      </c>
      <c r="AT275">
        <f t="shared" si="522"/>
        <v>-51</v>
      </c>
      <c r="AU275">
        <f t="shared" si="523"/>
        <v>-4.4041450777202118E-2</v>
      </c>
      <c r="AV275" s="22">
        <f t="shared" si="524"/>
        <v>278.56064418721689</v>
      </c>
      <c r="AW275" s="35">
        <f t="shared" si="525"/>
        <v>6.1764213580315797E-3</v>
      </c>
      <c r="AX275" s="6">
        <v>175</v>
      </c>
      <c r="AY275">
        <f t="shared" si="526"/>
        <v>14</v>
      </c>
      <c r="AZ275">
        <f t="shared" si="527"/>
        <v>8.6956521739130377E-2</v>
      </c>
      <c r="BA275" s="22">
        <f t="shared" si="528"/>
        <v>44.036235530951181</v>
      </c>
      <c r="BB275" s="35">
        <f t="shared" si="529"/>
        <v>9.7639904033922889E-4</v>
      </c>
      <c r="BC275" s="18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8">
        <f t="shared" si="530"/>
        <v>52</v>
      </c>
      <c r="BE275" s="35">
        <f t="shared" si="531"/>
        <v>2.4034017378442574E-3</v>
      </c>
      <c r="BF275" s="22">
        <f t="shared" si="532"/>
        <v>5457.4735782586813</v>
      </c>
      <c r="BG275" s="22">
        <f t="shared" si="533"/>
        <v>0.12100652792501256</v>
      </c>
      <c r="BH275" s="30">
        <v>31352</v>
      </c>
      <c r="BI275">
        <f t="shared" si="534"/>
        <v>285</v>
      </c>
      <c r="BJ275" s="6">
        <v>71889</v>
      </c>
      <c r="BK275">
        <f t="shared" si="535"/>
        <v>598</v>
      </c>
      <c r="BL275" s="6">
        <v>52078</v>
      </c>
      <c r="BM275">
        <f t="shared" si="536"/>
        <v>428</v>
      </c>
      <c r="BN275" s="6">
        <v>19940</v>
      </c>
      <c r="BO275">
        <f t="shared" si="537"/>
        <v>165</v>
      </c>
      <c r="BP275" s="6">
        <v>3971</v>
      </c>
      <c r="BQ275">
        <f t="shared" si="538"/>
        <v>35</v>
      </c>
      <c r="BR275" s="10">
        <v>24</v>
      </c>
      <c r="BS275" s="17">
        <f t="shared" si="539"/>
        <v>0</v>
      </c>
      <c r="BT275" s="10">
        <v>156</v>
      </c>
      <c r="BU275" s="17">
        <f t="shared" si="540"/>
        <v>0</v>
      </c>
      <c r="BV275" s="10">
        <v>642</v>
      </c>
      <c r="BW275" s="17">
        <f t="shared" si="541"/>
        <v>4</v>
      </c>
      <c r="BX275" s="10">
        <v>1559</v>
      </c>
      <c r="BY275" s="17">
        <f t="shared" si="542"/>
        <v>9</v>
      </c>
      <c r="BZ275" s="15">
        <v>831</v>
      </c>
      <c r="CA275" s="18">
        <f t="shared" si="543"/>
        <v>6</v>
      </c>
    </row>
    <row r="276" spans="1:79">
      <c r="A276" s="1">
        <v>44173</v>
      </c>
      <c r="B276">
        <v>44173</v>
      </c>
      <c r="C276" s="6">
        <v>181166</v>
      </c>
      <c r="D276">
        <f t="shared" si="492"/>
        <v>1936</v>
      </c>
      <c r="E276" s="6">
        <v>3241</v>
      </c>
      <c r="F276">
        <f t="shared" si="487"/>
        <v>29</v>
      </c>
      <c r="G276" s="6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6">
        <v>999313</v>
      </c>
      <c r="W276">
        <f t="shared" si="504"/>
        <v>11254</v>
      </c>
      <c r="X276">
        <f t="shared" si="505"/>
        <v>3284</v>
      </c>
      <c r="Y276" s="22">
        <f t="shared" si="506"/>
        <v>251462.75792652238</v>
      </c>
      <c r="Z276" s="6">
        <v>814597</v>
      </c>
      <c r="AA276">
        <f t="shared" si="507"/>
        <v>9318</v>
      </c>
      <c r="AB276" s="19">
        <f t="shared" si="508"/>
        <v>0.81515701286784026</v>
      </c>
      <c r="AC276" s="18">
        <f t="shared" si="509"/>
        <v>2859</v>
      </c>
      <c r="AD276">
        <f t="shared" si="510"/>
        <v>184716</v>
      </c>
      <c r="AE276">
        <f t="shared" si="511"/>
        <v>1936</v>
      </c>
      <c r="AF276" s="19">
        <f t="shared" si="512"/>
        <v>0.1848429871321598</v>
      </c>
      <c r="AG276" s="18">
        <f t="shared" si="513"/>
        <v>425</v>
      </c>
      <c r="AH276" s="22">
        <f t="shared" si="514"/>
        <v>0.17202772347609738</v>
      </c>
      <c r="AI276" s="22">
        <f t="shared" si="515"/>
        <v>46481.127327629591</v>
      </c>
      <c r="AJ276" s="6">
        <v>20070</v>
      </c>
      <c r="AK276">
        <f t="shared" si="516"/>
        <v>420</v>
      </c>
      <c r="AL276">
        <f t="shared" si="517"/>
        <v>2.1374045801526798E-2</v>
      </c>
      <c r="AM276" s="22">
        <f t="shared" si="518"/>
        <v>5050.3271263210872</v>
      </c>
      <c r="AN276" s="22">
        <f t="shared" si="519"/>
        <v>0.11078237638408973</v>
      </c>
      <c r="AO276" s="6">
        <v>682</v>
      </c>
      <c r="AP276">
        <f t="shared" si="491"/>
        <v>-74</v>
      </c>
      <c r="AQ276">
        <f t="shared" si="520"/>
        <v>-9.7883597883597906E-2</v>
      </c>
      <c r="AR276" s="22">
        <f t="shared" si="521"/>
        <v>171.61550075490689</v>
      </c>
      <c r="AS276" s="6">
        <v>1134</v>
      </c>
      <c r="AT276">
        <f t="shared" si="522"/>
        <v>27</v>
      </c>
      <c r="AU276">
        <f t="shared" si="523"/>
        <v>2.4390243902439046E-2</v>
      </c>
      <c r="AV276" s="22">
        <f t="shared" si="524"/>
        <v>285.35480624056368</v>
      </c>
      <c r="AW276" s="35">
        <f t="shared" si="525"/>
        <v>6.2594526566795098E-3</v>
      </c>
      <c r="AX276" s="6">
        <v>169</v>
      </c>
      <c r="AY276">
        <f t="shared" si="526"/>
        <v>-6</v>
      </c>
      <c r="AZ276">
        <f t="shared" si="527"/>
        <v>-3.4285714285714253E-2</v>
      </c>
      <c r="BA276" s="22">
        <f t="shared" si="528"/>
        <v>42.526421741318572</v>
      </c>
      <c r="BB276" s="35">
        <f t="shared" si="529"/>
        <v>9.3284611902895692E-4</v>
      </c>
      <c r="BC276" s="18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8">
        <f t="shared" si="530"/>
        <v>367</v>
      </c>
      <c r="BE276" s="35">
        <f t="shared" si="531"/>
        <v>1.6921800073773419E-2</v>
      </c>
      <c r="BF276" s="22">
        <f t="shared" si="532"/>
        <v>5549.8238550578762</v>
      </c>
      <c r="BG276" s="22">
        <f t="shared" si="533"/>
        <v>0.12173917843303932</v>
      </c>
      <c r="BH276" s="30">
        <v>31656</v>
      </c>
      <c r="BI276">
        <f t="shared" si="534"/>
        <v>304</v>
      </c>
      <c r="BJ276" s="6">
        <v>72649</v>
      </c>
      <c r="BK276">
        <f t="shared" si="535"/>
        <v>760</v>
      </c>
      <c r="BL276" s="6">
        <v>52675</v>
      </c>
      <c r="BM276">
        <f t="shared" si="536"/>
        <v>597</v>
      </c>
      <c r="BN276" s="6">
        <v>20175</v>
      </c>
      <c r="BO276">
        <f t="shared" si="537"/>
        <v>235</v>
      </c>
      <c r="BP276" s="6">
        <v>4011</v>
      </c>
      <c r="BQ276">
        <f t="shared" si="538"/>
        <v>40</v>
      </c>
      <c r="BR276" s="10">
        <v>24</v>
      </c>
      <c r="BS276" s="17">
        <f t="shared" si="539"/>
        <v>0</v>
      </c>
      <c r="BT276" s="10">
        <v>157</v>
      </c>
      <c r="BU276" s="17">
        <f t="shared" si="540"/>
        <v>1</v>
      </c>
      <c r="BV276" s="10">
        <v>646</v>
      </c>
      <c r="BW276" s="17">
        <f t="shared" si="541"/>
        <v>4</v>
      </c>
      <c r="BX276" s="10">
        <v>1577</v>
      </c>
      <c r="BY276" s="17">
        <f t="shared" si="542"/>
        <v>18</v>
      </c>
      <c r="BZ276" s="15">
        <v>837</v>
      </c>
      <c r="CA276" s="18">
        <f t="shared" si="543"/>
        <v>6</v>
      </c>
    </row>
    <row r="277" spans="1:79">
      <c r="A277" s="1">
        <v>44174</v>
      </c>
      <c r="B277">
        <v>44174</v>
      </c>
      <c r="C277" s="6">
        <v>182977</v>
      </c>
      <c r="D277">
        <f t="shared" si="492"/>
        <v>1811</v>
      </c>
      <c r="E277" s="6">
        <v>3264</v>
      </c>
      <c r="F277">
        <f t="shared" si="487"/>
        <v>23</v>
      </c>
      <c r="G277" s="6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6">
        <v>1007599</v>
      </c>
      <c r="W277">
        <f t="shared" si="504"/>
        <v>8286</v>
      </c>
      <c r="X277">
        <f t="shared" si="505"/>
        <v>-2968</v>
      </c>
      <c r="Y277" s="22">
        <f t="shared" si="506"/>
        <v>253547.81077000502</v>
      </c>
      <c r="Z277" s="6">
        <v>821072</v>
      </c>
      <c r="AA277">
        <f t="shared" si="507"/>
        <v>6475</v>
      </c>
      <c r="AB277" s="19">
        <f t="shared" si="508"/>
        <v>0.81487972893978655</v>
      </c>
      <c r="AC277" s="18">
        <f t="shared" si="509"/>
        <v>-2843</v>
      </c>
      <c r="AD277">
        <f t="shared" si="510"/>
        <v>186527</v>
      </c>
      <c r="AE277">
        <f t="shared" si="511"/>
        <v>1811</v>
      </c>
      <c r="AF277" s="19">
        <f t="shared" si="512"/>
        <v>0.18512027106021345</v>
      </c>
      <c r="AG277" s="18">
        <f t="shared" si="513"/>
        <v>-125</v>
      </c>
      <c r="AH277" s="22">
        <f t="shared" si="514"/>
        <v>0.21856142891624428</v>
      </c>
      <c r="AI277" s="22">
        <f t="shared" si="515"/>
        <v>46936.839456467031</v>
      </c>
      <c r="AJ277" s="6">
        <v>20882</v>
      </c>
      <c r="AK277">
        <f t="shared" si="516"/>
        <v>812</v>
      </c>
      <c r="AL277">
        <f t="shared" si="517"/>
        <v>4.0458395615346365E-2</v>
      </c>
      <c r="AM277" s="22">
        <f t="shared" si="518"/>
        <v>5254.6552591847003</v>
      </c>
      <c r="AN277" s="22">
        <f t="shared" si="519"/>
        <v>0.1141236330249157</v>
      </c>
      <c r="AO277" s="6">
        <v>666</v>
      </c>
      <c r="AP277">
        <f t="shared" si="491"/>
        <v>-16</v>
      </c>
      <c r="AQ277">
        <f t="shared" si="520"/>
        <v>-2.346041055718473E-2</v>
      </c>
      <c r="AR277" s="22">
        <f t="shared" si="521"/>
        <v>167.58933064921993</v>
      </c>
      <c r="AS277" s="6">
        <v>1125</v>
      </c>
      <c r="AT277">
        <f t="shared" si="522"/>
        <v>-9</v>
      </c>
      <c r="AU277">
        <f t="shared" si="523"/>
        <v>-7.9365079365079083E-3</v>
      </c>
      <c r="AV277" s="22">
        <f t="shared" si="524"/>
        <v>283.09008555611473</v>
      </c>
      <c r="AW277" s="35">
        <f t="shared" si="525"/>
        <v>6.148313722489712E-3</v>
      </c>
      <c r="AX277" s="6">
        <v>170</v>
      </c>
      <c r="AY277">
        <f t="shared" si="526"/>
        <v>1</v>
      </c>
      <c r="AZ277">
        <f t="shared" si="527"/>
        <v>5.9171597633136397E-3</v>
      </c>
      <c r="BA277" s="22">
        <f t="shared" si="528"/>
        <v>42.778057372924003</v>
      </c>
      <c r="BB277" s="35">
        <f t="shared" si="529"/>
        <v>9.2907851806511203E-4</v>
      </c>
      <c r="BC277" s="18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8">
        <f t="shared" si="530"/>
        <v>788</v>
      </c>
      <c r="BE277" s="35">
        <f t="shared" si="531"/>
        <v>3.5728859669009294E-2</v>
      </c>
      <c r="BF277" s="22">
        <f t="shared" si="532"/>
        <v>5748.1127327629592</v>
      </c>
      <c r="BG277" s="22">
        <f t="shared" si="533"/>
        <v>0.12484082698918443</v>
      </c>
      <c r="BH277" s="30">
        <v>31958</v>
      </c>
      <c r="BI277">
        <f t="shared" si="534"/>
        <v>302</v>
      </c>
      <c r="BJ277" s="6">
        <v>73331</v>
      </c>
      <c r="BK277">
        <f t="shared" si="535"/>
        <v>682</v>
      </c>
      <c r="BL277" s="6">
        <v>53228</v>
      </c>
      <c r="BM277">
        <f t="shared" si="536"/>
        <v>553</v>
      </c>
      <c r="BN277" s="6">
        <v>20316</v>
      </c>
      <c r="BO277">
        <f t="shared" si="537"/>
        <v>141</v>
      </c>
      <c r="BP277" s="6">
        <v>4144</v>
      </c>
      <c r="BQ277">
        <f t="shared" si="538"/>
        <v>133</v>
      </c>
      <c r="BR277" s="10">
        <v>24</v>
      </c>
      <c r="BS277" s="17">
        <f t="shared" si="539"/>
        <v>0</v>
      </c>
      <c r="BT277" s="10">
        <v>158</v>
      </c>
      <c r="BU277" s="17">
        <f t="shared" si="540"/>
        <v>1</v>
      </c>
      <c r="BV277" s="10">
        <v>649</v>
      </c>
      <c r="BW277" s="17">
        <f t="shared" si="541"/>
        <v>3</v>
      </c>
      <c r="BX277" s="10">
        <v>1589</v>
      </c>
      <c r="BY277" s="17">
        <f t="shared" si="542"/>
        <v>12</v>
      </c>
      <c r="BZ277" s="15">
        <v>844</v>
      </c>
      <c r="CA277" s="18">
        <f t="shared" si="543"/>
        <v>7</v>
      </c>
    </row>
    <row r="278" spans="1:79">
      <c r="A278" s="1">
        <v>44175</v>
      </c>
      <c r="B278">
        <v>44175</v>
      </c>
      <c r="C278" s="6">
        <v>185424</v>
      </c>
      <c r="D278">
        <f t="shared" si="492"/>
        <v>2447</v>
      </c>
      <c r="E278" s="6">
        <v>3287</v>
      </c>
      <c r="F278">
        <f t="shared" si="487"/>
        <v>23</v>
      </c>
      <c r="G278" s="6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6">
        <v>1020898</v>
      </c>
      <c r="W278">
        <f t="shared" si="504"/>
        <v>13299</v>
      </c>
      <c r="X278">
        <f t="shared" si="505"/>
        <v>5013</v>
      </c>
      <c r="Y278" s="22">
        <f t="shared" si="506"/>
        <v>256894.3130347257</v>
      </c>
      <c r="Z278" s="6">
        <v>831924</v>
      </c>
      <c r="AA278">
        <f t="shared" si="507"/>
        <v>10852</v>
      </c>
      <c r="AB278" s="19">
        <f t="shared" si="508"/>
        <v>0.81489433812192791</v>
      </c>
      <c r="AC278" s="18">
        <f t="shared" si="509"/>
        <v>4377</v>
      </c>
      <c r="AD278">
        <f t="shared" si="510"/>
        <v>188974</v>
      </c>
      <c r="AE278">
        <f t="shared" si="511"/>
        <v>2447</v>
      </c>
      <c r="AF278" s="19">
        <f t="shared" si="512"/>
        <v>0.18510566187807204</v>
      </c>
      <c r="AG278" s="18">
        <f t="shared" si="513"/>
        <v>636</v>
      </c>
      <c r="AH278" s="22">
        <f t="shared" si="514"/>
        <v>0.1839987969020227</v>
      </c>
      <c r="AI278" s="22">
        <f t="shared" si="515"/>
        <v>47552.591847005533</v>
      </c>
      <c r="AJ278" s="6">
        <v>22274</v>
      </c>
      <c r="AK278">
        <f t="shared" si="516"/>
        <v>1392</v>
      </c>
      <c r="AL278">
        <f t="shared" si="517"/>
        <v>6.6660281582223924E-2</v>
      </c>
      <c r="AM278" s="22">
        <f t="shared" si="518"/>
        <v>5604.9320583794661</v>
      </c>
      <c r="AN278" s="22">
        <f t="shared" si="519"/>
        <v>0.12012468720338251</v>
      </c>
      <c r="AO278" s="6">
        <v>675</v>
      </c>
      <c r="AP278">
        <f t="shared" si="491"/>
        <v>9</v>
      </c>
      <c r="AQ278">
        <f t="shared" si="520"/>
        <v>1.3513513513513598E-2</v>
      </c>
      <c r="AR278" s="22">
        <f t="shared" si="521"/>
        <v>169.85405133366885</v>
      </c>
      <c r="AS278" s="6">
        <v>1127</v>
      </c>
      <c r="AT278">
        <f t="shared" si="522"/>
        <v>2</v>
      </c>
      <c r="AU278">
        <f t="shared" si="523"/>
        <v>1.777777777777878E-3</v>
      </c>
      <c r="AV278" s="22">
        <f t="shared" si="524"/>
        <v>283.59335681932561</v>
      </c>
      <c r="AW278" s="35">
        <f t="shared" si="525"/>
        <v>6.0779618603848473E-3</v>
      </c>
      <c r="AX278" s="6">
        <v>173</v>
      </c>
      <c r="AY278">
        <f t="shared" si="526"/>
        <v>3</v>
      </c>
      <c r="AZ278">
        <f t="shared" si="527"/>
        <v>1.7647058823529349E-2</v>
      </c>
      <c r="BA278" s="22">
        <f t="shared" si="528"/>
        <v>43.532964267740311</v>
      </c>
      <c r="BB278" s="35">
        <f t="shared" si="529"/>
        <v>9.3299680731728362E-4</v>
      </c>
      <c r="BC278" s="18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8">
        <f t="shared" si="530"/>
        <v>1406</v>
      </c>
      <c r="BE278" s="35">
        <f t="shared" si="531"/>
        <v>6.1550584424112431E-2</v>
      </c>
      <c r="BF278" s="22">
        <f t="shared" si="532"/>
        <v>6101.912430800201</v>
      </c>
      <c r="BG278" s="22">
        <f t="shared" si="533"/>
        <v>0.13077595133316075</v>
      </c>
      <c r="BH278" s="30">
        <v>32325</v>
      </c>
      <c r="BI278">
        <f t="shared" si="534"/>
        <v>367</v>
      </c>
      <c r="BJ278" s="6">
        <v>74307</v>
      </c>
      <c r="BK278">
        <f t="shared" si="535"/>
        <v>976</v>
      </c>
      <c r="BL278" s="6">
        <v>53996</v>
      </c>
      <c r="BM278">
        <f t="shared" si="536"/>
        <v>768</v>
      </c>
      <c r="BN278" s="6">
        <v>20602</v>
      </c>
      <c r="BO278">
        <f t="shared" si="537"/>
        <v>286</v>
      </c>
      <c r="BP278" s="6">
        <v>4194</v>
      </c>
      <c r="BQ278">
        <f t="shared" si="538"/>
        <v>50</v>
      </c>
      <c r="BR278" s="10">
        <v>24</v>
      </c>
      <c r="BS278" s="17">
        <f t="shared" si="539"/>
        <v>0</v>
      </c>
      <c r="BT278" s="10">
        <v>158</v>
      </c>
      <c r="BU278" s="17">
        <f t="shared" si="540"/>
        <v>0</v>
      </c>
      <c r="BV278" s="10">
        <v>652</v>
      </c>
      <c r="BW278" s="17">
        <f t="shared" si="541"/>
        <v>3</v>
      </c>
      <c r="BX278" s="10">
        <v>1605</v>
      </c>
      <c r="BY278" s="17">
        <f t="shared" si="542"/>
        <v>16</v>
      </c>
      <c r="BZ278" s="15">
        <v>848</v>
      </c>
      <c r="CA278" s="18">
        <f t="shared" si="543"/>
        <v>4</v>
      </c>
    </row>
    <row r="279" spans="1:79">
      <c r="A279" s="1">
        <v>44176</v>
      </c>
      <c r="B279">
        <v>44176</v>
      </c>
      <c r="C279" s="6">
        <v>187779</v>
      </c>
      <c r="D279">
        <f t="shared" si="492"/>
        <v>2355</v>
      </c>
      <c r="E279" s="6">
        <v>3309</v>
      </c>
      <c r="F279">
        <f t="shared" si="487"/>
        <v>22</v>
      </c>
      <c r="G279" s="6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6">
        <v>1034667</v>
      </c>
      <c r="W279">
        <f t="shared" si="504"/>
        <v>13769</v>
      </c>
      <c r="X279">
        <f t="shared" si="505"/>
        <v>470</v>
      </c>
      <c r="Y279" s="22">
        <f t="shared" si="506"/>
        <v>260359.08404630094</v>
      </c>
      <c r="Z279" s="6">
        <v>843338</v>
      </c>
      <c r="AA279">
        <f t="shared" si="507"/>
        <v>11414</v>
      </c>
      <c r="AB279" s="19">
        <f t="shared" si="508"/>
        <v>0.81508156730619608</v>
      </c>
      <c r="AC279" s="18">
        <f t="shared" si="509"/>
        <v>562</v>
      </c>
      <c r="AD279">
        <f t="shared" si="510"/>
        <v>191329</v>
      </c>
      <c r="AE279">
        <f t="shared" si="511"/>
        <v>2355</v>
      </c>
      <c r="AF279" s="19">
        <f t="shared" si="512"/>
        <v>0.1849184326938039</v>
      </c>
      <c r="AG279" s="18">
        <f t="shared" si="513"/>
        <v>-92</v>
      </c>
      <c r="AH279" s="22">
        <f t="shared" si="514"/>
        <v>0.171036386084683</v>
      </c>
      <c r="AI279" s="22">
        <f t="shared" si="515"/>
        <v>48145.193759436333</v>
      </c>
      <c r="AJ279" s="6">
        <v>23290</v>
      </c>
      <c r="AK279">
        <f t="shared" si="516"/>
        <v>1016</v>
      </c>
      <c r="AL279">
        <f t="shared" si="517"/>
        <v>4.5613720032324778E-2</v>
      </c>
      <c r="AM279" s="22">
        <f t="shared" si="518"/>
        <v>5860.5938600905884</v>
      </c>
      <c r="AN279" s="22">
        <f t="shared" si="519"/>
        <v>0.1240287785109091</v>
      </c>
      <c r="AO279" s="6">
        <v>676</v>
      </c>
      <c r="AP279">
        <f t="shared" si="491"/>
        <v>1</v>
      </c>
      <c r="AQ279">
        <f t="shared" si="520"/>
        <v>1.481481481481417E-3</v>
      </c>
      <c r="AR279" s="22">
        <f t="shared" si="521"/>
        <v>170.10568696527429</v>
      </c>
      <c r="AS279" s="6">
        <v>1262</v>
      </c>
      <c r="AT279">
        <f t="shared" si="522"/>
        <v>135</v>
      </c>
      <c r="AU279">
        <f t="shared" si="523"/>
        <v>0.11978704525288375</v>
      </c>
      <c r="AV279" s="22">
        <f t="shared" si="524"/>
        <v>317.56416708605934</v>
      </c>
      <c r="AW279" s="35">
        <f t="shared" si="525"/>
        <v>6.7206663151896644E-3</v>
      </c>
      <c r="AX279" s="6">
        <v>172</v>
      </c>
      <c r="AY279">
        <f t="shared" si="526"/>
        <v>-1</v>
      </c>
      <c r="AZ279">
        <f t="shared" si="527"/>
        <v>-5.7803468208093012E-3</v>
      </c>
      <c r="BA279" s="22">
        <f t="shared" si="528"/>
        <v>43.281328636134873</v>
      </c>
      <c r="BB279" s="35">
        <f t="shared" si="529"/>
        <v>9.1597036942363101E-4</v>
      </c>
      <c r="BC279" s="18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8">
        <f t="shared" si="530"/>
        <v>1151</v>
      </c>
      <c r="BE279" s="35">
        <f t="shared" si="531"/>
        <v>4.7465874881438497E-2</v>
      </c>
      <c r="BF279" s="22">
        <f t="shared" si="532"/>
        <v>6391.545042778057</v>
      </c>
      <c r="BG279" s="22">
        <f t="shared" si="533"/>
        <v>0.13526539176372224</v>
      </c>
      <c r="BH279" s="30">
        <v>32663</v>
      </c>
      <c r="BI279">
        <f t="shared" si="534"/>
        <v>338</v>
      </c>
      <c r="BJ279" s="6">
        <v>75319</v>
      </c>
      <c r="BK279">
        <f t="shared" si="535"/>
        <v>1012</v>
      </c>
      <c r="BL279" s="6">
        <v>54698</v>
      </c>
      <c r="BM279">
        <f t="shared" si="536"/>
        <v>702</v>
      </c>
      <c r="BN279" s="6">
        <v>20861</v>
      </c>
      <c r="BO279">
        <f t="shared" si="537"/>
        <v>259</v>
      </c>
      <c r="BP279" s="6">
        <v>4238</v>
      </c>
      <c r="BQ279">
        <f t="shared" si="538"/>
        <v>44</v>
      </c>
      <c r="BR279" s="10">
        <v>24</v>
      </c>
      <c r="BS279" s="17">
        <f t="shared" si="539"/>
        <v>0</v>
      </c>
      <c r="BT279" s="10">
        <v>159</v>
      </c>
      <c r="BU279" s="17">
        <f t="shared" si="540"/>
        <v>1</v>
      </c>
      <c r="BV279" s="10">
        <v>658</v>
      </c>
      <c r="BW279" s="17">
        <f t="shared" si="541"/>
        <v>6</v>
      </c>
      <c r="BX279" s="10">
        <v>1618</v>
      </c>
      <c r="BY279" s="17">
        <f t="shared" si="542"/>
        <v>13</v>
      </c>
      <c r="BZ279" s="15">
        <v>850</v>
      </c>
      <c r="CA279" s="18">
        <f t="shared" si="543"/>
        <v>2</v>
      </c>
    </row>
    <row r="280" spans="1:79">
      <c r="A280" s="1">
        <v>44177</v>
      </c>
      <c r="B280">
        <v>44177</v>
      </c>
      <c r="C280" s="6">
        <v>190585</v>
      </c>
      <c r="D280">
        <f t="shared" si="492"/>
        <v>2806</v>
      </c>
      <c r="E280" s="6">
        <v>3331</v>
      </c>
      <c r="F280">
        <f t="shared" si="487"/>
        <v>22</v>
      </c>
      <c r="G280" s="6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6">
        <v>1051067</v>
      </c>
      <c r="W280">
        <f t="shared" si="504"/>
        <v>16400</v>
      </c>
      <c r="X280">
        <f t="shared" si="505"/>
        <v>2631</v>
      </c>
      <c r="Y280" s="22">
        <f t="shared" si="506"/>
        <v>264485.90840463008</v>
      </c>
      <c r="Z280" s="6">
        <v>856932</v>
      </c>
      <c r="AA280">
        <f t="shared" si="507"/>
        <v>13594</v>
      </c>
      <c r="AB280" s="19">
        <f t="shared" si="508"/>
        <v>0.81529721701851543</v>
      </c>
      <c r="AC280" s="18">
        <f t="shared" si="509"/>
        <v>2180</v>
      </c>
      <c r="AD280">
        <f t="shared" si="510"/>
        <v>194135</v>
      </c>
      <c r="AE280">
        <f t="shared" si="511"/>
        <v>2806</v>
      </c>
      <c r="AF280" s="19">
        <f t="shared" si="512"/>
        <v>0.18470278298148454</v>
      </c>
      <c r="AG280" s="18">
        <f t="shared" si="513"/>
        <v>451</v>
      </c>
      <c r="AH280" s="22">
        <f t="shared" si="514"/>
        <v>0.17109756097560977</v>
      </c>
      <c r="AI280" s="22">
        <f t="shared" si="515"/>
        <v>48851.283341721188</v>
      </c>
      <c r="AJ280" s="6">
        <v>24469</v>
      </c>
      <c r="AK280">
        <f t="shared" si="516"/>
        <v>1179</v>
      </c>
      <c r="AL280">
        <f t="shared" si="517"/>
        <v>5.0622584800343429E-2</v>
      </c>
      <c r="AM280" s="22">
        <f t="shared" si="518"/>
        <v>6157.2722697533964</v>
      </c>
      <c r="AN280" s="22">
        <f t="shared" si="519"/>
        <v>0.12838890783639845</v>
      </c>
      <c r="AO280" s="6">
        <v>696</v>
      </c>
      <c r="AP280">
        <f t="shared" si="491"/>
        <v>20</v>
      </c>
      <c r="AQ280">
        <f t="shared" si="520"/>
        <v>2.9585798816567976E-2</v>
      </c>
      <c r="AR280" s="22">
        <f t="shared" si="521"/>
        <v>175.13839959738297</v>
      </c>
      <c r="AS280" s="6">
        <v>1265</v>
      </c>
      <c r="AT280">
        <f t="shared" si="522"/>
        <v>3</v>
      </c>
      <c r="AU280">
        <f t="shared" si="523"/>
        <v>2.3771790808240212E-3</v>
      </c>
      <c r="AV280" s="22">
        <f t="shared" si="524"/>
        <v>318.31907398087566</v>
      </c>
      <c r="AW280" s="35">
        <f t="shared" si="525"/>
        <v>6.6374583519164679E-3</v>
      </c>
      <c r="AX280" s="6">
        <v>183</v>
      </c>
      <c r="AY280">
        <f t="shared" si="526"/>
        <v>11</v>
      </c>
      <c r="AZ280">
        <f t="shared" si="527"/>
        <v>6.3953488372092915E-2</v>
      </c>
      <c r="BA280" s="22">
        <f t="shared" si="528"/>
        <v>46.04932058379466</v>
      </c>
      <c r="BB280" s="35">
        <f t="shared" si="529"/>
        <v>9.6020148490174987E-4</v>
      </c>
      <c r="BC280" s="18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8">
        <f t="shared" si="530"/>
        <v>1213</v>
      </c>
      <c r="BE280" s="35">
        <f t="shared" si="531"/>
        <v>4.7755905511811081E-2</v>
      </c>
      <c r="BF280" s="22">
        <f t="shared" si="532"/>
        <v>6696.77906391545</v>
      </c>
      <c r="BG280" s="22">
        <f t="shared" si="533"/>
        <v>0.13963848151743316</v>
      </c>
      <c r="BH280" s="30">
        <v>33097</v>
      </c>
      <c r="BI280">
        <f t="shared" si="534"/>
        <v>434</v>
      </c>
      <c r="BJ280" s="6">
        <v>76461</v>
      </c>
      <c r="BK280">
        <f t="shared" si="535"/>
        <v>1142</v>
      </c>
      <c r="BL280" s="6">
        <v>55557</v>
      </c>
      <c r="BM280">
        <f t="shared" si="536"/>
        <v>859</v>
      </c>
      <c r="BN280" s="6">
        <v>21181</v>
      </c>
      <c r="BO280">
        <f t="shared" si="537"/>
        <v>320</v>
      </c>
      <c r="BP280" s="6">
        <v>4289</v>
      </c>
      <c r="BQ280">
        <f t="shared" si="538"/>
        <v>51</v>
      </c>
      <c r="BR280" s="10">
        <v>24</v>
      </c>
      <c r="BS280" s="17">
        <f t="shared" si="539"/>
        <v>0</v>
      </c>
      <c r="BT280" s="10">
        <v>160</v>
      </c>
      <c r="BU280" s="17">
        <f t="shared" si="540"/>
        <v>1</v>
      </c>
      <c r="BV280" s="10">
        <v>662</v>
      </c>
      <c r="BW280" s="17">
        <f t="shared" si="541"/>
        <v>4</v>
      </c>
      <c r="BX280" s="10">
        <v>1629</v>
      </c>
      <c r="BY280" s="17">
        <f t="shared" si="542"/>
        <v>11</v>
      </c>
      <c r="BZ280" s="15">
        <v>856</v>
      </c>
      <c r="CA280" s="18">
        <f t="shared" si="543"/>
        <v>6</v>
      </c>
    </row>
    <row r="281" spans="1:79">
      <c r="A281" s="1">
        <v>44178</v>
      </c>
      <c r="B281">
        <v>44178</v>
      </c>
      <c r="C281" s="6">
        <v>193007</v>
      </c>
      <c r="D281">
        <f t="shared" si="492"/>
        <v>2422</v>
      </c>
      <c r="E281" s="6">
        <v>3356</v>
      </c>
      <c r="F281">
        <f t="shared" si="487"/>
        <v>25</v>
      </c>
      <c r="G281" s="6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6">
        <v>1063099</v>
      </c>
      <c r="W281">
        <f t="shared" si="504"/>
        <v>12032</v>
      </c>
      <c r="X281">
        <f t="shared" si="505"/>
        <v>-4368</v>
      </c>
      <c r="Y281" s="22">
        <f t="shared" si="506"/>
        <v>267513.58832410671</v>
      </c>
      <c r="Z281" s="6">
        <v>866542</v>
      </c>
      <c r="AA281">
        <f t="shared" si="507"/>
        <v>9610</v>
      </c>
      <c r="AB281" s="19">
        <f t="shared" si="508"/>
        <v>0.81510941125897018</v>
      </c>
      <c r="AC281" s="18">
        <f t="shared" si="509"/>
        <v>-3984</v>
      </c>
      <c r="AD281">
        <f t="shared" si="510"/>
        <v>196557</v>
      </c>
      <c r="AE281">
        <f t="shared" si="511"/>
        <v>2422</v>
      </c>
      <c r="AF281" s="19">
        <f t="shared" si="512"/>
        <v>0.18489058874102976</v>
      </c>
      <c r="AG281" s="18">
        <f t="shared" si="513"/>
        <v>-384</v>
      </c>
      <c r="AH281" s="22">
        <f t="shared" si="514"/>
        <v>0.20129654255319149</v>
      </c>
      <c r="AI281" s="22">
        <f t="shared" si="515"/>
        <v>49460.744841469546</v>
      </c>
      <c r="AJ281" s="6">
        <v>25392</v>
      </c>
      <c r="AK281">
        <f t="shared" si="516"/>
        <v>923</v>
      </c>
      <c r="AL281">
        <f t="shared" si="517"/>
        <v>3.7721198250848076E-2</v>
      </c>
      <c r="AM281" s="22">
        <f t="shared" si="518"/>
        <v>6389.5319577252139</v>
      </c>
      <c r="AN281" s="22">
        <f t="shared" si="519"/>
        <v>0.1315599952333335</v>
      </c>
      <c r="AO281" s="6">
        <v>722</v>
      </c>
      <c r="AP281">
        <f t="shared" si="491"/>
        <v>26</v>
      </c>
      <c r="AQ281">
        <f t="shared" si="520"/>
        <v>3.7356321839080442E-2</v>
      </c>
      <c r="AR281" s="22">
        <f t="shared" si="521"/>
        <v>181.68092601912429</v>
      </c>
      <c r="AS281" s="6">
        <v>1244</v>
      </c>
      <c r="AT281">
        <f t="shared" si="522"/>
        <v>-21</v>
      </c>
      <c r="AU281">
        <f t="shared" si="523"/>
        <v>-1.6600790513834007E-2</v>
      </c>
      <c r="AV281" s="22">
        <f t="shared" si="524"/>
        <v>313.03472571716151</v>
      </c>
      <c r="AW281" s="35">
        <f t="shared" si="525"/>
        <v>6.4453620853129681E-3</v>
      </c>
      <c r="AX281" s="6">
        <v>188</v>
      </c>
      <c r="AY281">
        <f t="shared" si="526"/>
        <v>5</v>
      </c>
      <c r="AZ281">
        <f t="shared" si="527"/>
        <v>2.732240437158473E-2</v>
      </c>
      <c r="BA281" s="22">
        <f t="shared" si="528"/>
        <v>47.307498741821838</v>
      </c>
      <c r="BB281" s="35">
        <f t="shared" si="529"/>
        <v>9.7405793572253859E-4</v>
      </c>
      <c r="BC281" s="18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8">
        <f t="shared" si="530"/>
        <v>933</v>
      </c>
      <c r="BE281" s="35">
        <f t="shared" si="531"/>
        <v>3.5058054334347943E-2</v>
      </c>
      <c r="BF281" s="22">
        <f t="shared" si="532"/>
        <v>6931.5551082033217</v>
      </c>
      <c r="BG281" s="22">
        <f t="shared" si="533"/>
        <v>0.14272021222028217</v>
      </c>
      <c r="BH281" s="30">
        <v>33515</v>
      </c>
      <c r="BI281">
        <f t="shared" si="534"/>
        <v>418</v>
      </c>
      <c r="BJ281" s="6">
        <v>77373</v>
      </c>
      <c r="BK281">
        <f t="shared" si="535"/>
        <v>912</v>
      </c>
      <c r="BL281" s="6">
        <v>56280</v>
      </c>
      <c r="BM281">
        <f t="shared" si="536"/>
        <v>723</v>
      </c>
      <c r="BN281" s="6">
        <v>21493</v>
      </c>
      <c r="BO281">
        <f t="shared" si="537"/>
        <v>312</v>
      </c>
      <c r="BP281" s="6">
        <v>4346</v>
      </c>
      <c r="BQ281">
        <f t="shared" si="538"/>
        <v>57</v>
      </c>
      <c r="BR281" s="10">
        <v>24</v>
      </c>
      <c r="BS281" s="17">
        <f t="shared" si="539"/>
        <v>0</v>
      </c>
      <c r="BT281" s="10">
        <v>160</v>
      </c>
      <c r="BU281" s="17">
        <f t="shared" si="540"/>
        <v>0</v>
      </c>
      <c r="BV281" s="10">
        <v>668</v>
      </c>
      <c r="BW281" s="17">
        <f t="shared" si="541"/>
        <v>6</v>
      </c>
      <c r="BX281" s="10">
        <v>1640</v>
      </c>
      <c r="BY281" s="17">
        <f t="shared" si="542"/>
        <v>11</v>
      </c>
      <c r="BZ281" s="15">
        <v>864</v>
      </c>
      <c r="CA281" s="18">
        <f t="shared" si="543"/>
        <v>8</v>
      </c>
    </row>
    <row r="282" spans="1:79">
      <c r="A282" s="1">
        <v>44179</v>
      </c>
      <c r="B282">
        <v>44179</v>
      </c>
      <c r="C282" s="6">
        <v>194619</v>
      </c>
      <c r="D282">
        <f t="shared" si="492"/>
        <v>1612</v>
      </c>
      <c r="E282" s="6">
        <v>3382</v>
      </c>
      <c r="F282">
        <f t="shared" si="487"/>
        <v>26</v>
      </c>
      <c r="G282" s="6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6">
        <v>1072669</v>
      </c>
      <c r="W282">
        <f t="shared" si="504"/>
        <v>9570</v>
      </c>
      <c r="X282">
        <f t="shared" si="505"/>
        <v>-2462</v>
      </c>
      <c r="Y282" s="22">
        <f t="shared" si="506"/>
        <v>269921.74131857068</v>
      </c>
      <c r="Z282" s="6">
        <v>874500</v>
      </c>
      <c r="AA282">
        <f t="shared" si="507"/>
        <v>7958</v>
      </c>
      <c r="AB282" s="19">
        <f t="shared" si="508"/>
        <v>0.81525615077903812</v>
      </c>
      <c r="AC282" s="18">
        <f t="shared" si="509"/>
        <v>-1652</v>
      </c>
      <c r="AD282">
        <f t="shared" si="510"/>
        <v>198169</v>
      </c>
      <c r="AE282">
        <f t="shared" si="511"/>
        <v>1612</v>
      </c>
      <c r="AF282" s="19">
        <f t="shared" si="512"/>
        <v>0.18474384922096193</v>
      </c>
      <c r="AG282" s="18">
        <f t="shared" si="513"/>
        <v>-810</v>
      </c>
      <c r="AH282" s="22">
        <f t="shared" si="514"/>
        <v>0.16844305120167188</v>
      </c>
      <c r="AI282" s="22">
        <f t="shared" si="515"/>
        <v>49866.381479617514</v>
      </c>
      <c r="AJ282" s="6">
        <v>25730</v>
      </c>
      <c r="AK282">
        <f t="shared" si="516"/>
        <v>338</v>
      </c>
      <c r="AL282">
        <f t="shared" si="517"/>
        <v>1.3311279143037202E-2</v>
      </c>
      <c r="AM282" s="22">
        <f t="shared" si="518"/>
        <v>6474.5848012078504</v>
      </c>
      <c r="AN282" s="22">
        <f t="shared" si="519"/>
        <v>0.13220703014608029</v>
      </c>
      <c r="AO282" s="6">
        <v>738</v>
      </c>
      <c r="AP282">
        <f t="shared" si="491"/>
        <v>16</v>
      </c>
      <c r="AQ282">
        <f t="shared" si="520"/>
        <v>2.2160664819944609E-2</v>
      </c>
      <c r="AR282" s="22">
        <f t="shared" si="521"/>
        <v>185.70709612481127</v>
      </c>
      <c r="AS282" s="6">
        <v>1250</v>
      </c>
      <c r="AT282">
        <f t="shared" si="522"/>
        <v>6</v>
      </c>
      <c r="AU282">
        <f t="shared" si="523"/>
        <v>4.8231511254019921E-3</v>
      </c>
      <c r="AV282" s="22">
        <f t="shared" si="524"/>
        <v>314.54453950679414</v>
      </c>
      <c r="AW282" s="35">
        <f t="shared" si="525"/>
        <v>6.4228055842440873E-3</v>
      </c>
      <c r="AX282" s="6">
        <v>185</v>
      </c>
      <c r="AY282">
        <f t="shared" si="526"/>
        <v>-3</v>
      </c>
      <c r="AZ282">
        <f t="shared" si="527"/>
        <v>-1.5957446808510634E-2</v>
      </c>
      <c r="BA282" s="22">
        <f t="shared" si="528"/>
        <v>46.55259184700553</v>
      </c>
      <c r="BB282" s="35">
        <f t="shared" si="529"/>
        <v>9.505752264681249E-4</v>
      </c>
      <c r="BC282" s="18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8">
        <f t="shared" si="530"/>
        <v>357</v>
      </c>
      <c r="BE282" s="35">
        <f t="shared" si="531"/>
        <v>1.2960139403180193E-2</v>
      </c>
      <c r="BF282" s="22">
        <f t="shared" si="532"/>
        <v>7021.3890286864616</v>
      </c>
      <c r="BG282" s="22">
        <f t="shared" si="533"/>
        <v>0.14337243537373021</v>
      </c>
      <c r="BH282" s="30">
        <v>33779</v>
      </c>
      <c r="BI282">
        <f t="shared" si="534"/>
        <v>264</v>
      </c>
      <c r="BJ282" s="6">
        <v>77990</v>
      </c>
      <c r="BK282">
        <f t="shared" si="535"/>
        <v>617</v>
      </c>
      <c r="BL282" s="6">
        <v>56766</v>
      </c>
      <c r="BM282">
        <f t="shared" si="536"/>
        <v>486</v>
      </c>
      <c r="BN282" s="6">
        <v>21707</v>
      </c>
      <c r="BO282">
        <f t="shared" si="537"/>
        <v>214</v>
      </c>
      <c r="BP282" s="6">
        <v>4377</v>
      </c>
      <c r="BQ282">
        <f t="shared" si="538"/>
        <v>31</v>
      </c>
      <c r="BR282" s="10">
        <v>24</v>
      </c>
      <c r="BS282" s="17">
        <f t="shared" si="539"/>
        <v>0</v>
      </c>
      <c r="BT282" s="10">
        <v>161</v>
      </c>
      <c r="BU282" s="17">
        <f t="shared" si="540"/>
        <v>1</v>
      </c>
      <c r="BV282" s="10">
        <v>673</v>
      </c>
      <c r="BW282" s="17">
        <f t="shared" si="541"/>
        <v>5</v>
      </c>
      <c r="BX282" s="10">
        <v>1653</v>
      </c>
      <c r="BY282" s="17">
        <f t="shared" si="542"/>
        <v>13</v>
      </c>
      <c r="BZ282" s="15">
        <v>871</v>
      </c>
      <c r="CA282" s="18">
        <f t="shared" si="543"/>
        <v>7</v>
      </c>
    </row>
    <row r="283" spans="1:79">
      <c r="A283" s="1">
        <v>44180</v>
      </c>
      <c r="B283">
        <v>44180</v>
      </c>
      <c r="C283" s="6">
        <v>196987</v>
      </c>
      <c r="D283">
        <f t="shared" si="492"/>
        <v>2368</v>
      </c>
      <c r="E283" s="6">
        <v>3411</v>
      </c>
      <c r="F283">
        <f t="shared" si="487"/>
        <v>29</v>
      </c>
      <c r="G283" s="6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6">
        <v>1086093</v>
      </c>
      <c r="W283">
        <f t="shared" si="504"/>
        <v>13424</v>
      </c>
      <c r="X283">
        <f t="shared" si="505"/>
        <v>3854</v>
      </c>
      <c r="Y283" s="22">
        <f t="shared" si="506"/>
        <v>273299.69803724205</v>
      </c>
      <c r="Z283" s="6">
        <v>885556</v>
      </c>
      <c r="AA283">
        <f t="shared" si="507"/>
        <v>11056</v>
      </c>
      <c r="AB283" s="19">
        <f t="shared" si="508"/>
        <v>0.81535927402165376</v>
      </c>
      <c r="AC283" s="18">
        <f t="shared" si="509"/>
        <v>3098</v>
      </c>
      <c r="AD283">
        <f t="shared" si="510"/>
        <v>200537</v>
      </c>
      <c r="AE283">
        <f t="shared" si="511"/>
        <v>2368</v>
      </c>
      <c r="AF283" s="19">
        <f t="shared" si="512"/>
        <v>0.18464072597834624</v>
      </c>
      <c r="AG283" s="18">
        <f t="shared" si="513"/>
        <v>756</v>
      </c>
      <c r="AH283" s="22">
        <f t="shared" si="514"/>
        <v>0.17640047675804529</v>
      </c>
      <c r="AI283" s="22">
        <f t="shared" si="515"/>
        <v>50462.254655259181</v>
      </c>
      <c r="AJ283" s="6">
        <v>26489</v>
      </c>
      <c r="AK283">
        <f t="shared" si="516"/>
        <v>759</v>
      </c>
      <c r="AL283">
        <f t="shared" si="517"/>
        <v>2.9498639720171083E-2</v>
      </c>
      <c r="AM283" s="22">
        <f t="shared" si="518"/>
        <v>6665.5762455963759</v>
      </c>
      <c r="AN283" s="22">
        <f t="shared" si="519"/>
        <v>0.1344708026417987</v>
      </c>
      <c r="AO283" s="6">
        <v>716</v>
      </c>
      <c r="AP283">
        <f t="shared" si="491"/>
        <v>-22</v>
      </c>
      <c r="AQ283">
        <f t="shared" si="520"/>
        <v>-2.9810298102981081E-2</v>
      </c>
      <c r="AR283" s="22">
        <f t="shared" si="521"/>
        <v>180.17111222949168</v>
      </c>
      <c r="AS283" s="6">
        <v>1319</v>
      </c>
      <c r="AT283">
        <f t="shared" si="522"/>
        <v>69</v>
      </c>
      <c r="AU283">
        <f t="shared" si="523"/>
        <v>5.5199999999999916E-2</v>
      </c>
      <c r="AV283" s="22">
        <f t="shared" si="524"/>
        <v>331.90739808756916</v>
      </c>
      <c r="AW283" s="35">
        <f t="shared" si="525"/>
        <v>6.6958733317427042E-3</v>
      </c>
      <c r="AX283" s="6">
        <v>197</v>
      </c>
      <c r="AY283">
        <f t="shared" si="526"/>
        <v>12</v>
      </c>
      <c r="AZ283">
        <f t="shared" si="527"/>
        <v>6.4864864864864868E-2</v>
      </c>
      <c r="BA283" s="22">
        <f t="shared" si="528"/>
        <v>49.572219426270756</v>
      </c>
      <c r="BB283" s="35">
        <f t="shared" si="529"/>
        <v>1.0000659942026632E-3</v>
      </c>
      <c r="BC283" s="18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8">
        <f t="shared" si="530"/>
        <v>818</v>
      </c>
      <c r="BE283" s="35">
        <f t="shared" si="531"/>
        <v>2.9315844174461425E-2</v>
      </c>
      <c r="BF283" s="22">
        <f t="shared" si="532"/>
        <v>7227.2269753397077</v>
      </c>
      <c r="BG283" s="22">
        <f t="shared" si="533"/>
        <v>0.14580149959134359</v>
      </c>
      <c r="BH283" s="30">
        <v>34154</v>
      </c>
      <c r="BI283">
        <f t="shared" si="534"/>
        <v>375</v>
      </c>
      <c r="BJ283" s="6">
        <v>78982</v>
      </c>
      <c r="BK283">
        <f t="shared" si="535"/>
        <v>992</v>
      </c>
      <c r="BL283" s="6">
        <v>57438</v>
      </c>
      <c r="BM283">
        <f t="shared" si="536"/>
        <v>672</v>
      </c>
      <c r="BN283" s="6">
        <v>21993</v>
      </c>
      <c r="BO283">
        <f t="shared" si="537"/>
        <v>286</v>
      </c>
      <c r="BP283" s="6">
        <v>4420</v>
      </c>
      <c r="BQ283">
        <f t="shared" si="538"/>
        <v>43</v>
      </c>
      <c r="BR283" s="10">
        <v>24</v>
      </c>
      <c r="BS283" s="17">
        <f t="shared" si="539"/>
        <v>0</v>
      </c>
      <c r="BT283" s="10">
        <v>163</v>
      </c>
      <c r="BU283" s="17">
        <f t="shared" si="540"/>
        <v>2</v>
      </c>
      <c r="BV283" s="10">
        <v>680</v>
      </c>
      <c r="BW283" s="17">
        <f t="shared" si="541"/>
        <v>7</v>
      </c>
      <c r="BX283" s="10">
        <v>1669</v>
      </c>
      <c r="BY283" s="17">
        <f t="shared" si="542"/>
        <v>16</v>
      </c>
      <c r="BZ283" s="15">
        <v>875</v>
      </c>
      <c r="CA283" s="18">
        <f t="shared" si="543"/>
        <v>4</v>
      </c>
    </row>
    <row r="284" spans="1:79">
      <c r="A284" s="1">
        <v>44181</v>
      </c>
      <c r="B284">
        <v>44181</v>
      </c>
      <c r="C284" s="6">
        <v>199947</v>
      </c>
      <c r="D284">
        <f t="shared" si="492"/>
        <v>2960</v>
      </c>
      <c r="E284" s="6">
        <v>3439</v>
      </c>
      <c r="F284">
        <f t="shared" si="487"/>
        <v>28</v>
      </c>
      <c r="G284" s="6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6">
        <v>1100074</v>
      </c>
      <c r="W284">
        <f t="shared" si="504"/>
        <v>13981</v>
      </c>
      <c r="X284">
        <f t="shared" si="505"/>
        <v>557</v>
      </c>
      <c r="Y284" s="22">
        <f t="shared" si="506"/>
        <v>276817.81580271764</v>
      </c>
      <c r="Z284" s="6">
        <v>896577</v>
      </c>
      <c r="AA284">
        <f t="shared" si="507"/>
        <v>11021</v>
      </c>
      <c r="AB284" s="19">
        <f t="shared" si="508"/>
        <v>0.81501517170663063</v>
      </c>
      <c r="AC284" s="18">
        <f t="shared" si="509"/>
        <v>-35</v>
      </c>
      <c r="AD284">
        <f t="shared" si="510"/>
        <v>203497</v>
      </c>
      <c r="AE284">
        <f t="shared" si="511"/>
        <v>2960</v>
      </c>
      <c r="AF284" s="19">
        <f t="shared" si="512"/>
        <v>0.18498482829336935</v>
      </c>
      <c r="AG284" s="18">
        <f t="shared" si="513"/>
        <v>592</v>
      </c>
      <c r="AH284" s="22">
        <f t="shared" si="514"/>
        <v>0.21171590015020386</v>
      </c>
      <c r="AI284" s="22">
        <f t="shared" si="515"/>
        <v>51207.096124811273</v>
      </c>
      <c r="AJ284" s="6">
        <v>27657</v>
      </c>
      <c r="AK284">
        <f t="shared" si="516"/>
        <v>1168</v>
      </c>
      <c r="AL284">
        <f t="shared" si="517"/>
        <v>4.4093774774434769E-2</v>
      </c>
      <c r="AM284" s="22">
        <f t="shared" si="518"/>
        <v>6959.4866633115244</v>
      </c>
      <c r="AN284" s="22">
        <f t="shared" si="519"/>
        <v>0.13832165523863824</v>
      </c>
      <c r="AO284" s="6">
        <v>698</v>
      </c>
      <c r="AP284">
        <f t="shared" si="491"/>
        <v>-18</v>
      </c>
      <c r="AQ284">
        <f t="shared" si="520"/>
        <v>-2.5139664804469275E-2</v>
      </c>
      <c r="AR284" s="22">
        <f t="shared" si="521"/>
        <v>175.64167086059385</v>
      </c>
      <c r="AS284" s="6">
        <v>1370</v>
      </c>
      <c r="AT284">
        <f t="shared" si="522"/>
        <v>51</v>
      </c>
      <c r="AU284">
        <f t="shared" si="523"/>
        <v>3.8665655799848375E-2</v>
      </c>
      <c r="AV284" s="22">
        <f t="shared" si="524"/>
        <v>344.74081529944641</v>
      </c>
      <c r="AW284" s="35">
        <f t="shared" si="525"/>
        <v>6.8518157311687599E-3</v>
      </c>
      <c r="AX284" s="6">
        <v>183</v>
      </c>
      <c r="AY284">
        <f t="shared" si="526"/>
        <v>-14</v>
      </c>
      <c r="AZ284">
        <f t="shared" si="527"/>
        <v>-7.1065989847715727E-2</v>
      </c>
      <c r="BA284" s="22">
        <f t="shared" si="528"/>
        <v>46.04932058379466</v>
      </c>
      <c r="BB284" s="35">
        <f t="shared" si="529"/>
        <v>9.1524253927290728E-4</v>
      </c>
      <c r="BC284" s="18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8">
        <f t="shared" si="530"/>
        <v>1187</v>
      </c>
      <c r="BE284" s="35">
        <f t="shared" si="531"/>
        <v>4.1328644545802762E-2</v>
      </c>
      <c r="BF284" s="22">
        <f t="shared" si="532"/>
        <v>7525.9184700553596</v>
      </c>
      <c r="BG284" s="22">
        <f t="shared" si="533"/>
        <v>0.14957963860423013</v>
      </c>
      <c r="BH284" s="30">
        <v>34591</v>
      </c>
      <c r="BI284">
        <f t="shared" si="534"/>
        <v>437</v>
      </c>
      <c r="BJ284" s="6">
        <v>80194</v>
      </c>
      <c r="BK284">
        <f t="shared" si="535"/>
        <v>1212</v>
      </c>
      <c r="BL284" s="6">
        <v>58348</v>
      </c>
      <c r="BM284">
        <f t="shared" si="536"/>
        <v>910</v>
      </c>
      <c r="BN284" s="6">
        <v>22341</v>
      </c>
      <c r="BO284">
        <f t="shared" si="537"/>
        <v>348</v>
      </c>
      <c r="BP284" s="6">
        <v>4473</v>
      </c>
      <c r="BQ284">
        <f t="shared" si="538"/>
        <v>53</v>
      </c>
      <c r="BR284" s="10">
        <v>24</v>
      </c>
      <c r="BS284" s="17">
        <f t="shared" si="539"/>
        <v>0</v>
      </c>
      <c r="BT284" s="10">
        <v>167</v>
      </c>
      <c r="BU284" s="17">
        <f t="shared" si="540"/>
        <v>4</v>
      </c>
      <c r="BV284" s="10">
        <v>685</v>
      </c>
      <c r="BW284" s="17">
        <f t="shared" si="541"/>
        <v>5</v>
      </c>
      <c r="BX284" s="10">
        <v>1684</v>
      </c>
      <c r="BY284" s="17">
        <f t="shared" si="542"/>
        <v>15</v>
      </c>
      <c r="BZ284" s="15">
        <v>879</v>
      </c>
      <c r="CA284" s="18">
        <f t="shared" si="543"/>
        <v>4</v>
      </c>
    </row>
    <row r="285" spans="1:79">
      <c r="A285" s="1">
        <v>44182</v>
      </c>
      <c r="B285">
        <v>44182</v>
      </c>
      <c r="C285" s="6">
        <v>203296</v>
      </c>
      <c r="D285">
        <f t="shared" si="492"/>
        <v>3349</v>
      </c>
      <c r="E285" s="6">
        <v>3481</v>
      </c>
      <c r="F285">
        <f t="shared" si="487"/>
        <v>42</v>
      </c>
      <c r="G285" s="6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6">
        <v>1116236</v>
      </c>
      <c r="W285">
        <f t="shared" si="504"/>
        <v>16162</v>
      </c>
      <c r="X285">
        <f t="shared" si="505"/>
        <v>2181</v>
      </c>
      <c r="Y285" s="22">
        <f t="shared" si="506"/>
        <v>280884.75088072469</v>
      </c>
      <c r="Z285" s="6">
        <v>909391</v>
      </c>
      <c r="AA285">
        <f t="shared" si="507"/>
        <v>12814</v>
      </c>
      <c r="AB285" s="19">
        <f t="shared" si="508"/>
        <v>0.8146942044513884</v>
      </c>
      <c r="AC285" s="18">
        <f t="shared" si="509"/>
        <v>1793</v>
      </c>
      <c r="AD285">
        <f t="shared" si="510"/>
        <v>206845</v>
      </c>
      <c r="AE285">
        <f t="shared" si="511"/>
        <v>3348</v>
      </c>
      <c r="AF285" s="19">
        <f t="shared" si="512"/>
        <v>0.1853057955486116</v>
      </c>
      <c r="AG285" s="18">
        <f t="shared" si="513"/>
        <v>388</v>
      </c>
      <c r="AH285" s="22">
        <f t="shared" si="514"/>
        <v>0.20715258012622201</v>
      </c>
      <c r="AI285" s="22">
        <f t="shared" si="515"/>
        <v>52049.572219426271</v>
      </c>
      <c r="AJ285" s="6">
        <v>29269</v>
      </c>
      <c r="AK285">
        <f t="shared" si="516"/>
        <v>1612</v>
      </c>
      <c r="AL285">
        <f t="shared" si="517"/>
        <v>5.8285425028021809E-2</v>
      </c>
      <c r="AM285" s="22">
        <f t="shared" si="518"/>
        <v>7365.1233014594864</v>
      </c>
      <c r="AN285" s="22">
        <f t="shared" si="519"/>
        <v>0.14397233590429717</v>
      </c>
      <c r="AO285" s="6">
        <v>744</v>
      </c>
      <c r="AP285">
        <f t="shared" si="491"/>
        <v>46</v>
      </c>
      <c r="AQ285">
        <f t="shared" si="520"/>
        <v>6.5902578796561695E-2</v>
      </c>
      <c r="AR285" s="22">
        <f t="shared" si="521"/>
        <v>187.21690991444387</v>
      </c>
      <c r="AS285" s="6">
        <v>1390</v>
      </c>
      <c r="AT285">
        <f t="shared" si="522"/>
        <v>20</v>
      </c>
      <c r="AU285">
        <f t="shared" si="523"/>
        <v>1.4598540145985384E-2</v>
      </c>
      <c r="AV285" s="22">
        <f t="shared" si="524"/>
        <v>349.77352793155507</v>
      </c>
      <c r="AW285" s="35">
        <f t="shared" si="525"/>
        <v>6.8373209507319377E-3</v>
      </c>
      <c r="AX285" s="6">
        <v>173</v>
      </c>
      <c r="AY285">
        <f t="shared" si="526"/>
        <v>-10</v>
      </c>
      <c r="AZ285">
        <f t="shared" si="527"/>
        <v>-5.4644808743169349E-2</v>
      </c>
      <c r="BA285" s="22">
        <f t="shared" si="528"/>
        <v>43.532964267740311</v>
      </c>
      <c r="BB285" s="35">
        <f t="shared" si="529"/>
        <v>8.509759168896584E-4</v>
      </c>
      <c r="BC285" s="18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8">
        <f t="shared" si="530"/>
        <v>1668</v>
      </c>
      <c r="BE285" s="35">
        <f t="shared" si="531"/>
        <v>5.5771031162230811E-2</v>
      </c>
      <c r="BF285" s="22">
        <f t="shared" si="532"/>
        <v>7945.6467035732258</v>
      </c>
      <c r="BG285" s="22">
        <f t="shared" si="533"/>
        <v>0.1553203211081379</v>
      </c>
      <c r="BH285" s="30">
        <v>35108</v>
      </c>
      <c r="BI285">
        <f t="shared" si="534"/>
        <v>517</v>
      </c>
      <c r="BJ285" s="6">
        <v>81547</v>
      </c>
      <c r="BK285">
        <f t="shared" si="535"/>
        <v>1353</v>
      </c>
      <c r="BL285" s="6">
        <v>59377</v>
      </c>
      <c r="BM285">
        <f t="shared" si="536"/>
        <v>1029</v>
      </c>
      <c r="BN285" s="6">
        <v>22729</v>
      </c>
      <c r="BO285">
        <f t="shared" si="537"/>
        <v>388</v>
      </c>
      <c r="BP285" s="6">
        <v>4534</v>
      </c>
      <c r="BQ285">
        <f t="shared" si="538"/>
        <v>61</v>
      </c>
      <c r="BR285" s="10">
        <v>24</v>
      </c>
      <c r="BS285" s="17">
        <f t="shared" si="539"/>
        <v>0</v>
      </c>
      <c r="BT285" s="10">
        <v>169</v>
      </c>
      <c r="BU285" s="17">
        <f t="shared" si="540"/>
        <v>2</v>
      </c>
      <c r="BV285" s="10">
        <v>689</v>
      </c>
      <c r="BW285" s="17">
        <f t="shared" si="541"/>
        <v>4</v>
      </c>
      <c r="BX285" s="10">
        <v>1708</v>
      </c>
      <c r="BY285" s="17">
        <f t="shared" si="542"/>
        <v>24</v>
      </c>
      <c r="BZ285" s="15">
        <v>891</v>
      </c>
      <c r="CA285" s="18">
        <f t="shared" si="543"/>
        <v>12</v>
      </c>
    </row>
    <row r="286" spans="1:79">
      <c r="A286" s="1">
        <v>44183</v>
      </c>
      <c r="B286">
        <v>44183</v>
      </c>
      <c r="C286" s="6">
        <v>206310</v>
      </c>
      <c r="D286">
        <f t="shared" si="492"/>
        <v>3014</v>
      </c>
      <c r="E286" s="6">
        <v>3504</v>
      </c>
      <c r="F286">
        <f t="shared" si="487"/>
        <v>23</v>
      </c>
      <c r="G286" s="6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6">
        <v>1132499</v>
      </c>
      <c r="W286">
        <f t="shared" si="504"/>
        <v>16263</v>
      </c>
      <c r="X286">
        <f t="shared" si="505"/>
        <v>101</v>
      </c>
      <c r="Y286" s="22">
        <f t="shared" si="506"/>
        <v>284977.10115752387</v>
      </c>
      <c r="Z286" s="6">
        <v>922639</v>
      </c>
      <c r="AA286">
        <f t="shared" si="507"/>
        <v>13248</v>
      </c>
      <c r="AB286" s="19">
        <f t="shared" si="508"/>
        <v>0.81469299310639565</v>
      </c>
      <c r="AC286" s="18">
        <f t="shared" si="509"/>
        <v>434</v>
      </c>
      <c r="AD286">
        <f t="shared" si="510"/>
        <v>209860</v>
      </c>
      <c r="AE286">
        <f t="shared" si="511"/>
        <v>3015</v>
      </c>
      <c r="AF286" s="19">
        <f t="shared" si="512"/>
        <v>0.18530700689360433</v>
      </c>
      <c r="AG286" s="18">
        <f t="shared" si="513"/>
        <v>-333</v>
      </c>
      <c r="AH286" s="22">
        <f t="shared" si="514"/>
        <v>0.1853901494189264</v>
      </c>
      <c r="AI286" s="22">
        <f t="shared" si="515"/>
        <v>52808.253648716658</v>
      </c>
      <c r="AJ286" s="6">
        <v>30269</v>
      </c>
      <c r="AK286">
        <f t="shared" si="516"/>
        <v>1000</v>
      </c>
      <c r="AL286">
        <f t="shared" si="517"/>
        <v>3.4165840992176122E-2</v>
      </c>
      <c r="AM286" s="22">
        <f t="shared" si="518"/>
        <v>7616.7589330649216</v>
      </c>
      <c r="AN286" s="22">
        <f t="shared" si="519"/>
        <v>0.14671610682952838</v>
      </c>
      <c r="AO286" s="6">
        <v>695</v>
      </c>
      <c r="AP286">
        <f t="shared" si="491"/>
        <v>-49</v>
      </c>
      <c r="AQ286">
        <f t="shared" si="520"/>
        <v>-6.5860215053763493E-2</v>
      </c>
      <c r="AR286" s="22">
        <f t="shared" si="521"/>
        <v>174.88676396577753</v>
      </c>
      <c r="AS286" s="6">
        <v>1490</v>
      </c>
      <c r="AT286">
        <f t="shared" si="522"/>
        <v>100</v>
      </c>
      <c r="AU286">
        <f t="shared" si="523"/>
        <v>7.1942446043165464E-2</v>
      </c>
      <c r="AV286" s="22">
        <f t="shared" si="524"/>
        <v>374.93709109209863</v>
      </c>
      <c r="AW286" s="35">
        <f t="shared" si="525"/>
        <v>7.2221414376423829E-3</v>
      </c>
      <c r="AX286" s="6">
        <v>182</v>
      </c>
      <c r="AY286">
        <f t="shared" si="526"/>
        <v>9</v>
      </c>
      <c r="AZ286">
        <f t="shared" si="527"/>
        <v>5.2023121387283267E-2</v>
      </c>
      <c r="BA286" s="22">
        <f t="shared" si="528"/>
        <v>45.797684952189229</v>
      </c>
      <c r="BB286" s="35">
        <f t="shared" si="529"/>
        <v>8.8216761184625075E-4</v>
      </c>
      <c r="BC286" s="18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8">
        <f t="shared" si="530"/>
        <v>1060</v>
      </c>
      <c r="BE286" s="35">
        <f t="shared" si="531"/>
        <v>3.3569799847985804E-2</v>
      </c>
      <c r="BF286" s="22">
        <f t="shared" si="532"/>
        <v>8212.3804730749871</v>
      </c>
      <c r="BG286" s="22">
        <f t="shared" si="533"/>
        <v>0.15818913285832001</v>
      </c>
      <c r="BH286" s="30">
        <v>35611</v>
      </c>
      <c r="BI286">
        <f t="shared" si="534"/>
        <v>503</v>
      </c>
      <c r="BJ286" s="6">
        <v>82750</v>
      </c>
      <c r="BK286">
        <f t="shared" si="535"/>
        <v>1203</v>
      </c>
      <c r="BL286" s="6">
        <v>60278</v>
      </c>
      <c r="BM286">
        <f t="shared" si="536"/>
        <v>901</v>
      </c>
      <c r="BN286" s="6">
        <v>23079</v>
      </c>
      <c r="BO286">
        <f t="shared" si="537"/>
        <v>350</v>
      </c>
      <c r="BP286" s="6">
        <v>4592</v>
      </c>
      <c r="BQ286">
        <f t="shared" si="538"/>
        <v>58</v>
      </c>
      <c r="BR286" s="10">
        <v>25</v>
      </c>
      <c r="BS286" s="17">
        <f t="shared" si="539"/>
        <v>1</v>
      </c>
      <c r="BT286" s="10">
        <v>171</v>
      </c>
      <c r="BU286" s="17">
        <f t="shared" si="540"/>
        <v>2</v>
      </c>
      <c r="BV286" s="10">
        <v>694</v>
      </c>
      <c r="BW286" s="17">
        <f t="shared" si="541"/>
        <v>5</v>
      </c>
      <c r="BX286" s="10">
        <v>1719</v>
      </c>
      <c r="BY286" s="17">
        <f t="shared" si="542"/>
        <v>11</v>
      </c>
      <c r="BZ286" s="15">
        <v>895</v>
      </c>
      <c r="CA286" s="18">
        <f t="shared" si="543"/>
        <v>4</v>
      </c>
    </row>
    <row r="287" spans="1:79">
      <c r="A287" s="1">
        <v>44184</v>
      </c>
      <c r="B287">
        <v>44184</v>
      </c>
      <c r="C287" s="6">
        <v>209584</v>
      </c>
      <c r="D287">
        <f t="shared" si="492"/>
        <v>3274</v>
      </c>
      <c r="E287" s="6">
        <v>3527</v>
      </c>
      <c r="F287">
        <f t="shared" si="487"/>
        <v>23</v>
      </c>
      <c r="G287" s="6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6">
        <v>1149983</v>
      </c>
      <c r="W287">
        <f t="shared" si="504"/>
        <v>17484</v>
      </c>
      <c r="X287">
        <f t="shared" si="505"/>
        <v>1221</v>
      </c>
      <c r="Y287" s="22">
        <f t="shared" si="506"/>
        <v>289376.69854051335</v>
      </c>
      <c r="Z287" s="6">
        <v>936849</v>
      </c>
      <c r="AA287">
        <f t="shared" si="507"/>
        <v>14210</v>
      </c>
      <c r="AB287" s="19">
        <f t="shared" si="508"/>
        <v>0.81466334719730638</v>
      </c>
      <c r="AC287" s="18">
        <f t="shared" si="509"/>
        <v>962</v>
      </c>
      <c r="AD287">
        <f t="shared" si="510"/>
        <v>213134</v>
      </c>
      <c r="AE287">
        <f t="shared" si="511"/>
        <v>3274</v>
      </c>
      <c r="AF287" s="19">
        <f t="shared" si="512"/>
        <v>0.1853366528026936</v>
      </c>
      <c r="AG287" s="18">
        <f t="shared" si="513"/>
        <v>259</v>
      </c>
      <c r="AH287" s="22">
        <f t="shared" si="514"/>
        <v>0.18725692061313201</v>
      </c>
      <c r="AI287" s="22">
        <f t="shared" si="515"/>
        <v>53632.108706592851</v>
      </c>
      <c r="AJ287" s="6">
        <v>31915</v>
      </c>
      <c r="AK287">
        <f t="shared" si="516"/>
        <v>1646</v>
      </c>
      <c r="AL287">
        <f t="shared" si="517"/>
        <v>5.4379067693019367E-2</v>
      </c>
      <c r="AM287" s="22">
        <f t="shared" si="518"/>
        <v>8030.9511826874677</v>
      </c>
      <c r="AN287" s="22">
        <f t="shared" si="519"/>
        <v>0.15227784563707153</v>
      </c>
      <c r="AO287" s="6">
        <v>682</v>
      </c>
      <c r="AP287">
        <f t="shared" si="491"/>
        <v>-13</v>
      </c>
      <c r="AQ287">
        <f t="shared" si="520"/>
        <v>-1.8705035971222972E-2</v>
      </c>
      <c r="AR287" s="22">
        <f t="shared" si="521"/>
        <v>171.61550075490689</v>
      </c>
      <c r="AS287" s="6">
        <v>1533</v>
      </c>
      <c r="AT287">
        <f t="shared" si="522"/>
        <v>43</v>
      </c>
      <c r="AU287">
        <f t="shared" si="523"/>
        <v>2.88590604026846E-2</v>
      </c>
      <c r="AV287" s="22">
        <f t="shared" si="524"/>
        <v>385.75742325113237</v>
      </c>
      <c r="AW287" s="35">
        <f t="shared" si="525"/>
        <v>7.3144896556989079E-3</v>
      </c>
      <c r="AX287" s="6">
        <v>182</v>
      </c>
      <c r="AY287">
        <f t="shared" si="526"/>
        <v>0</v>
      </c>
      <c r="AZ287">
        <f t="shared" si="527"/>
        <v>0</v>
      </c>
      <c r="BA287" s="22">
        <f t="shared" si="528"/>
        <v>45.797684952189229</v>
      </c>
      <c r="BB287" s="35">
        <f t="shared" si="529"/>
        <v>8.6838689976334073E-4</v>
      </c>
      <c r="BC287" s="18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8">
        <f t="shared" si="530"/>
        <v>1676</v>
      </c>
      <c r="BE287" s="35">
        <f t="shared" si="531"/>
        <v>5.1354332638803735E-2</v>
      </c>
      <c r="BF287" s="22">
        <f t="shared" si="532"/>
        <v>8634.1217916456972</v>
      </c>
      <c r="BG287" s="22">
        <f t="shared" si="533"/>
        <v>0.16371478738835027</v>
      </c>
      <c r="BH287" s="30">
        <v>36130</v>
      </c>
      <c r="BI287">
        <f t="shared" si="534"/>
        <v>519</v>
      </c>
      <c r="BJ287" s="6">
        <v>84101</v>
      </c>
      <c r="BK287">
        <f t="shared" si="535"/>
        <v>1351</v>
      </c>
      <c r="BL287" s="6">
        <v>61261</v>
      </c>
      <c r="BM287">
        <f t="shared" si="536"/>
        <v>983</v>
      </c>
      <c r="BN287" s="6">
        <v>23436</v>
      </c>
      <c r="BO287">
        <f t="shared" si="537"/>
        <v>357</v>
      </c>
      <c r="BP287" s="6">
        <v>4656</v>
      </c>
      <c r="BQ287">
        <f t="shared" si="538"/>
        <v>64</v>
      </c>
      <c r="BR287" s="10">
        <v>25</v>
      </c>
      <c r="BS287" s="17">
        <f t="shared" si="539"/>
        <v>0</v>
      </c>
      <c r="BT287" s="10">
        <v>171</v>
      </c>
      <c r="BU287" s="17">
        <f t="shared" si="540"/>
        <v>0</v>
      </c>
      <c r="BV287" s="10">
        <v>698</v>
      </c>
      <c r="BW287" s="17">
        <f t="shared" si="541"/>
        <v>4</v>
      </c>
      <c r="BX287" s="10">
        <v>1729</v>
      </c>
      <c r="BY287" s="17">
        <f t="shared" si="542"/>
        <v>10</v>
      </c>
      <c r="BZ287" s="15">
        <v>904</v>
      </c>
      <c r="CA287" s="18">
        <f t="shared" si="543"/>
        <v>9</v>
      </c>
    </row>
    <row r="288" spans="1:79">
      <c r="A288" s="1">
        <v>44185</v>
      </c>
      <c r="B288">
        <v>44185</v>
      </c>
      <c r="C288" s="6">
        <v>212339</v>
      </c>
      <c r="D288">
        <f t="shared" si="492"/>
        <v>2755</v>
      </c>
      <c r="E288" s="6">
        <v>3566</v>
      </c>
      <c r="F288">
        <f t="shared" si="487"/>
        <v>39</v>
      </c>
      <c r="G288" s="6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6">
        <v>1163813</v>
      </c>
      <c r="W288">
        <f t="shared" si="504"/>
        <v>13830</v>
      </c>
      <c r="X288">
        <f t="shared" si="505"/>
        <v>-3654</v>
      </c>
      <c r="Y288" s="22">
        <f t="shared" si="506"/>
        <v>292856.81932561647</v>
      </c>
      <c r="Z288" s="6">
        <v>947924</v>
      </c>
      <c r="AA288">
        <f t="shared" si="507"/>
        <v>11075</v>
      </c>
      <c r="AB288" s="19">
        <f t="shared" si="508"/>
        <v>0.81449854916554465</v>
      </c>
      <c r="AC288" s="18">
        <f t="shared" si="509"/>
        <v>-3135</v>
      </c>
      <c r="AD288">
        <f t="shared" si="510"/>
        <v>215889</v>
      </c>
      <c r="AE288">
        <f t="shared" si="511"/>
        <v>2755</v>
      </c>
      <c r="AF288" s="19">
        <f t="shared" si="512"/>
        <v>0.18550145083445535</v>
      </c>
      <c r="AG288" s="18">
        <f t="shared" si="513"/>
        <v>-519</v>
      </c>
      <c r="AH288" s="22">
        <f t="shared" si="514"/>
        <v>0.19920462762111352</v>
      </c>
      <c r="AI288" s="22">
        <f t="shared" si="515"/>
        <v>54325.364871665828</v>
      </c>
      <c r="AJ288" s="6">
        <v>32705</v>
      </c>
      <c r="AK288">
        <f t="shared" si="516"/>
        <v>790</v>
      </c>
      <c r="AL288">
        <f t="shared" si="517"/>
        <v>2.4753250822497241E-2</v>
      </c>
      <c r="AM288" s="22">
        <f t="shared" si="518"/>
        <v>8229.7433316557617</v>
      </c>
      <c r="AN288" s="22">
        <f t="shared" si="519"/>
        <v>0.15402257710547756</v>
      </c>
      <c r="AO288" s="6">
        <v>746</v>
      </c>
      <c r="AP288">
        <f t="shared" si="491"/>
        <v>64</v>
      </c>
      <c r="AQ288">
        <f t="shared" si="520"/>
        <v>9.384164222873892E-2</v>
      </c>
      <c r="AR288" s="22">
        <f t="shared" si="521"/>
        <v>187.72018117765475</v>
      </c>
      <c r="AS288" s="6">
        <v>1622</v>
      </c>
      <c r="AT288">
        <f t="shared" si="522"/>
        <v>89</v>
      </c>
      <c r="AU288">
        <f t="shared" si="523"/>
        <v>5.8056099151989615E-2</v>
      </c>
      <c r="AV288" s="22">
        <f t="shared" si="524"/>
        <v>408.1529944640161</v>
      </c>
      <c r="AW288" s="35">
        <f t="shared" si="525"/>
        <v>7.6387286367553767E-3</v>
      </c>
      <c r="AX288" s="6">
        <v>192</v>
      </c>
      <c r="AY288">
        <f t="shared" si="526"/>
        <v>10</v>
      </c>
      <c r="AZ288">
        <f t="shared" si="527"/>
        <v>5.4945054945054972E-2</v>
      </c>
      <c r="BA288" s="22">
        <f t="shared" si="528"/>
        <v>48.314041268243578</v>
      </c>
      <c r="BB288" s="35">
        <f t="shared" si="529"/>
        <v>9.0421448721148727E-4</v>
      </c>
      <c r="BC288" s="18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8">
        <f t="shared" si="530"/>
        <v>953</v>
      </c>
      <c r="BE288" s="35">
        <f t="shared" si="531"/>
        <v>2.7774539519701547E-2</v>
      </c>
      <c r="BF288" s="22">
        <f t="shared" si="532"/>
        <v>8873.9305485656769</v>
      </c>
      <c r="BG288" s="22">
        <f t="shared" si="533"/>
        <v>0.1660787702682974</v>
      </c>
      <c r="BH288" s="30">
        <v>36614</v>
      </c>
      <c r="BI288">
        <f t="shared" si="534"/>
        <v>484</v>
      </c>
      <c r="BJ288" s="6">
        <v>85220</v>
      </c>
      <c r="BK288">
        <f t="shared" si="535"/>
        <v>1119</v>
      </c>
      <c r="BL288" s="6">
        <v>62058</v>
      </c>
      <c r="BM288">
        <f t="shared" si="536"/>
        <v>797</v>
      </c>
      <c r="BN288" s="6">
        <v>23741</v>
      </c>
      <c r="BO288">
        <f t="shared" si="537"/>
        <v>305</v>
      </c>
      <c r="BP288" s="6">
        <v>4706</v>
      </c>
      <c r="BQ288">
        <f t="shared" si="538"/>
        <v>50</v>
      </c>
      <c r="BR288" s="10">
        <v>25</v>
      </c>
      <c r="BS288" s="17">
        <f t="shared" si="539"/>
        <v>0</v>
      </c>
      <c r="BT288" s="10">
        <v>171</v>
      </c>
      <c r="BU288" s="17">
        <f t="shared" si="540"/>
        <v>0</v>
      </c>
      <c r="BV288" s="10">
        <v>703</v>
      </c>
      <c r="BW288" s="17">
        <f t="shared" si="541"/>
        <v>5</v>
      </c>
      <c r="BX288" s="10">
        <v>1752</v>
      </c>
      <c r="BY288" s="17">
        <f t="shared" si="542"/>
        <v>23</v>
      </c>
      <c r="BZ288" s="15">
        <v>915</v>
      </c>
      <c r="CA288" s="18">
        <f t="shared" si="543"/>
        <v>11</v>
      </c>
    </row>
    <row r="289" spans="1:79">
      <c r="A289" s="1">
        <v>44186</v>
      </c>
      <c r="B289">
        <v>44186</v>
      </c>
      <c r="C289" s="6">
        <v>214038</v>
      </c>
      <c r="D289">
        <f t="shared" si="492"/>
        <v>1699</v>
      </c>
      <c r="E289" s="6">
        <v>3597</v>
      </c>
      <c r="F289">
        <f t="shared" ref="F289:F320" si="544">E289-E288</f>
        <v>31</v>
      </c>
      <c r="G289" s="6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6">
        <v>1174159</v>
      </c>
      <c r="W289">
        <f t="shared" si="504"/>
        <v>10346</v>
      </c>
      <c r="X289">
        <f t="shared" si="505"/>
        <v>-3484</v>
      </c>
      <c r="Y289" s="22">
        <f t="shared" si="506"/>
        <v>295460.2415702063</v>
      </c>
      <c r="Z289" s="6">
        <v>956571</v>
      </c>
      <c r="AA289">
        <f t="shared" si="507"/>
        <v>8647</v>
      </c>
      <c r="AB289" s="19">
        <f t="shared" si="508"/>
        <v>0.81468608595599068</v>
      </c>
      <c r="AC289" s="18">
        <f t="shared" si="509"/>
        <v>-2428</v>
      </c>
      <c r="AD289">
        <f t="shared" si="510"/>
        <v>217588</v>
      </c>
      <c r="AE289">
        <f t="shared" si="511"/>
        <v>1699</v>
      </c>
      <c r="AF289" s="19">
        <f t="shared" si="512"/>
        <v>0.18531391404400938</v>
      </c>
      <c r="AG289" s="18">
        <f t="shared" si="513"/>
        <v>-1056</v>
      </c>
      <c r="AH289" s="22">
        <f t="shared" si="514"/>
        <v>0.16421805528706745</v>
      </c>
      <c r="AI289" s="22">
        <f t="shared" si="515"/>
        <v>54752.89380976346</v>
      </c>
      <c r="AJ289" s="6">
        <v>32976</v>
      </c>
      <c r="AK289">
        <f t="shared" si="516"/>
        <v>271</v>
      </c>
      <c r="AL289">
        <f t="shared" si="517"/>
        <v>8.2861947714416573E-3</v>
      </c>
      <c r="AM289" s="22">
        <f t="shared" si="518"/>
        <v>8297.9365878208355</v>
      </c>
      <c r="AN289" s="22">
        <f t="shared" si="519"/>
        <v>0.15406610041207636</v>
      </c>
      <c r="AO289" s="6">
        <v>741</v>
      </c>
      <c r="AP289">
        <f t="shared" si="491"/>
        <v>-5</v>
      </c>
      <c r="AQ289">
        <f t="shared" si="520"/>
        <v>-6.7024128686327122E-3</v>
      </c>
      <c r="AR289" s="22">
        <f t="shared" si="521"/>
        <v>186.46200301962756</v>
      </c>
      <c r="AS289" s="6">
        <v>1595</v>
      </c>
      <c r="AT289">
        <f t="shared" si="522"/>
        <v>-27</v>
      </c>
      <c r="AU289">
        <f t="shared" si="523"/>
        <v>-1.6646115906288506E-2</v>
      </c>
      <c r="AV289" s="22">
        <f t="shared" si="524"/>
        <v>401.35883241066932</v>
      </c>
      <c r="AW289" s="35">
        <f t="shared" si="525"/>
        <v>7.4519477849727617E-3</v>
      </c>
      <c r="AX289" s="6">
        <v>178</v>
      </c>
      <c r="AY289">
        <f t="shared" si="526"/>
        <v>-14</v>
      </c>
      <c r="AZ289">
        <f t="shared" si="527"/>
        <v>-7.291666666666663E-2</v>
      </c>
      <c r="BA289" s="22">
        <f t="shared" si="528"/>
        <v>44.791142425767489</v>
      </c>
      <c r="BB289" s="35">
        <f t="shared" si="529"/>
        <v>8.3162802866780668E-4</v>
      </c>
      <c r="BC289" s="18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8">
        <f t="shared" si="530"/>
        <v>225</v>
      </c>
      <c r="BE289" s="35">
        <f t="shared" si="531"/>
        <v>6.3802637175669474E-3</v>
      </c>
      <c r="BF289" s="22">
        <f t="shared" si="532"/>
        <v>8930.5485656768997</v>
      </c>
      <c r="BG289" s="22">
        <f t="shared" si="533"/>
        <v>0.16581167830011492</v>
      </c>
      <c r="BH289" s="30">
        <v>36880</v>
      </c>
      <c r="BI289">
        <f t="shared" si="534"/>
        <v>266</v>
      </c>
      <c r="BJ289" s="6">
        <v>85882</v>
      </c>
      <c r="BK289">
        <f t="shared" si="535"/>
        <v>662</v>
      </c>
      <c r="BL289" s="6">
        <v>62559</v>
      </c>
      <c r="BM289">
        <f t="shared" si="536"/>
        <v>501</v>
      </c>
      <c r="BN289" s="6">
        <v>23980</v>
      </c>
      <c r="BO289">
        <f t="shared" si="537"/>
        <v>239</v>
      </c>
      <c r="BP289" s="6">
        <v>4737</v>
      </c>
      <c r="BQ289">
        <f t="shared" si="538"/>
        <v>31</v>
      </c>
      <c r="BR289" s="10">
        <v>25</v>
      </c>
      <c r="BS289" s="17">
        <f t="shared" si="539"/>
        <v>0</v>
      </c>
      <c r="BT289" s="10">
        <v>172</v>
      </c>
      <c r="BU289" s="17">
        <f t="shared" si="540"/>
        <v>1</v>
      </c>
      <c r="BV289" s="10">
        <v>710</v>
      </c>
      <c r="BW289" s="17">
        <f t="shared" si="541"/>
        <v>7</v>
      </c>
      <c r="BX289" s="10">
        <v>1766</v>
      </c>
      <c r="BY289" s="17">
        <f t="shared" si="542"/>
        <v>14</v>
      </c>
      <c r="BZ289" s="15">
        <v>924</v>
      </c>
      <c r="CA289" s="18">
        <f t="shared" si="543"/>
        <v>9</v>
      </c>
    </row>
    <row r="290" spans="1:79">
      <c r="A290" s="1">
        <v>44187</v>
      </c>
      <c r="B290">
        <v>44187</v>
      </c>
      <c r="C290" s="6">
        <v>217202</v>
      </c>
      <c r="D290">
        <f t="shared" si="492"/>
        <v>3164</v>
      </c>
      <c r="E290" s="6">
        <v>3632</v>
      </c>
      <c r="F290">
        <f t="shared" si="544"/>
        <v>35</v>
      </c>
      <c r="G290" s="6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6">
        <v>1190500</v>
      </c>
      <c r="W290">
        <f t="shared" si="504"/>
        <v>16341</v>
      </c>
      <c r="X290">
        <f t="shared" si="505"/>
        <v>5995</v>
      </c>
      <c r="Y290" s="22">
        <f t="shared" si="506"/>
        <v>299572.21942627075</v>
      </c>
      <c r="Z290" s="6">
        <v>969748</v>
      </c>
      <c r="AA290">
        <f t="shared" si="507"/>
        <v>13177</v>
      </c>
      <c r="AB290" s="19">
        <f t="shared" si="508"/>
        <v>0.81457202855942878</v>
      </c>
      <c r="AC290" s="18">
        <f t="shared" si="509"/>
        <v>4530</v>
      </c>
      <c r="AD290">
        <f t="shared" si="510"/>
        <v>220752</v>
      </c>
      <c r="AE290">
        <f t="shared" si="511"/>
        <v>3164</v>
      </c>
      <c r="AF290" s="19">
        <f t="shared" si="512"/>
        <v>0.18542797144057119</v>
      </c>
      <c r="AG290" s="18">
        <f t="shared" si="513"/>
        <v>1465</v>
      </c>
      <c r="AH290" s="22">
        <f t="shared" si="514"/>
        <v>0.19362340126063277</v>
      </c>
      <c r="AI290" s="22">
        <f t="shared" si="515"/>
        <v>55549.068948163054</v>
      </c>
      <c r="AJ290" s="6">
        <v>35358</v>
      </c>
      <c r="AK290">
        <f t="shared" si="516"/>
        <v>2382</v>
      </c>
      <c r="AL290">
        <f t="shared" si="517"/>
        <v>7.2234352256186352E-2</v>
      </c>
      <c r="AM290" s="22">
        <f t="shared" si="518"/>
        <v>8897.3326623049816</v>
      </c>
      <c r="AN290" s="22">
        <f t="shared" si="519"/>
        <v>0.1627885562748041</v>
      </c>
      <c r="AO290" s="6">
        <v>751</v>
      </c>
      <c r="AP290">
        <f t="shared" si="491"/>
        <v>10</v>
      </c>
      <c r="AQ290">
        <f t="shared" si="520"/>
        <v>1.3495276653171295E-2</v>
      </c>
      <c r="AR290" s="22">
        <f t="shared" si="521"/>
        <v>188.97835933568192</v>
      </c>
      <c r="AS290" s="6">
        <v>1616</v>
      </c>
      <c r="AT290">
        <f t="shared" si="522"/>
        <v>21</v>
      </c>
      <c r="AU290">
        <f t="shared" si="523"/>
        <v>1.3166144200627006E-2</v>
      </c>
      <c r="AV290" s="22">
        <f t="shared" si="524"/>
        <v>406.64318067438347</v>
      </c>
      <c r="AW290" s="35">
        <f t="shared" si="525"/>
        <v>7.4400788206370107E-3</v>
      </c>
      <c r="AX290" s="6">
        <v>168</v>
      </c>
      <c r="AY290">
        <f t="shared" si="526"/>
        <v>-10</v>
      </c>
      <c r="AZ290">
        <f t="shared" si="527"/>
        <v>-5.6179775280898903E-2</v>
      </c>
      <c r="BA290" s="22">
        <f t="shared" si="528"/>
        <v>42.274786109713133</v>
      </c>
      <c r="BB290" s="35">
        <f t="shared" si="529"/>
        <v>7.7347354075929325E-4</v>
      </c>
      <c r="BC290" s="18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8">
        <f t="shared" si="530"/>
        <v>2403</v>
      </c>
      <c r="BE290" s="35">
        <f t="shared" si="531"/>
        <v>6.7709213863059947E-2</v>
      </c>
      <c r="BF290" s="22">
        <f t="shared" si="532"/>
        <v>9535.2289884247602</v>
      </c>
      <c r="BG290" s="22">
        <f t="shared" si="533"/>
        <v>0.1744597195237613</v>
      </c>
      <c r="BH290" s="30">
        <v>37366</v>
      </c>
      <c r="BI290">
        <f t="shared" si="534"/>
        <v>486</v>
      </c>
      <c r="BJ290" s="6">
        <v>87212</v>
      </c>
      <c r="BK290">
        <f t="shared" si="535"/>
        <v>1330</v>
      </c>
      <c r="BL290" s="6">
        <v>63522</v>
      </c>
      <c r="BM290">
        <f t="shared" si="536"/>
        <v>963</v>
      </c>
      <c r="BN290" s="6">
        <v>24314</v>
      </c>
      <c r="BO290">
        <f t="shared" si="537"/>
        <v>334</v>
      </c>
      <c r="BP290" s="6">
        <v>4788</v>
      </c>
      <c r="BQ290">
        <f t="shared" si="538"/>
        <v>51</v>
      </c>
      <c r="BR290" s="10">
        <v>25</v>
      </c>
      <c r="BS290" s="17">
        <f t="shared" si="539"/>
        <v>0</v>
      </c>
      <c r="BT290" s="10">
        <v>172</v>
      </c>
      <c r="BU290" s="17">
        <f t="shared" si="540"/>
        <v>0</v>
      </c>
      <c r="BV290" s="10">
        <v>718</v>
      </c>
      <c r="BW290" s="17">
        <f t="shared" si="541"/>
        <v>8</v>
      </c>
      <c r="BX290" s="10">
        <v>1783</v>
      </c>
      <c r="BY290" s="17">
        <f t="shared" si="542"/>
        <v>17</v>
      </c>
      <c r="BZ290" s="15">
        <v>934</v>
      </c>
      <c r="CA290" s="18">
        <f t="shared" si="543"/>
        <v>10</v>
      </c>
    </row>
    <row r="291" spans="1:79">
      <c r="A291" s="1">
        <v>44188</v>
      </c>
      <c r="B291">
        <v>44188</v>
      </c>
      <c r="C291" s="6">
        <v>220261</v>
      </c>
      <c r="D291">
        <f t="shared" si="492"/>
        <v>3059</v>
      </c>
      <c r="E291" s="6">
        <v>3664</v>
      </c>
      <c r="F291">
        <f t="shared" si="544"/>
        <v>32</v>
      </c>
      <c r="G291" s="6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6">
        <v>1204739</v>
      </c>
      <c r="W291">
        <f t="shared" si="504"/>
        <v>14239</v>
      </c>
      <c r="X291">
        <f t="shared" si="505"/>
        <v>-2102</v>
      </c>
      <c r="Y291" s="22">
        <f t="shared" si="506"/>
        <v>303155.25918470055</v>
      </c>
      <c r="Z291" s="6">
        <v>980928</v>
      </c>
      <c r="AA291">
        <f t="shared" si="507"/>
        <v>11180</v>
      </c>
      <c r="AB291" s="19">
        <f t="shared" si="508"/>
        <v>0.81422449177788714</v>
      </c>
      <c r="AC291" s="18">
        <f t="shared" si="509"/>
        <v>-1997</v>
      </c>
      <c r="AD291">
        <f t="shared" si="510"/>
        <v>223811</v>
      </c>
      <c r="AE291">
        <f t="shared" si="511"/>
        <v>3059</v>
      </c>
      <c r="AF291" s="19">
        <f t="shared" si="512"/>
        <v>0.18577550822211283</v>
      </c>
      <c r="AG291" s="18">
        <f t="shared" si="513"/>
        <v>-105</v>
      </c>
      <c r="AH291" s="22">
        <f t="shared" si="514"/>
        <v>0.21483250228246364</v>
      </c>
      <c r="AI291" s="22">
        <f t="shared" si="515"/>
        <v>56318.822345244087</v>
      </c>
      <c r="AJ291" s="6">
        <v>36589</v>
      </c>
      <c r="AK291">
        <f t="shared" si="516"/>
        <v>1231</v>
      </c>
      <c r="AL291">
        <f t="shared" si="517"/>
        <v>3.4815317608462015E-2</v>
      </c>
      <c r="AM291" s="22">
        <f t="shared" si="518"/>
        <v>9207.0961248112726</v>
      </c>
      <c r="AN291" s="22">
        <f t="shared" si="519"/>
        <v>0.16611656171541944</v>
      </c>
      <c r="AO291" s="6">
        <v>720</v>
      </c>
      <c r="AP291">
        <f t="shared" si="491"/>
        <v>-31</v>
      </c>
      <c r="AQ291">
        <f t="shared" si="520"/>
        <v>-4.1278295605858828E-2</v>
      </c>
      <c r="AR291" s="22">
        <f t="shared" si="521"/>
        <v>181.17765475591344</v>
      </c>
      <c r="AS291" s="6">
        <v>1686</v>
      </c>
      <c r="AT291">
        <f t="shared" si="522"/>
        <v>70</v>
      </c>
      <c r="AU291">
        <f t="shared" si="523"/>
        <v>4.3316831683168244E-2</v>
      </c>
      <c r="AV291" s="22">
        <f t="shared" si="524"/>
        <v>424.25767488676394</v>
      </c>
      <c r="AW291" s="35">
        <f t="shared" si="525"/>
        <v>7.6545552776024805E-3</v>
      </c>
      <c r="AX291" s="6">
        <v>182</v>
      </c>
      <c r="AY291">
        <f t="shared" si="526"/>
        <v>14</v>
      </c>
      <c r="AZ291">
        <f t="shared" si="527"/>
        <v>8.3333333333333259E-2</v>
      </c>
      <c r="BA291" s="22">
        <f t="shared" si="528"/>
        <v>45.797684952189229</v>
      </c>
      <c r="BB291" s="35">
        <f t="shared" si="529"/>
        <v>8.2629244396420607E-4</v>
      </c>
      <c r="BC291" s="18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8">
        <f t="shared" si="530"/>
        <v>1284</v>
      </c>
      <c r="BE291" s="35">
        <f t="shared" si="531"/>
        <v>3.3884886390626257E-2</v>
      </c>
      <c r="BF291" s="22">
        <f t="shared" si="532"/>
        <v>9858.3291394061398</v>
      </c>
      <c r="BG291" s="22">
        <f t="shared" si="533"/>
        <v>0.17786625866585551</v>
      </c>
      <c r="BH291" s="30">
        <v>37824</v>
      </c>
      <c r="BI291">
        <f t="shared" si="534"/>
        <v>458</v>
      </c>
      <c r="BJ291" s="6">
        <v>88441</v>
      </c>
      <c r="BK291">
        <f t="shared" si="535"/>
        <v>1229</v>
      </c>
      <c r="BL291" s="6">
        <v>64473</v>
      </c>
      <c r="BM291">
        <f t="shared" si="536"/>
        <v>951</v>
      </c>
      <c r="BN291" s="6">
        <v>24669</v>
      </c>
      <c r="BO291">
        <f t="shared" si="537"/>
        <v>355</v>
      </c>
      <c r="BP291" s="6">
        <v>4854</v>
      </c>
      <c r="BQ291">
        <f t="shared" si="538"/>
        <v>66</v>
      </c>
      <c r="BR291" s="10">
        <v>25</v>
      </c>
      <c r="BS291" s="17">
        <f t="shared" si="539"/>
        <v>0</v>
      </c>
      <c r="BT291" s="10">
        <v>172</v>
      </c>
      <c r="BU291" s="17">
        <f t="shared" si="540"/>
        <v>0</v>
      </c>
      <c r="BV291" s="10">
        <v>724</v>
      </c>
      <c r="BW291" s="17">
        <f t="shared" si="541"/>
        <v>6</v>
      </c>
      <c r="BX291" s="10">
        <v>1801</v>
      </c>
      <c r="BY291" s="17">
        <f t="shared" si="542"/>
        <v>18</v>
      </c>
      <c r="BZ291" s="15">
        <v>942</v>
      </c>
      <c r="CA291" s="18">
        <f t="shared" si="543"/>
        <v>8</v>
      </c>
    </row>
    <row r="292" spans="1:79">
      <c r="A292" s="1">
        <v>44189</v>
      </c>
      <c r="B292">
        <v>44189</v>
      </c>
      <c r="C292" s="6">
        <v>223674</v>
      </c>
      <c r="D292">
        <f t="shared" si="492"/>
        <v>3413</v>
      </c>
      <c r="E292" s="6">
        <v>3715</v>
      </c>
      <c r="F292">
        <f t="shared" si="544"/>
        <v>51</v>
      </c>
      <c r="G292" s="6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6">
        <v>1221114</v>
      </c>
      <c r="W292">
        <f t="shared" si="504"/>
        <v>16375</v>
      </c>
      <c r="X292">
        <f t="shared" si="505"/>
        <v>2136</v>
      </c>
      <c r="Y292" s="22">
        <f t="shared" si="506"/>
        <v>307275.79265223956</v>
      </c>
      <c r="Z292" s="6">
        <v>993890</v>
      </c>
      <c r="AA292">
        <f t="shared" si="507"/>
        <v>12962</v>
      </c>
      <c r="AB292" s="19">
        <f t="shared" si="508"/>
        <v>0.8139207313977237</v>
      </c>
      <c r="AC292" s="18">
        <f t="shared" si="509"/>
        <v>1782</v>
      </c>
      <c r="AD292">
        <f t="shared" si="510"/>
        <v>227224</v>
      </c>
      <c r="AE292">
        <f t="shared" si="511"/>
        <v>3413</v>
      </c>
      <c r="AF292" s="19">
        <f t="shared" si="512"/>
        <v>0.18607926860227628</v>
      </c>
      <c r="AG292" s="18">
        <f t="shared" si="513"/>
        <v>354</v>
      </c>
      <c r="AH292" s="22">
        <f t="shared" si="514"/>
        <v>0.20842748091603053</v>
      </c>
      <c r="AI292" s="22">
        <f t="shared" si="515"/>
        <v>57177.654755913434</v>
      </c>
      <c r="AJ292" s="6">
        <v>38044</v>
      </c>
      <c r="AK292">
        <f t="shared" si="516"/>
        <v>1455</v>
      </c>
      <c r="AL292">
        <f t="shared" si="517"/>
        <v>3.9766049905709311E-2</v>
      </c>
      <c r="AM292" s="22">
        <f t="shared" si="518"/>
        <v>9573.2259687971818</v>
      </c>
      <c r="AN292" s="22">
        <f t="shared" si="519"/>
        <v>0.17008682278673426</v>
      </c>
      <c r="AO292" s="6">
        <v>737</v>
      </c>
      <c r="AP292">
        <f t="shared" si="491"/>
        <v>17</v>
      </c>
      <c r="AQ292">
        <f t="shared" si="520"/>
        <v>2.3611111111111027E-2</v>
      </c>
      <c r="AR292" s="22">
        <f t="shared" si="521"/>
        <v>185.45546049320583</v>
      </c>
      <c r="AS292" s="6">
        <v>1683</v>
      </c>
      <c r="AT292">
        <f t="shared" si="522"/>
        <v>-3</v>
      </c>
      <c r="AU292">
        <f t="shared" si="523"/>
        <v>-1.779359430605032E-3</v>
      </c>
      <c r="AV292" s="22">
        <f t="shared" si="524"/>
        <v>423.50276799194762</v>
      </c>
      <c r="AW292" s="35">
        <f t="shared" si="525"/>
        <v>7.5243434641487162E-3</v>
      </c>
      <c r="AX292" s="6">
        <v>187</v>
      </c>
      <c r="AY292">
        <f t="shared" si="526"/>
        <v>5</v>
      </c>
      <c r="AZ292">
        <f t="shared" si="527"/>
        <v>2.7472527472527375E-2</v>
      </c>
      <c r="BA292" s="22">
        <f t="shared" si="528"/>
        <v>47.055863110216407</v>
      </c>
      <c r="BB292" s="35">
        <f t="shared" si="529"/>
        <v>8.360381626831907E-4</v>
      </c>
      <c r="BC292" s="18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8">
        <f t="shared" si="530"/>
        <v>1474</v>
      </c>
      <c r="BE292" s="35">
        <f t="shared" si="531"/>
        <v>3.7624116190622114E-2</v>
      </c>
      <c r="BF292" s="22">
        <f t="shared" si="532"/>
        <v>10229.240060392551</v>
      </c>
      <c r="BG292" s="22">
        <f t="shared" si="533"/>
        <v>0.18174217834884698</v>
      </c>
      <c r="BH292" s="30">
        <v>38376</v>
      </c>
      <c r="BI292">
        <f t="shared" si="534"/>
        <v>552</v>
      </c>
      <c r="BJ292" s="6">
        <v>89840</v>
      </c>
      <c r="BK292">
        <f t="shared" si="535"/>
        <v>1399</v>
      </c>
      <c r="BL292" s="6">
        <v>65425</v>
      </c>
      <c r="BM292">
        <f t="shared" si="536"/>
        <v>952</v>
      </c>
      <c r="BN292" s="6">
        <v>25107</v>
      </c>
      <c r="BO292">
        <f t="shared" si="537"/>
        <v>438</v>
      </c>
      <c r="BP292" s="6">
        <v>4926</v>
      </c>
      <c r="BQ292">
        <f t="shared" si="538"/>
        <v>72</v>
      </c>
      <c r="BR292" s="10">
        <v>26</v>
      </c>
      <c r="BS292" s="17">
        <f t="shared" si="539"/>
        <v>1</v>
      </c>
      <c r="BT292" s="10">
        <v>175</v>
      </c>
      <c r="BU292" s="17">
        <f t="shared" si="540"/>
        <v>3</v>
      </c>
      <c r="BV292" s="10">
        <v>736</v>
      </c>
      <c r="BW292" s="17">
        <f t="shared" si="541"/>
        <v>12</v>
      </c>
      <c r="BX292" s="10">
        <v>1819</v>
      </c>
      <c r="BY292" s="17">
        <f t="shared" si="542"/>
        <v>18</v>
      </c>
      <c r="BZ292" s="15">
        <v>959</v>
      </c>
      <c r="CA292" s="18">
        <f t="shared" si="543"/>
        <v>17</v>
      </c>
    </row>
    <row r="293" spans="1:79">
      <c r="A293" s="1">
        <v>44190</v>
      </c>
      <c r="B293">
        <v>44190</v>
      </c>
      <c r="C293" s="6">
        <v>226660</v>
      </c>
      <c r="D293">
        <f t="shared" si="492"/>
        <v>2986</v>
      </c>
      <c r="E293" s="6">
        <v>3756</v>
      </c>
      <c r="F293">
        <f t="shared" si="544"/>
        <v>41</v>
      </c>
      <c r="G293" s="6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6">
        <v>1232494</v>
      </c>
      <c r="W293">
        <f t="shared" si="504"/>
        <v>11380</v>
      </c>
      <c r="X293">
        <f t="shared" si="505"/>
        <v>-4995</v>
      </c>
      <c r="Y293" s="22">
        <f t="shared" si="506"/>
        <v>310139.40613990941</v>
      </c>
      <c r="Z293" s="6">
        <v>1002284</v>
      </c>
      <c r="AA293">
        <f t="shared" si="507"/>
        <v>8394</v>
      </c>
      <c r="AB293" s="19">
        <f t="shared" si="508"/>
        <v>0.8132161292468767</v>
      </c>
      <c r="AC293" s="18">
        <f t="shared" si="509"/>
        <v>-4568</v>
      </c>
      <c r="AD293">
        <f t="shared" si="510"/>
        <v>230210</v>
      </c>
      <c r="AE293">
        <f t="shared" si="511"/>
        <v>2986</v>
      </c>
      <c r="AF293" s="19">
        <f t="shared" si="512"/>
        <v>0.18678387075312333</v>
      </c>
      <c r="AG293" s="18">
        <f t="shared" si="513"/>
        <v>-427</v>
      </c>
      <c r="AH293" s="22">
        <f t="shared" si="514"/>
        <v>0.26239015817223199</v>
      </c>
      <c r="AI293" s="22">
        <f t="shared" si="515"/>
        <v>57929.038751887267</v>
      </c>
      <c r="AJ293" s="6">
        <v>38457</v>
      </c>
      <c r="AK293">
        <f t="shared" si="516"/>
        <v>413</v>
      </c>
      <c r="AL293">
        <f t="shared" si="517"/>
        <v>1.0855851119756066E-2</v>
      </c>
      <c r="AM293" s="22">
        <f t="shared" si="518"/>
        <v>9677.1514846502268</v>
      </c>
      <c r="AN293" s="22">
        <f t="shared" si="519"/>
        <v>0.16966822553604519</v>
      </c>
      <c r="AO293" s="6">
        <v>697</v>
      </c>
      <c r="AP293">
        <f t="shared" si="491"/>
        <v>-40</v>
      </c>
      <c r="AQ293">
        <f t="shared" si="520"/>
        <v>-5.4274084124830368E-2</v>
      </c>
      <c r="AR293" s="22">
        <f t="shared" si="521"/>
        <v>175.39003522898841</v>
      </c>
      <c r="AS293" s="6">
        <v>1813</v>
      </c>
      <c r="AT293">
        <f t="shared" si="522"/>
        <v>130</v>
      </c>
      <c r="AU293">
        <f t="shared" si="523"/>
        <v>7.7243018419488996E-2</v>
      </c>
      <c r="AV293" s="22">
        <f t="shared" si="524"/>
        <v>456.21540010065422</v>
      </c>
      <c r="AW293" s="35">
        <f t="shared" si="525"/>
        <v>7.9987646695491039E-3</v>
      </c>
      <c r="AX293" s="6">
        <v>188</v>
      </c>
      <c r="AY293">
        <f t="shared" si="526"/>
        <v>1</v>
      </c>
      <c r="AZ293">
        <f t="shared" si="527"/>
        <v>5.3475935828877219E-3</v>
      </c>
      <c r="BA293" s="22">
        <f t="shared" si="528"/>
        <v>47.307498741821838</v>
      </c>
      <c r="BB293" s="35">
        <f t="shared" si="529"/>
        <v>8.2943615988705555E-4</v>
      </c>
      <c r="BC293" s="18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8">
        <f t="shared" si="530"/>
        <v>504</v>
      </c>
      <c r="BE293" s="35">
        <f t="shared" si="531"/>
        <v>1.2398218986002796E-2</v>
      </c>
      <c r="BF293" s="22">
        <f t="shared" si="532"/>
        <v>10356.064418721691</v>
      </c>
      <c r="BG293" s="22">
        <f t="shared" si="533"/>
        <v>0.18157151680931793</v>
      </c>
      <c r="BH293" s="30">
        <v>38841</v>
      </c>
      <c r="BI293">
        <f t="shared" si="534"/>
        <v>465</v>
      </c>
      <c r="BJ293" s="6">
        <v>91039</v>
      </c>
      <c r="BK293">
        <f t="shared" si="535"/>
        <v>1199</v>
      </c>
      <c r="BL293" s="6">
        <v>66306</v>
      </c>
      <c r="BM293">
        <f t="shared" si="536"/>
        <v>881</v>
      </c>
      <c r="BN293" s="6">
        <v>25479</v>
      </c>
      <c r="BO293">
        <f t="shared" si="537"/>
        <v>372</v>
      </c>
      <c r="BP293" s="6">
        <v>4995</v>
      </c>
      <c r="BQ293">
        <f t="shared" si="538"/>
        <v>69</v>
      </c>
      <c r="BR293" s="10">
        <v>27</v>
      </c>
      <c r="BS293" s="17">
        <f t="shared" si="539"/>
        <v>1</v>
      </c>
      <c r="BT293" s="10">
        <v>177</v>
      </c>
      <c r="BU293" s="17">
        <f t="shared" si="540"/>
        <v>2</v>
      </c>
      <c r="BV293" s="10">
        <v>744</v>
      </c>
      <c r="BW293" s="17">
        <f t="shared" si="541"/>
        <v>8</v>
      </c>
      <c r="BX293" s="10">
        <v>1842</v>
      </c>
      <c r="BY293" s="17">
        <f t="shared" si="542"/>
        <v>23</v>
      </c>
      <c r="BZ293" s="15">
        <v>966</v>
      </c>
      <c r="CA293" s="18">
        <f t="shared" si="543"/>
        <v>7</v>
      </c>
    </row>
    <row r="294" spans="1:79">
      <c r="A294" s="1">
        <v>44191</v>
      </c>
      <c r="B294">
        <v>44191</v>
      </c>
      <c r="C294" s="6">
        <v>228724</v>
      </c>
      <c r="D294">
        <f t="shared" si="492"/>
        <v>2064</v>
      </c>
      <c r="E294" s="6">
        <v>3799</v>
      </c>
      <c r="F294">
        <f t="shared" si="544"/>
        <v>43</v>
      </c>
      <c r="G294" s="6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6">
        <v>1242275</v>
      </c>
      <c r="W294">
        <f t="shared" si="504"/>
        <v>9781</v>
      </c>
      <c r="X294">
        <f t="shared" si="505"/>
        <v>-1599</v>
      </c>
      <c r="Y294" s="22">
        <f t="shared" si="506"/>
        <v>312600.65425264218</v>
      </c>
      <c r="Z294" s="6">
        <v>1010001</v>
      </c>
      <c r="AA294">
        <f t="shared" si="507"/>
        <v>7717</v>
      </c>
      <c r="AB294" s="19">
        <f t="shared" si="508"/>
        <v>0.81302529633132758</v>
      </c>
      <c r="AC294" s="18">
        <f t="shared" si="509"/>
        <v>-677</v>
      </c>
      <c r="AD294">
        <f t="shared" si="510"/>
        <v>232274</v>
      </c>
      <c r="AE294">
        <f t="shared" si="511"/>
        <v>2064</v>
      </c>
      <c r="AF294" s="19">
        <f t="shared" si="512"/>
        <v>0.18697470366867239</v>
      </c>
      <c r="AG294" s="18">
        <f t="shared" si="513"/>
        <v>-922</v>
      </c>
      <c r="AH294" s="22">
        <f t="shared" si="514"/>
        <v>0.21102136795828647</v>
      </c>
      <c r="AI294" s="22">
        <f t="shared" si="515"/>
        <v>58448.414695520885</v>
      </c>
      <c r="AJ294" s="6">
        <v>38683</v>
      </c>
      <c r="AK294">
        <f t="shared" si="516"/>
        <v>226</v>
      </c>
      <c r="AL294">
        <f t="shared" si="517"/>
        <v>5.8766934498271084E-3</v>
      </c>
      <c r="AM294" s="22">
        <f t="shared" si="518"/>
        <v>9734.0211373930542</v>
      </c>
      <c r="AN294" s="22">
        <f t="shared" si="519"/>
        <v>0.16912523390636749</v>
      </c>
      <c r="AO294" s="6">
        <v>689</v>
      </c>
      <c r="AP294">
        <f t="shared" si="491"/>
        <v>-8</v>
      </c>
      <c r="AQ294">
        <f t="shared" si="520"/>
        <v>-1.1477761836441891E-2</v>
      </c>
      <c r="AR294" s="22">
        <f t="shared" si="521"/>
        <v>173.37695017614493</v>
      </c>
      <c r="AS294" s="6">
        <v>1846</v>
      </c>
      <c r="AT294">
        <f t="shared" si="522"/>
        <v>33</v>
      </c>
      <c r="AU294">
        <f t="shared" si="523"/>
        <v>1.8201875344732388E-2</v>
      </c>
      <c r="AV294" s="22">
        <f t="shared" si="524"/>
        <v>464.51937594363358</v>
      </c>
      <c r="AW294" s="35">
        <f t="shared" si="525"/>
        <v>8.0708626991483189E-3</v>
      </c>
      <c r="AX294" s="6">
        <v>185</v>
      </c>
      <c r="AY294">
        <f t="shared" si="526"/>
        <v>-3</v>
      </c>
      <c r="AZ294">
        <f t="shared" si="527"/>
        <v>-1.5957446808510634E-2</v>
      </c>
      <c r="BA294" s="22">
        <f t="shared" si="528"/>
        <v>46.55259184700553</v>
      </c>
      <c r="BB294" s="35">
        <f t="shared" si="529"/>
        <v>8.0883510256903512E-4</v>
      </c>
      <c r="BC294" s="18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8">
        <f t="shared" si="530"/>
        <v>248</v>
      </c>
      <c r="BE294" s="35">
        <f t="shared" si="531"/>
        <v>6.0259992710485211E-3</v>
      </c>
      <c r="BF294" s="22">
        <f t="shared" si="532"/>
        <v>10418.470055359838</v>
      </c>
      <c r="BG294" s="22">
        <f t="shared" si="533"/>
        <v>0.18101729595495006</v>
      </c>
      <c r="BH294" s="30">
        <v>39192</v>
      </c>
      <c r="BI294">
        <f t="shared" si="534"/>
        <v>351</v>
      </c>
      <c r="BJ294" s="6">
        <v>91817</v>
      </c>
      <c r="BK294">
        <f t="shared" si="535"/>
        <v>778</v>
      </c>
      <c r="BL294" s="6">
        <v>66914</v>
      </c>
      <c r="BM294">
        <f t="shared" si="536"/>
        <v>608</v>
      </c>
      <c r="BN294" s="6">
        <v>25766</v>
      </c>
      <c r="BO294">
        <f t="shared" si="537"/>
        <v>287</v>
      </c>
      <c r="BP294" s="6">
        <v>5035</v>
      </c>
      <c r="BQ294">
        <f t="shared" si="538"/>
        <v>40</v>
      </c>
      <c r="BR294" s="10">
        <v>27</v>
      </c>
      <c r="BS294" s="17">
        <f t="shared" si="539"/>
        <v>0</v>
      </c>
      <c r="BT294" s="10">
        <v>177</v>
      </c>
      <c r="BU294" s="17">
        <f t="shared" si="540"/>
        <v>0</v>
      </c>
      <c r="BV294" s="10">
        <v>753</v>
      </c>
      <c r="BW294" s="17">
        <f t="shared" si="541"/>
        <v>9</v>
      </c>
      <c r="BX294" s="10">
        <v>1865</v>
      </c>
      <c r="BY294" s="17">
        <f t="shared" si="542"/>
        <v>23</v>
      </c>
      <c r="BZ294" s="15">
        <v>977</v>
      </c>
      <c r="CA294" s="18">
        <f t="shared" si="543"/>
        <v>11</v>
      </c>
    </row>
    <row r="295" spans="1:79">
      <c r="A295" s="1">
        <v>44192</v>
      </c>
      <c r="B295">
        <v>44192</v>
      </c>
      <c r="C295" s="6">
        <v>231357</v>
      </c>
      <c r="D295">
        <f t="shared" si="492"/>
        <v>2633</v>
      </c>
      <c r="E295" s="6">
        <v>3840</v>
      </c>
      <c r="F295">
        <f t="shared" si="544"/>
        <v>41</v>
      </c>
      <c r="G295" s="6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6">
        <v>1252106</v>
      </c>
      <c r="W295">
        <f t="shared" si="504"/>
        <v>9831</v>
      </c>
      <c r="X295">
        <f t="shared" si="505"/>
        <v>50</v>
      </c>
      <c r="Y295" s="22">
        <f t="shared" si="506"/>
        <v>315074.48414695519</v>
      </c>
      <c r="Z295" s="6">
        <v>1017199</v>
      </c>
      <c r="AA295">
        <f t="shared" si="507"/>
        <v>7198</v>
      </c>
      <c r="AB295" s="19">
        <f t="shared" si="508"/>
        <v>0.81239048451169471</v>
      </c>
      <c r="AC295" s="18">
        <f t="shared" si="509"/>
        <v>-519</v>
      </c>
      <c r="AD295">
        <f t="shared" si="510"/>
        <v>234907</v>
      </c>
      <c r="AE295">
        <f t="shared" si="511"/>
        <v>2633</v>
      </c>
      <c r="AF295" s="19">
        <f t="shared" si="512"/>
        <v>0.18760951548830529</v>
      </c>
      <c r="AG295" s="18">
        <f t="shared" si="513"/>
        <v>569</v>
      </c>
      <c r="AH295" s="22">
        <f t="shared" si="514"/>
        <v>0.26782626385922081</v>
      </c>
      <c r="AI295" s="22">
        <f t="shared" si="515"/>
        <v>59110.971313537993</v>
      </c>
      <c r="AJ295" s="6">
        <v>38825</v>
      </c>
      <c r="AK295">
        <f t="shared" si="516"/>
        <v>142</v>
      </c>
      <c r="AL295">
        <f t="shared" si="517"/>
        <v>3.6708631698678662E-3</v>
      </c>
      <c r="AM295" s="22">
        <f t="shared" si="518"/>
        <v>9769.7533970810255</v>
      </c>
      <c r="AN295" s="22">
        <f t="shared" si="519"/>
        <v>0.16781424378773929</v>
      </c>
      <c r="AO295" s="6">
        <v>695</v>
      </c>
      <c r="AP295">
        <f t="shared" si="491"/>
        <v>6</v>
      </c>
      <c r="AQ295">
        <f t="shared" si="520"/>
        <v>8.7082728592162706E-3</v>
      </c>
      <c r="AR295" s="22">
        <f t="shared" si="521"/>
        <v>174.88676396577753</v>
      </c>
      <c r="AS295" s="6">
        <v>1848</v>
      </c>
      <c r="AT295">
        <f t="shared" si="522"/>
        <v>2</v>
      </c>
      <c r="AU295">
        <f t="shared" si="523"/>
        <v>1.0834236186347823E-3</v>
      </c>
      <c r="AV295" s="22">
        <f t="shared" si="524"/>
        <v>465.02264720684445</v>
      </c>
      <c r="AW295" s="35">
        <f t="shared" si="525"/>
        <v>7.9876554415902693E-3</v>
      </c>
      <c r="AX295" s="6">
        <v>183</v>
      </c>
      <c r="AY295">
        <f t="shared" si="526"/>
        <v>-2</v>
      </c>
      <c r="AZ295">
        <f t="shared" si="527"/>
        <v>-1.0810810810810811E-2</v>
      </c>
      <c r="BA295" s="22">
        <f t="shared" si="528"/>
        <v>46.04932058379466</v>
      </c>
      <c r="BB295" s="35">
        <f t="shared" si="529"/>
        <v>7.9098536028734815E-4</v>
      </c>
      <c r="BC295" s="18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8">
        <f t="shared" si="530"/>
        <v>148</v>
      </c>
      <c r="BE295" s="35">
        <f t="shared" si="531"/>
        <v>3.5746201966040392E-3</v>
      </c>
      <c r="BF295" s="22">
        <f t="shared" si="532"/>
        <v>10455.712128837444</v>
      </c>
      <c r="BG295" s="22">
        <f t="shared" si="533"/>
        <v>0.17959690002895956</v>
      </c>
      <c r="BH295" s="30">
        <v>39589</v>
      </c>
      <c r="BI295">
        <f t="shared" si="534"/>
        <v>397</v>
      </c>
      <c r="BJ295" s="6">
        <v>92840</v>
      </c>
      <c r="BK295">
        <f t="shared" si="535"/>
        <v>1023</v>
      </c>
      <c r="BL295" s="6">
        <v>67701</v>
      </c>
      <c r="BM295">
        <f t="shared" si="536"/>
        <v>787</v>
      </c>
      <c r="BN295" s="6">
        <v>26121</v>
      </c>
      <c r="BO295">
        <f t="shared" si="537"/>
        <v>355</v>
      </c>
      <c r="BP295" s="6">
        <v>5106</v>
      </c>
      <c r="BQ295">
        <f t="shared" si="538"/>
        <v>71</v>
      </c>
      <c r="BR295" s="10">
        <v>27</v>
      </c>
      <c r="BS295" s="17">
        <f t="shared" si="539"/>
        <v>0</v>
      </c>
      <c r="BT295" s="10">
        <v>180</v>
      </c>
      <c r="BU295" s="17">
        <f t="shared" si="540"/>
        <v>3</v>
      </c>
      <c r="BV295" s="10">
        <v>757</v>
      </c>
      <c r="BW295" s="17">
        <f t="shared" si="541"/>
        <v>4</v>
      </c>
      <c r="BX295" s="10">
        <v>1887</v>
      </c>
      <c r="BY295" s="17">
        <f t="shared" si="542"/>
        <v>22</v>
      </c>
      <c r="BZ295" s="15">
        <v>989</v>
      </c>
      <c r="CA295" s="18">
        <f t="shared" si="543"/>
        <v>12</v>
      </c>
    </row>
    <row r="296" spans="1:79">
      <c r="A296" s="1">
        <v>44193</v>
      </c>
      <c r="B296">
        <v>44193</v>
      </c>
      <c r="C296" s="6">
        <v>233705</v>
      </c>
      <c r="D296">
        <f t="shared" si="492"/>
        <v>2348</v>
      </c>
      <c r="E296" s="6">
        <v>3892</v>
      </c>
      <c r="F296">
        <f t="shared" si="544"/>
        <v>52</v>
      </c>
      <c r="G296" s="6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6">
        <v>1259828</v>
      </c>
      <c r="W296">
        <f t="shared" si="504"/>
        <v>7722</v>
      </c>
      <c r="X296">
        <f t="shared" si="505"/>
        <v>-2109</v>
      </c>
      <c r="Y296" s="22">
        <f t="shared" si="506"/>
        <v>317017.61449421238</v>
      </c>
      <c r="Z296" s="6">
        <v>1022573</v>
      </c>
      <c r="AA296">
        <f t="shared" si="507"/>
        <v>5374</v>
      </c>
      <c r="AB296" s="19">
        <f t="shared" si="508"/>
        <v>0.81167667332366</v>
      </c>
      <c r="AC296" s="18">
        <f t="shared" si="509"/>
        <v>-1824</v>
      </c>
      <c r="AD296">
        <f t="shared" si="510"/>
        <v>237255</v>
      </c>
      <c r="AE296">
        <f t="shared" si="511"/>
        <v>2348</v>
      </c>
      <c r="AF296" s="19">
        <f t="shared" si="512"/>
        <v>0.18832332667633994</v>
      </c>
      <c r="AG296" s="18">
        <f t="shared" si="513"/>
        <v>-285</v>
      </c>
      <c r="AH296" s="22">
        <f t="shared" si="514"/>
        <v>0.30406630406630408</v>
      </c>
      <c r="AI296" s="22">
        <f t="shared" si="515"/>
        <v>59701.811776547554</v>
      </c>
      <c r="AJ296" s="6">
        <v>39404</v>
      </c>
      <c r="AK296">
        <f t="shared" si="516"/>
        <v>579</v>
      </c>
      <c r="AL296">
        <f t="shared" si="517"/>
        <v>1.4913071474565331E-2</v>
      </c>
      <c r="AM296" s="22">
        <f t="shared" si="518"/>
        <v>9915.4504277805736</v>
      </c>
      <c r="AN296" s="22">
        <f t="shared" si="519"/>
        <v>0.16860572088744358</v>
      </c>
      <c r="AO296" s="6">
        <v>730</v>
      </c>
      <c r="AP296">
        <f t="shared" si="491"/>
        <v>35</v>
      </c>
      <c r="AQ296">
        <f t="shared" si="520"/>
        <v>5.0359712230215736E-2</v>
      </c>
      <c r="AR296" s="22">
        <f t="shared" si="521"/>
        <v>183.69401107196779</v>
      </c>
      <c r="AS296" s="6">
        <v>1945</v>
      </c>
      <c r="AT296">
        <f t="shared" si="522"/>
        <v>97</v>
      </c>
      <c r="AU296">
        <f t="shared" si="523"/>
        <v>5.2489177489177585E-2</v>
      </c>
      <c r="AV296" s="22">
        <f t="shared" si="524"/>
        <v>489.4313034725717</v>
      </c>
      <c r="AW296" s="35">
        <f t="shared" si="525"/>
        <v>8.3224577993624444E-3</v>
      </c>
      <c r="AX296" s="6">
        <v>182</v>
      </c>
      <c r="AY296">
        <f t="shared" si="526"/>
        <v>-1</v>
      </c>
      <c r="AZ296">
        <f t="shared" si="527"/>
        <v>-5.464480874316946E-3</v>
      </c>
      <c r="BA296" s="22">
        <f t="shared" si="528"/>
        <v>45.797684952189229</v>
      </c>
      <c r="BB296" s="35">
        <f t="shared" si="529"/>
        <v>7.7875954729252691E-4</v>
      </c>
      <c r="BC296" s="18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8">
        <f t="shared" si="530"/>
        <v>710</v>
      </c>
      <c r="BE296" s="35">
        <f t="shared" si="531"/>
        <v>1.7087434718779271E-2</v>
      </c>
      <c r="BF296" s="22">
        <f t="shared" si="532"/>
        <v>10634.373427277302</v>
      </c>
      <c r="BG296" s="22">
        <f t="shared" si="533"/>
        <v>0.18083053422049164</v>
      </c>
      <c r="BH296" s="30">
        <v>39994</v>
      </c>
      <c r="BI296">
        <f t="shared" si="534"/>
        <v>405</v>
      </c>
      <c r="BJ296" s="6">
        <v>93720</v>
      </c>
      <c r="BK296">
        <f t="shared" si="535"/>
        <v>880</v>
      </c>
      <c r="BL296" s="6">
        <v>68374</v>
      </c>
      <c r="BM296">
        <f t="shared" si="536"/>
        <v>673</v>
      </c>
      <c r="BN296" s="6">
        <v>26443</v>
      </c>
      <c r="BO296">
        <f t="shared" si="537"/>
        <v>322</v>
      </c>
      <c r="BP296" s="6">
        <v>5174</v>
      </c>
      <c r="BQ296">
        <f t="shared" si="538"/>
        <v>68</v>
      </c>
      <c r="BR296" s="10">
        <v>27</v>
      </c>
      <c r="BS296" s="17">
        <f t="shared" si="539"/>
        <v>0</v>
      </c>
      <c r="BT296" s="10">
        <v>181</v>
      </c>
      <c r="BU296" s="17">
        <f t="shared" si="540"/>
        <v>1</v>
      </c>
      <c r="BV296" s="10">
        <v>769</v>
      </c>
      <c r="BW296" s="17">
        <f t="shared" si="541"/>
        <v>12</v>
      </c>
      <c r="BX296" s="10">
        <v>1911</v>
      </c>
      <c r="BY296" s="17">
        <f t="shared" si="542"/>
        <v>24</v>
      </c>
      <c r="BZ296" s="15">
        <v>1004</v>
      </c>
      <c r="CA296" s="18">
        <f t="shared" si="543"/>
        <v>15</v>
      </c>
    </row>
    <row r="297" spans="1:79">
      <c r="A297" s="1">
        <v>44194</v>
      </c>
      <c r="B297">
        <v>44194</v>
      </c>
      <c r="C297" s="6">
        <v>238279</v>
      </c>
      <c r="D297">
        <f t="shared" si="492"/>
        <v>4574</v>
      </c>
      <c r="E297" s="6">
        <v>3933</v>
      </c>
      <c r="F297">
        <f t="shared" si="544"/>
        <v>41</v>
      </c>
      <c r="G297" s="6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6">
        <v>1275819</v>
      </c>
      <c r="W297">
        <f t="shared" si="504"/>
        <v>15991</v>
      </c>
      <c r="X297">
        <f t="shared" si="505"/>
        <v>8269</v>
      </c>
      <c r="Y297" s="22">
        <f t="shared" si="506"/>
        <v>321041.51987921487</v>
      </c>
      <c r="Z297" s="6">
        <v>1033990</v>
      </c>
      <c r="AA297">
        <f t="shared" si="507"/>
        <v>11417</v>
      </c>
      <c r="AB297" s="19">
        <f t="shared" si="508"/>
        <v>0.81045195282402915</v>
      </c>
      <c r="AC297" s="18">
        <f t="shared" si="509"/>
        <v>6043</v>
      </c>
      <c r="AD297">
        <f t="shared" si="510"/>
        <v>241829</v>
      </c>
      <c r="AE297">
        <f t="shared" si="511"/>
        <v>4574</v>
      </c>
      <c r="AF297" s="19">
        <f t="shared" si="512"/>
        <v>0.18954804717597087</v>
      </c>
      <c r="AG297" s="18">
        <f t="shared" si="513"/>
        <v>2226</v>
      </c>
      <c r="AH297" s="22">
        <f t="shared" si="514"/>
        <v>0.28603589519104494</v>
      </c>
      <c r="AI297" s="22">
        <f t="shared" si="515"/>
        <v>60852.793155510815</v>
      </c>
      <c r="AJ297" s="6">
        <v>41769</v>
      </c>
      <c r="AK297">
        <f t="shared" si="516"/>
        <v>2365</v>
      </c>
      <c r="AL297">
        <f t="shared" si="517"/>
        <v>6.0019287381991582E-2</v>
      </c>
      <c r="AM297" s="22">
        <f t="shared" si="518"/>
        <v>10510.568696527427</v>
      </c>
      <c r="AN297" s="22">
        <f t="shared" si="519"/>
        <v>0.17529450769895794</v>
      </c>
      <c r="AO297" s="6">
        <v>694</v>
      </c>
      <c r="AP297">
        <f t="shared" si="491"/>
        <v>-36</v>
      </c>
      <c r="AQ297">
        <f t="shared" si="520"/>
        <v>-4.9315068493150704E-2</v>
      </c>
      <c r="AR297" s="22">
        <f t="shared" si="521"/>
        <v>174.63512833417212</v>
      </c>
      <c r="AS297" s="6">
        <v>1939</v>
      </c>
      <c r="AT297">
        <f t="shared" si="522"/>
        <v>-6</v>
      </c>
      <c r="AU297">
        <f t="shared" si="523"/>
        <v>-3.0848329048843715E-3</v>
      </c>
      <c r="AV297" s="22">
        <f t="shared" si="524"/>
        <v>487.92148968293907</v>
      </c>
      <c r="AW297" s="35">
        <f t="shared" si="525"/>
        <v>8.1375194624788583E-3</v>
      </c>
      <c r="AX297" s="6">
        <v>180</v>
      </c>
      <c r="AY297">
        <f t="shared" si="526"/>
        <v>-2</v>
      </c>
      <c r="AZ297">
        <f t="shared" si="527"/>
        <v>-1.098901098901095E-2</v>
      </c>
      <c r="BA297" s="22">
        <f t="shared" si="528"/>
        <v>45.294413688978359</v>
      </c>
      <c r="BB297" s="35">
        <f t="shared" si="529"/>
        <v>7.5541696918318441E-4</v>
      </c>
      <c r="BC297" s="18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8">
        <f t="shared" si="530"/>
        <v>2321</v>
      </c>
      <c r="BE297" s="35">
        <f t="shared" si="531"/>
        <v>5.4920612384941281E-2</v>
      </c>
      <c r="BF297" s="22">
        <f t="shared" si="532"/>
        <v>11218.419728233517</v>
      </c>
      <c r="BG297" s="22">
        <f t="shared" si="533"/>
        <v>0.18709999622291515</v>
      </c>
      <c r="BH297" s="30">
        <v>40626</v>
      </c>
      <c r="BI297">
        <f t="shared" si="534"/>
        <v>632</v>
      </c>
      <c r="BJ297" s="6">
        <v>95578</v>
      </c>
      <c r="BK297">
        <f t="shared" si="535"/>
        <v>1858</v>
      </c>
      <c r="BL297" s="6">
        <v>69818</v>
      </c>
      <c r="BM297">
        <f t="shared" si="536"/>
        <v>1444</v>
      </c>
      <c r="BN297" s="6">
        <v>26984</v>
      </c>
      <c r="BO297">
        <f t="shared" si="537"/>
        <v>541</v>
      </c>
      <c r="BP297" s="6">
        <v>5273</v>
      </c>
      <c r="BQ297">
        <f t="shared" si="538"/>
        <v>99</v>
      </c>
      <c r="BR297" s="10">
        <v>27</v>
      </c>
      <c r="BS297" s="17">
        <f t="shared" si="539"/>
        <v>0</v>
      </c>
      <c r="BT297" s="10">
        <v>183</v>
      </c>
      <c r="BU297" s="17">
        <f t="shared" si="540"/>
        <v>2</v>
      </c>
      <c r="BV297" s="10">
        <v>779</v>
      </c>
      <c r="BW297" s="17">
        <f t="shared" si="541"/>
        <v>10</v>
      </c>
      <c r="BX297" s="10">
        <v>1929</v>
      </c>
      <c r="BY297" s="17">
        <f t="shared" si="542"/>
        <v>18</v>
      </c>
      <c r="BZ297" s="15">
        <v>1016</v>
      </c>
      <c r="CA297" s="18">
        <f t="shared" si="543"/>
        <v>12</v>
      </c>
    </row>
    <row r="298" spans="1:79">
      <c r="A298" s="1">
        <v>44195</v>
      </c>
      <c r="B298">
        <v>44195</v>
      </c>
      <c r="C298" s="6">
        <v>242744</v>
      </c>
      <c r="D298">
        <f t="shared" si="492"/>
        <v>4465</v>
      </c>
      <c r="E298" s="6">
        <v>3975</v>
      </c>
      <c r="F298">
        <f t="shared" si="544"/>
        <v>42</v>
      </c>
      <c r="G298" s="6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6">
        <v>1291610</v>
      </c>
      <c r="W298">
        <f t="shared" si="504"/>
        <v>15791</v>
      </c>
      <c r="X298">
        <f t="shared" si="505"/>
        <v>-200</v>
      </c>
      <c r="Y298" s="22">
        <f t="shared" si="506"/>
        <v>325015.09813789633</v>
      </c>
      <c r="Z298" s="6">
        <v>1045316</v>
      </c>
      <c r="AA298">
        <f t="shared" si="507"/>
        <v>11326</v>
      </c>
      <c r="AB298" s="19">
        <f t="shared" si="508"/>
        <v>0.80931240854437481</v>
      </c>
      <c r="AC298" s="18">
        <f t="shared" si="509"/>
        <v>-91</v>
      </c>
      <c r="AD298">
        <f t="shared" si="510"/>
        <v>246294</v>
      </c>
      <c r="AE298">
        <f t="shared" si="511"/>
        <v>4465</v>
      </c>
      <c r="AF298" s="19">
        <f t="shared" si="512"/>
        <v>0.19068759145562514</v>
      </c>
      <c r="AG298" s="18">
        <f t="shared" si="513"/>
        <v>-109</v>
      </c>
      <c r="AH298" s="22">
        <f t="shared" si="514"/>
        <v>0.28275600025330883</v>
      </c>
      <c r="AI298" s="22">
        <f t="shared" si="515"/>
        <v>61976.346250629089</v>
      </c>
      <c r="AJ298" s="6">
        <v>43297</v>
      </c>
      <c r="AK298">
        <f t="shared" si="516"/>
        <v>1528</v>
      </c>
      <c r="AL298">
        <f t="shared" si="517"/>
        <v>3.6582154229213071E-2</v>
      </c>
      <c r="AM298" s="22">
        <f t="shared" si="518"/>
        <v>10895.067941620533</v>
      </c>
      <c r="AN298" s="22">
        <f t="shared" si="519"/>
        <v>0.17836486174735525</v>
      </c>
      <c r="AO298" s="6">
        <v>694</v>
      </c>
      <c r="AP298">
        <f t="shared" si="491"/>
        <v>0</v>
      </c>
      <c r="AQ298">
        <f t="shared" si="520"/>
        <v>0</v>
      </c>
      <c r="AR298" s="22">
        <f t="shared" si="521"/>
        <v>174.63512833417212</v>
      </c>
      <c r="AS298" s="6">
        <v>1984</v>
      </c>
      <c r="AT298">
        <f t="shared" si="522"/>
        <v>45</v>
      </c>
      <c r="AU298">
        <f t="shared" si="523"/>
        <v>2.3207839092315607E-2</v>
      </c>
      <c r="AV298" s="22">
        <f t="shared" si="524"/>
        <v>499.24509310518368</v>
      </c>
      <c r="AW298" s="35">
        <f t="shared" si="525"/>
        <v>8.1732195234485716E-3</v>
      </c>
      <c r="AX298" s="6">
        <v>193</v>
      </c>
      <c r="AY298">
        <f t="shared" si="526"/>
        <v>13</v>
      </c>
      <c r="AZ298">
        <f t="shared" si="527"/>
        <v>7.2222222222222188E-2</v>
      </c>
      <c r="BA298" s="22">
        <f t="shared" si="528"/>
        <v>48.565676899849016</v>
      </c>
      <c r="BB298" s="35">
        <f t="shared" si="529"/>
        <v>7.9507629436772901E-4</v>
      </c>
      <c r="BC298" s="18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8">
        <f t="shared" si="530"/>
        <v>1586</v>
      </c>
      <c r="BE298" s="35">
        <f t="shared" si="531"/>
        <v>3.5574895697815245E-2</v>
      </c>
      <c r="BF298" s="22">
        <f t="shared" si="532"/>
        <v>11617.513839959738</v>
      </c>
      <c r="BG298" s="22">
        <f t="shared" si="533"/>
        <v>0.19019213657186171</v>
      </c>
      <c r="BH298" s="30">
        <v>41267</v>
      </c>
      <c r="BI298">
        <f t="shared" si="534"/>
        <v>641</v>
      </c>
      <c r="BJ298" s="6">
        <v>97468</v>
      </c>
      <c r="BK298">
        <f t="shared" si="535"/>
        <v>1890</v>
      </c>
      <c r="BL298" s="6">
        <v>71134</v>
      </c>
      <c r="BM298">
        <f t="shared" si="536"/>
        <v>1316</v>
      </c>
      <c r="BN298" s="6">
        <v>27508</v>
      </c>
      <c r="BO298">
        <f t="shared" si="537"/>
        <v>524</v>
      </c>
      <c r="BP298" s="6">
        <v>5367</v>
      </c>
      <c r="BQ298">
        <f t="shared" si="538"/>
        <v>94</v>
      </c>
      <c r="BR298" s="10">
        <v>27</v>
      </c>
      <c r="BS298" s="17">
        <f t="shared" si="539"/>
        <v>0</v>
      </c>
      <c r="BT298" s="10">
        <v>184</v>
      </c>
      <c r="BU298" s="17">
        <f t="shared" si="540"/>
        <v>1</v>
      </c>
      <c r="BV298" s="10">
        <v>785</v>
      </c>
      <c r="BW298" s="17">
        <f t="shared" si="541"/>
        <v>6</v>
      </c>
      <c r="BX298" s="10">
        <v>1948</v>
      </c>
      <c r="BY298" s="17">
        <f t="shared" si="542"/>
        <v>19</v>
      </c>
      <c r="BZ298" s="15">
        <v>1031</v>
      </c>
      <c r="CA298" s="18">
        <f t="shared" si="543"/>
        <v>15</v>
      </c>
    </row>
    <row r="299" spans="1:79">
      <c r="A299" s="1">
        <v>44196</v>
      </c>
      <c r="B299">
        <v>44196</v>
      </c>
      <c r="C299" s="6">
        <v>246790</v>
      </c>
      <c r="D299">
        <f t="shared" si="492"/>
        <v>4046</v>
      </c>
      <c r="E299" s="6">
        <v>4022</v>
      </c>
      <c r="F299">
        <f t="shared" si="544"/>
        <v>47</v>
      </c>
      <c r="G299" s="6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6">
        <v>1306033</v>
      </c>
      <c r="W299">
        <f t="shared" si="504"/>
        <v>14423</v>
      </c>
      <c r="X299">
        <f t="shared" si="505"/>
        <v>-1368</v>
      </c>
      <c r="Y299" s="22">
        <f t="shared" si="506"/>
        <v>328644.4388525415</v>
      </c>
      <c r="Z299" s="6">
        <v>1055693</v>
      </c>
      <c r="AA299">
        <f t="shared" si="507"/>
        <v>10377</v>
      </c>
      <c r="AB299" s="19">
        <f t="shared" si="508"/>
        <v>0.80832031043626007</v>
      </c>
      <c r="AC299" s="18">
        <f t="shared" si="509"/>
        <v>-949</v>
      </c>
      <c r="AD299">
        <f t="shared" si="510"/>
        <v>250340</v>
      </c>
      <c r="AE299">
        <f t="shared" si="511"/>
        <v>4046</v>
      </c>
      <c r="AF299" s="19">
        <f t="shared" si="512"/>
        <v>0.19167968956373996</v>
      </c>
      <c r="AG299" s="18">
        <f t="shared" si="513"/>
        <v>-419</v>
      </c>
      <c r="AH299" s="22">
        <f t="shared" si="514"/>
        <v>0.28052416279553494</v>
      </c>
      <c r="AI299" s="22">
        <f t="shared" si="515"/>
        <v>62994.464016104677</v>
      </c>
      <c r="AJ299" s="6">
        <v>44681</v>
      </c>
      <c r="AK299">
        <f t="shared" si="516"/>
        <v>1384</v>
      </c>
      <c r="AL299">
        <f t="shared" si="517"/>
        <v>3.1965263182206716E-2</v>
      </c>
      <c r="AM299" s="22">
        <f t="shared" si="518"/>
        <v>11243.331655762455</v>
      </c>
      <c r="AN299" s="22">
        <f t="shared" si="519"/>
        <v>0.1810486648567608</v>
      </c>
      <c r="AO299" s="6">
        <v>670</v>
      </c>
      <c r="AP299">
        <f t="shared" si="491"/>
        <v>-24</v>
      </c>
      <c r="AQ299">
        <f t="shared" si="520"/>
        <v>-3.458213256484155E-2</v>
      </c>
      <c r="AR299" s="22">
        <f t="shared" si="521"/>
        <v>168.59587317564166</v>
      </c>
      <c r="AS299" s="6">
        <v>2077</v>
      </c>
      <c r="AT299">
        <f t="shared" si="522"/>
        <v>93</v>
      </c>
      <c r="AU299">
        <f t="shared" si="523"/>
        <v>4.6875E-2</v>
      </c>
      <c r="AV299" s="22">
        <f t="shared" si="524"/>
        <v>522.64720684448912</v>
      </c>
      <c r="AW299" s="35">
        <f t="shared" si="525"/>
        <v>8.4160622391506942E-3</v>
      </c>
      <c r="AX299" s="6">
        <v>202</v>
      </c>
      <c r="AY299">
        <f t="shared" si="526"/>
        <v>9</v>
      </c>
      <c r="AZ299">
        <f t="shared" si="527"/>
        <v>4.663212435233155E-2</v>
      </c>
      <c r="BA299" s="22">
        <f t="shared" si="528"/>
        <v>50.830397584297934</v>
      </c>
      <c r="BB299" s="35">
        <f t="shared" si="529"/>
        <v>8.1850966408687548E-4</v>
      </c>
      <c r="BC299" s="18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8">
        <f t="shared" si="530"/>
        <v>1462</v>
      </c>
      <c r="BE299" s="35">
        <f t="shared" si="531"/>
        <v>3.1666955466990165E-2</v>
      </c>
      <c r="BF299" s="22">
        <f t="shared" si="532"/>
        <v>11985.405133366885</v>
      </c>
      <c r="BG299" s="22">
        <f t="shared" si="533"/>
        <v>0.19299809554682118</v>
      </c>
      <c r="BH299" s="30">
        <v>41893</v>
      </c>
      <c r="BI299">
        <f t="shared" si="534"/>
        <v>626</v>
      </c>
      <c r="BJ299" s="6">
        <v>99101</v>
      </c>
      <c r="BK299">
        <f t="shared" si="535"/>
        <v>1633</v>
      </c>
      <c r="BL299" s="6">
        <v>72386</v>
      </c>
      <c r="BM299">
        <f t="shared" si="536"/>
        <v>1252</v>
      </c>
      <c r="BN299" s="6">
        <v>27965</v>
      </c>
      <c r="BO299">
        <f t="shared" si="537"/>
        <v>457</v>
      </c>
      <c r="BP299" s="6">
        <v>5445</v>
      </c>
      <c r="BQ299">
        <f t="shared" si="538"/>
        <v>78</v>
      </c>
      <c r="BR299" s="10">
        <v>27</v>
      </c>
      <c r="BS299" s="17">
        <f t="shared" si="539"/>
        <v>0</v>
      </c>
      <c r="BT299" s="10">
        <v>186</v>
      </c>
      <c r="BU299" s="17">
        <f t="shared" si="540"/>
        <v>2</v>
      </c>
      <c r="BV299" s="10">
        <v>794</v>
      </c>
      <c r="BW299" s="17">
        <f t="shared" si="541"/>
        <v>9</v>
      </c>
      <c r="BX299" s="10">
        <v>1970</v>
      </c>
      <c r="BY299" s="17">
        <f t="shared" si="542"/>
        <v>22</v>
      </c>
      <c r="BZ299" s="15">
        <v>1045</v>
      </c>
      <c r="CA299" s="18">
        <f t="shared" si="543"/>
        <v>14</v>
      </c>
    </row>
    <row r="300" spans="1:79">
      <c r="A300" s="1">
        <v>44197</v>
      </c>
      <c r="B300">
        <v>44197</v>
      </c>
      <c r="C300" s="6">
        <v>249733</v>
      </c>
      <c r="D300">
        <f t="shared" si="492"/>
        <v>2943</v>
      </c>
      <c r="E300" s="6">
        <v>4064</v>
      </c>
      <c r="F300">
        <f t="shared" si="544"/>
        <v>42</v>
      </c>
      <c r="G300" s="6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6">
        <v>1317330</v>
      </c>
      <c r="W300">
        <f t="shared" si="504"/>
        <v>11297</v>
      </c>
      <c r="X300">
        <f t="shared" si="505"/>
        <v>-3126</v>
      </c>
      <c r="Y300" s="22">
        <f t="shared" si="506"/>
        <v>331487.16658278811</v>
      </c>
      <c r="Z300" s="6">
        <v>1064047</v>
      </c>
      <c r="AA300">
        <f t="shared" si="507"/>
        <v>8354</v>
      </c>
      <c r="AB300" s="19">
        <f t="shared" si="508"/>
        <v>0.80773002968124918</v>
      </c>
      <c r="AC300" s="18">
        <f t="shared" si="509"/>
        <v>-2023</v>
      </c>
      <c r="AD300">
        <f t="shared" si="510"/>
        <v>253283</v>
      </c>
      <c r="AE300">
        <f t="shared" si="511"/>
        <v>2943</v>
      </c>
      <c r="AF300" s="19">
        <f t="shared" si="512"/>
        <v>0.19226997031875082</v>
      </c>
      <c r="AG300" s="18">
        <f t="shared" si="513"/>
        <v>-1103</v>
      </c>
      <c r="AH300" s="22">
        <f t="shared" si="514"/>
        <v>0.26051164025847567</v>
      </c>
      <c r="AI300" s="22">
        <f t="shared" si="515"/>
        <v>63735.027679919476</v>
      </c>
      <c r="AJ300" s="6">
        <v>44847</v>
      </c>
      <c r="AK300">
        <f t="shared" si="516"/>
        <v>166</v>
      </c>
      <c r="AL300">
        <f t="shared" si="517"/>
        <v>3.7152257111523479E-3</v>
      </c>
      <c r="AM300" s="22">
        <f t="shared" si="518"/>
        <v>11285.103170608958</v>
      </c>
      <c r="AN300" s="22">
        <f t="shared" si="519"/>
        <v>0.17957979121701978</v>
      </c>
      <c r="AO300" s="6">
        <v>623</v>
      </c>
      <c r="AP300">
        <f t="shared" ref="AP300:AP331" si="548">AO300-AO299</f>
        <v>-47</v>
      </c>
      <c r="AQ300">
        <f t="shared" si="520"/>
        <v>-7.0149253731343286E-2</v>
      </c>
      <c r="AR300" s="22">
        <f t="shared" si="521"/>
        <v>156.76899849018619</v>
      </c>
      <c r="AS300" s="6">
        <v>2067</v>
      </c>
      <c r="AT300">
        <f t="shared" si="522"/>
        <v>-10</v>
      </c>
      <c r="AU300">
        <f t="shared" si="523"/>
        <v>-4.8146364949446241E-3</v>
      </c>
      <c r="AV300" s="22">
        <f t="shared" si="524"/>
        <v>520.13085052843485</v>
      </c>
      <c r="AW300" s="35">
        <f t="shared" si="525"/>
        <v>8.2768396647619653E-3</v>
      </c>
      <c r="AX300" s="6">
        <v>204</v>
      </c>
      <c r="AY300">
        <f t="shared" si="526"/>
        <v>2</v>
      </c>
      <c r="AZ300">
        <f t="shared" si="527"/>
        <v>9.9009900990099098E-3</v>
      </c>
      <c r="BA300" s="22">
        <f t="shared" si="528"/>
        <v>51.333668847508804</v>
      </c>
      <c r="BB300" s="35">
        <f t="shared" si="529"/>
        <v>8.1687241974428692E-4</v>
      </c>
      <c r="BC300" s="18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8">
        <f t="shared" si="530"/>
        <v>111</v>
      </c>
      <c r="BE300" s="35">
        <f t="shared" si="531"/>
        <v>2.3304639932815174E-3</v>
      </c>
      <c r="BF300" s="22">
        <f t="shared" si="532"/>
        <v>12013.336688475087</v>
      </c>
      <c r="BG300" s="22">
        <f t="shared" si="533"/>
        <v>0.19116816760300001</v>
      </c>
      <c r="BH300" s="30">
        <v>42253</v>
      </c>
      <c r="BI300">
        <f t="shared" si="534"/>
        <v>360</v>
      </c>
      <c r="BJ300" s="6">
        <v>100831</v>
      </c>
      <c r="BK300">
        <f t="shared" si="535"/>
        <v>1730</v>
      </c>
      <c r="BL300" s="6">
        <v>72955</v>
      </c>
      <c r="BM300">
        <f t="shared" si="536"/>
        <v>569</v>
      </c>
      <c r="BN300" s="6">
        <v>28202</v>
      </c>
      <c r="BO300">
        <f t="shared" si="537"/>
        <v>237</v>
      </c>
      <c r="BP300" s="6">
        <v>5492</v>
      </c>
      <c r="BQ300">
        <f t="shared" si="538"/>
        <v>47</v>
      </c>
      <c r="BR300" s="10">
        <v>27</v>
      </c>
      <c r="BS300" s="17">
        <f t="shared" si="539"/>
        <v>0</v>
      </c>
      <c r="BT300" s="10">
        <v>191</v>
      </c>
      <c r="BU300" s="17">
        <f t="shared" si="540"/>
        <v>5</v>
      </c>
      <c r="BV300" s="10">
        <v>800</v>
      </c>
      <c r="BW300" s="17">
        <f t="shared" si="541"/>
        <v>6</v>
      </c>
      <c r="BX300" s="10">
        <v>1988</v>
      </c>
      <c r="BY300" s="17">
        <f t="shared" si="542"/>
        <v>18</v>
      </c>
      <c r="BZ300" s="15">
        <v>1058</v>
      </c>
      <c r="CA300" s="18">
        <f t="shared" si="543"/>
        <v>13</v>
      </c>
    </row>
    <row r="301" spans="1:79">
      <c r="A301" s="1">
        <v>44198</v>
      </c>
      <c r="B301">
        <v>44198</v>
      </c>
      <c r="C301" s="6">
        <v>251764</v>
      </c>
      <c r="D301">
        <f t="shared" ref="D301:D332" si="549">IFERROR(C301-C300,"")</f>
        <v>2031</v>
      </c>
      <c r="E301" s="6">
        <v>4103</v>
      </c>
      <c r="F301">
        <f t="shared" si="544"/>
        <v>39</v>
      </c>
      <c r="G301" s="6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6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2">
        <f t="shared" ref="Y301:Y332" si="563">IFERROR(V301/3.974,0)</f>
        <v>333212.12883744336</v>
      </c>
      <c r="Z301" s="6">
        <v>1068871</v>
      </c>
      <c r="AA301">
        <f t="shared" ref="AA301:AA332" si="564">Z301-Z300</f>
        <v>4824</v>
      </c>
      <c r="AB301" s="19">
        <f t="shared" ref="AB301:AB332" si="565">IFERROR(Z301/V301,0)</f>
        <v>0.8071915933196645</v>
      </c>
      <c r="AC301" s="18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9">
        <f t="shared" ref="AF301:AF332" si="569">IFERROR(AD301/V301,0)</f>
        <v>0.19280840668033544</v>
      </c>
      <c r="AG301" s="18">
        <f t="shared" ref="AG301:AG332" si="570">IFERROR(AE301-AE300,0)</f>
        <v>-912</v>
      </c>
      <c r="AH301" s="22">
        <f t="shared" ref="AH301:AH332" si="571">IFERROR(AE301/W301,0)</f>
        <v>0.2962800875273523</v>
      </c>
      <c r="AI301" s="22">
        <f t="shared" ref="AI301:AI332" si="572">IFERROR(AD301/3.974,0)</f>
        <v>64246.099647710114</v>
      </c>
      <c r="AJ301" s="6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2">
        <f t="shared" ref="AM301:AM332" si="575">IFERROR(AJ301/3.974,0)</f>
        <v>11334.423754403622</v>
      </c>
      <c r="AN301" s="22">
        <f t="shared" ref="AN301:AN332" si="576">IFERROR(AJ301/C301," ")</f>
        <v>0.17890961376527223</v>
      </c>
      <c r="AO301" s="6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2">
        <f t="shared" ref="AR301:AR332" si="578">IFERROR(AO301/3.974,0)</f>
        <v>157.27226975339707</v>
      </c>
      <c r="AS301" s="6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2">
        <f t="shared" ref="AV301:AV332" si="581">IFERROR(AS301/3.974,0)</f>
        <v>524.40865626572725</v>
      </c>
      <c r="AW301" s="35">
        <f t="shared" ref="AW301:AW332" si="582">IFERROR(AS301/C301," ")</f>
        <v>8.2775933016634631E-3</v>
      </c>
      <c r="AX301" s="6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2">
        <f t="shared" ref="BA301:BA332" si="585">IFERROR(AX301/3.974,0)</f>
        <v>54.101660795168591</v>
      </c>
      <c r="BB301" s="35">
        <f t="shared" ref="BB301:BB332" si="586">IFERROR(AX301/C301," ")</f>
        <v>8.539743569374494E-4</v>
      </c>
      <c r="BC301" s="18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8">
        <f t="shared" ref="BD301:BD332" si="587">IFERROR(BC301-BC300,0)</f>
        <v>226</v>
      </c>
      <c r="BE301" s="35">
        <f t="shared" ref="BE301:BE332" si="588">IFERROR(BC301/BC300,0)-1</f>
        <v>4.7338765421753859E-3</v>
      </c>
      <c r="BF301" s="22">
        <f t="shared" ref="BF301:BF332" si="589">IFERROR(BC301/3.974,0)</f>
        <v>12070.206341217916</v>
      </c>
      <c r="BG301" s="22">
        <f t="shared" ref="BG301:BG332" si="590">IFERROR(BC301/C301," ")</f>
        <v>0.19052366501962156</v>
      </c>
      <c r="BH301" s="30">
        <v>42585</v>
      </c>
      <c r="BI301">
        <f t="shared" ref="BI301:BI332" si="591">IFERROR((BH301-BH300), 0)</f>
        <v>332</v>
      </c>
      <c r="BJ301" s="6">
        <v>101560</v>
      </c>
      <c r="BK301">
        <f t="shared" ref="BK301:BK332" si="592">IFERROR((BJ301-BJ300),0)</f>
        <v>729</v>
      </c>
      <c r="BL301" s="6">
        <v>73569</v>
      </c>
      <c r="BM301">
        <f t="shared" ref="BM301:BM332" si="593">IFERROR((BL301-BL300),0)</f>
        <v>614</v>
      </c>
      <c r="BN301" s="6">
        <v>28494</v>
      </c>
      <c r="BO301">
        <f t="shared" ref="BO301:BO332" si="594">IFERROR((BN301-BN300),0)</f>
        <v>292</v>
      </c>
      <c r="BP301" s="6">
        <v>5556</v>
      </c>
      <c r="BQ301">
        <f t="shared" ref="BQ301:BQ332" si="595">IFERROR((BP301-BP300),0)</f>
        <v>64</v>
      </c>
      <c r="BR301" s="10">
        <v>27</v>
      </c>
      <c r="BS301" s="17">
        <f t="shared" ref="BS301:BS332" si="596">IFERROR((BR301-BR300),0)</f>
        <v>0</v>
      </c>
      <c r="BT301" s="10">
        <v>194</v>
      </c>
      <c r="BU301" s="17">
        <f t="shared" ref="BU301:BU332" si="597">IFERROR((BT301-BT300),0)</f>
        <v>3</v>
      </c>
      <c r="BV301" s="10">
        <v>807</v>
      </c>
      <c r="BW301" s="17">
        <f t="shared" ref="BW301:BW332" si="598">IFERROR((BV301-BV300),0)</f>
        <v>7</v>
      </c>
      <c r="BX301" s="10">
        <v>2002</v>
      </c>
      <c r="BY301" s="17">
        <f t="shared" ref="BY301:BY332" si="599">IFERROR((BX301-BX300),0)</f>
        <v>14</v>
      </c>
      <c r="BZ301" s="15">
        <v>1073</v>
      </c>
      <c r="CA301" s="18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6">
        <v>253736</v>
      </c>
      <c r="D302">
        <f t="shared" si="549"/>
        <v>1972</v>
      </c>
      <c r="E302" s="6">
        <v>4140</v>
      </c>
      <c r="F302">
        <f t="shared" si="544"/>
        <v>37</v>
      </c>
      <c r="G302" s="6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6">
        <v>1332023</v>
      </c>
      <c r="W302">
        <f t="shared" si="561"/>
        <v>7838</v>
      </c>
      <c r="X302">
        <f t="shared" si="562"/>
        <v>983</v>
      </c>
      <c r="Y302" s="22">
        <f t="shared" si="563"/>
        <v>335184.44891796674</v>
      </c>
      <c r="Z302" s="6">
        <v>1074737</v>
      </c>
      <c r="AA302">
        <f t="shared" si="564"/>
        <v>5866</v>
      </c>
      <c r="AB302" s="19">
        <f t="shared" si="565"/>
        <v>0.8068456775896512</v>
      </c>
      <c r="AC302" s="18">
        <f t="shared" si="566"/>
        <v>1042</v>
      </c>
      <c r="AD302">
        <f t="shared" si="567"/>
        <v>257286</v>
      </c>
      <c r="AE302">
        <f t="shared" si="568"/>
        <v>1972</v>
      </c>
      <c r="AF302" s="19">
        <f t="shared" si="569"/>
        <v>0.19315432241034877</v>
      </c>
      <c r="AG302" s="18">
        <f t="shared" si="570"/>
        <v>-59</v>
      </c>
      <c r="AH302" s="22">
        <f t="shared" si="571"/>
        <v>0.25159479459045675</v>
      </c>
      <c r="AI302" s="22">
        <f t="shared" si="572"/>
        <v>64742.325113236031</v>
      </c>
      <c r="AJ302" s="6">
        <v>44830</v>
      </c>
      <c r="AK302">
        <f t="shared" si="573"/>
        <v>-213</v>
      </c>
      <c r="AL302">
        <f t="shared" si="574"/>
        <v>-4.7288146881868665E-3</v>
      </c>
      <c r="AM302" s="22">
        <f t="shared" si="575"/>
        <v>11280.825364871665</v>
      </c>
      <c r="AN302" s="22">
        <f t="shared" si="576"/>
        <v>0.17667969858435539</v>
      </c>
      <c r="AO302" s="6">
        <v>651</v>
      </c>
      <c r="AP302">
        <f t="shared" si="548"/>
        <v>26</v>
      </c>
      <c r="AQ302">
        <f t="shared" si="577"/>
        <v>4.1600000000000081E-2</v>
      </c>
      <c r="AR302" s="22">
        <f t="shared" si="578"/>
        <v>163.81479617513838</v>
      </c>
      <c r="AS302" s="6">
        <v>2081</v>
      </c>
      <c r="AT302">
        <f t="shared" si="579"/>
        <v>-3</v>
      </c>
      <c r="AU302">
        <f t="shared" si="580"/>
        <v>-1.4395393474088136E-3</v>
      </c>
      <c r="AV302" s="22">
        <f t="shared" si="581"/>
        <v>523.65374937091087</v>
      </c>
      <c r="AW302" s="35">
        <f t="shared" si="582"/>
        <v>8.2014377147901756E-3</v>
      </c>
      <c r="AX302" s="6">
        <v>218</v>
      </c>
      <c r="AY302">
        <f t="shared" si="583"/>
        <v>3</v>
      </c>
      <c r="AZ302">
        <f t="shared" si="584"/>
        <v>1.3953488372093092E-2</v>
      </c>
      <c r="BA302" s="22">
        <f t="shared" si="585"/>
        <v>54.8565676899849</v>
      </c>
      <c r="BB302" s="35">
        <f t="shared" si="586"/>
        <v>8.5916070246240192E-4</v>
      </c>
      <c r="BC302" s="18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8">
        <f t="shared" si="587"/>
        <v>-187</v>
      </c>
      <c r="BE302" s="35">
        <f t="shared" si="588"/>
        <v>-3.8985135614068023E-3</v>
      </c>
      <c r="BF302" s="22">
        <f t="shared" si="589"/>
        <v>12023.1504781077</v>
      </c>
      <c r="BG302" s="22">
        <f t="shared" si="590"/>
        <v>0.18830595579657597</v>
      </c>
      <c r="BH302" s="30">
        <v>42957</v>
      </c>
      <c r="BI302">
        <f t="shared" si="591"/>
        <v>372</v>
      </c>
      <c r="BJ302" s="6">
        <v>102222</v>
      </c>
      <c r="BK302">
        <f t="shared" si="592"/>
        <v>662</v>
      </c>
      <c r="BL302" s="6">
        <v>74189</v>
      </c>
      <c r="BM302">
        <f t="shared" si="593"/>
        <v>620</v>
      </c>
      <c r="BN302" s="6">
        <v>28755</v>
      </c>
      <c r="BO302">
        <f t="shared" si="594"/>
        <v>261</v>
      </c>
      <c r="BP302" s="6">
        <v>5613</v>
      </c>
      <c r="BQ302">
        <f t="shared" si="595"/>
        <v>57</v>
      </c>
      <c r="BR302" s="10">
        <v>27</v>
      </c>
      <c r="BS302" s="17">
        <f t="shared" si="596"/>
        <v>0</v>
      </c>
      <c r="BT302" s="10">
        <v>195</v>
      </c>
      <c r="BU302" s="17">
        <f t="shared" si="597"/>
        <v>1</v>
      </c>
      <c r="BV302" s="10">
        <v>819</v>
      </c>
      <c r="BW302" s="17">
        <f t="shared" si="598"/>
        <v>12</v>
      </c>
      <c r="BX302" s="10">
        <v>2013</v>
      </c>
      <c r="BY302" s="17">
        <f t="shared" si="599"/>
        <v>11</v>
      </c>
      <c r="BZ302" s="15">
        <v>1086</v>
      </c>
      <c r="CA302" s="18">
        <f t="shared" si="600"/>
        <v>13</v>
      </c>
    </row>
    <row r="303" spans="1:79">
      <c r="A303" s="1">
        <v>44200</v>
      </c>
      <c r="B303">
        <v>44200</v>
      </c>
      <c r="C303" s="6">
        <v>256230</v>
      </c>
      <c r="D303">
        <f t="shared" si="549"/>
        <v>2494</v>
      </c>
      <c r="E303" s="6">
        <v>4197</v>
      </c>
      <c r="F303">
        <f t="shared" si="544"/>
        <v>57</v>
      </c>
      <c r="G303" s="6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6">
        <v>1343045</v>
      </c>
      <c r="W303">
        <f t="shared" si="561"/>
        <v>11022</v>
      </c>
      <c r="X303">
        <f t="shared" si="562"/>
        <v>3184</v>
      </c>
      <c r="Y303" s="22">
        <f t="shared" si="563"/>
        <v>337957.97684952186</v>
      </c>
      <c r="Z303" s="6">
        <v>1083265</v>
      </c>
      <c r="AA303">
        <f t="shared" si="564"/>
        <v>8528</v>
      </c>
      <c r="AB303" s="19">
        <f t="shared" si="565"/>
        <v>0.80657386759192728</v>
      </c>
      <c r="AC303" s="18">
        <f t="shared" si="566"/>
        <v>2662</v>
      </c>
      <c r="AD303">
        <f t="shared" si="567"/>
        <v>259780</v>
      </c>
      <c r="AE303">
        <f t="shared" si="568"/>
        <v>2494</v>
      </c>
      <c r="AF303" s="19">
        <f t="shared" si="569"/>
        <v>0.19342613240807269</v>
      </c>
      <c r="AG303" s="18">
        <f t="shared" si="570"/>
        <v>522</v>
      </c>
      <c r="AH303" s="22">
        <f t="shared" si="571"/>
        <v>0.2262747232807113</v>
      </c>
      <c r="AI303" s="22">
        <f t="shared" si="572"/>
        <v>65369.904378459985</v>
      </c>
      <c r="AJ303" s="6">
        <v>45261</v>
      </c>
      <c r="AK303">
        <f t="shared" si="573"/>
        <v>431</v>
      </c>
      <c r="AL303">
        <f t="shared" si="574"/>
        <v>9.61409770243149E-3</v>
      </c>
      <c r="AM303" s="22">
        <f t="shared" si="575"/>
        <v>11389.280322093608</v>
      </c>
      <c r="AN303" s="22">
        <f t="shared" si="576"/>
        <v>0.1766420793818054</v>
      </c>
      <c r="AO303" s="6">
        <v>658</v>
      </c>
      <c r="AP303">
        <f t="shared" si="548"/>
        <v>7</v>
      </c>
      <c r="AQ303">
        <f t="shared" si="577"/>
        <v>1.0752688172043001E-2</v>
      </c>
      <c r="AR303" s="22">
        <f t="shared" si="578"/>
        <v>165.57624559637645</v>
      </c>
      <c r="AS303" s="6">
        <v>2191</v>
      </c>
      <c r="AT303">
        <f t="shared" si="579"/>
        <v>110</v>
      </c>
      <c r="AU303">
        <f t="shared" si="580"/>
        <v>5.2859202306583475E-2</v>
      </c>
      <c r="AV303" s="22">
        <f t="shared" si="581"/>
        <v>551.33366884750876</v>
      </c>
      <c r="AW303" s="35">
        <f t="shared" si="582"/>
        <v>8.5509112906373176E-3</v>
      </c>
      <c r="AX303" s="6">
        <v>235</v>
      </c>
      <c r="AY303">
        <f t="shared" si="583"/>
        <v>17</v>
      </c>
      <c r="AZ303">
        <f t="shared" si="584"/>
        <v>7.7981651376146877E-2</v>
      </c>
      <c r="BA303" s="22">
        <f t="shared" si="585"/>
        <v>59.134373427277296</v>
      </c>
      <c r="BB303" s="35">
        <f t="shared" si="586"/>
        <v>9.1714475276119111E-4</v>
      </c>
      <c r="BC303" s="18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8">
        <f t="shared" si="587"/>
        <v>565</v>
      </c>
      <c r="BE303" s="35">
        <f t="shared" si="588"/>
        <v>1.1825031393888574E-2</v>
      </c>
      <c r="BF303" s="22">
        <f t="shared" si="589"/>
        <v>12165.324609964771</v>
      </c>
      <c r="BG303" s="22">
        <f t="shared" si="590"/>
        <v>0.18867814073293526</v>
      </c>
      <c r="BH303" s="30">
        <v>43396</v>
      </c>
      <c r="BI303">
        <f t="shared" si="591"/>
        <v>439</v>
      </c>
      <c r="BJ303" s="6">
        <v>102303</v>
      </c>
      <c r="BK303">
        <f t="shared" si="592"/>
        <v>81</v>
      </c>
      <c r="BL303" s="6">
        <v>75320</v>
      </c>
      <c r="BM303">
        <f t="shared" si="593"/>
        <v>1131</v>
      </c>
      <c r="BN303" s="6">
        <v>29136</v>
      </c>
      <c r="BO303">
        <f t="shared" si="594"/>
        <v>381</v>
      </c>
      <c r="BP303" s="6">
        <v>6075</v>
      </c>
      <c r="BQ303">
        <f t="shared" si="595"/>
        <v>462</v>
      </c>
      <c r="BR303" s="10">
        <v>27</v>
      </c>
      <c r="BS303" s="17">
        <f t="shared" si="596"/>
        <v>0</v>
      </c>
      <c r="BT303" s="10">
        <v>196</v>
      </c>
      <c r="BU303" s="17">
        <f t="shared" si="597"/>
        <v>1</v>
      </c>
      <c r="BV303" s="10">
        <v>835</v>
      </c>
      <c r="BW303" s="17">
        <f t="shared" si="598"/>
        <v>16</v>
      </c>
      <c r="BX303" s="10">
        <v>2034</v>
      </c>
      <c r="BY303" s="17">
        <f t="shared" si="599"/>
        <v>21</v>
      </c>
      <c r="BZ303" s="15">
        <v>1105</v>
      </c>
      <c r="CA303" s="18">
        <f t="shared" si="600"/>
        <v>19</v>
      </c>
    </row>
    <row r="304" spans="1:79">
      <c r="A304" s="1">
        <v>44201</v>
      </c>
      <c r="B304">
        <v>44201</v>
      </c>
      <c r="C304" s="6">
        <v>259770</v>
      </c>
      <c r="D304">
        <f t="shared" si="549"/>
        <v>3540</v>
      </c>
      <c r="E304" s="6">
        <v>4238</v>
      </c>
      <c r="F304">
        <f t="shared" si="544"/>
        <v>41</v>
      </c>
      <c r="G304" s="6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6">
        <v>1355313</v>
      </c>
      <c r="W304">
        <f t="shared" si="561"/>
        <v>12268</v>
      </c>
      <c r="X304">
        <f t="shared" si="562"/>
        <v>1246</v>
      </c>
      <c r="Y304" s="22">
        <f t="shared" si="563"/>
        <v>341045.04277805734</v>
      </c>
      <c r="Z304" s="6">
        <v>1091993</v>
      </c>
      <c r="AA304">
        <f t="shared" si="564"/>
        <v>8728</v>
      </c>
      <c r="AB304" s="19">
        <f t="shared" si="565"/>
        <v>0.80571277631071203</v>
      </c>
      <c r="AC304" s="18">
        <f t="shared" si="566"/>
        <v>200</v>
      </c>
      <c r="AD304">
        <f t="shared" si="567"/>
        <v>263320</v>
      </c>
      <c r="AE304">
        <f t="shared" si="568"/>
        <v>3540</v>
      </c>
      <c r="AF304" s="19">
        <f t="shared" si="569"/>
        <v>0.194287223689288</v>
      </c>
      <c r="AG304" s="18">
        <f t="shared" si="570"/>
        <v>1046</v>
      </c>
      <c r="AH304" s="22">
        <f t="shared" si="571"/>
        <v>0.28855559178350182</v>
      </c>
      <c r="AI304" s="22">
        <f t="shared" si="572"/>
        <v>66260.694514343224</v>
      </c>
      <c r="AJ304" s="6">
        <v>46353</v>
      </c>
      <c r="AK304">
        <f t="shared" si="573"/>
        <v>1092</v>
      </c>
      <c r="AL304">
        <f t="shared" si="574"/>
        <v>2.4126731623251851E-2</v>
      </c>
      <c r="AM304" s="22">
        <f t="shared" si="575"/>
        <v>11664.066431806743</v>
      </c>
      <c r="AN304" s="22">
        <f t="shared" si="576"/>
        <v>0.1784386187781499</v>
      </c>
      <c r="AO304" s="6">
        <v>658</v>
      </c>
      <c r="AP304">
        <f t="shared" si="548"/>
        <v>0</v>
      </c>
      <c r="AQ304">
        <f t="shared" si="577"/>
        <v>0</v>
      </c>
      <c r="AR304" s="22">
        <f t="shared" si="578"/>
        <v>165.57624559637645</v>
      </c>
      <c r="AS304" s="6">
        <v>2207</v>
      </c>
      <c r="AT304">
        <f t="shared" si="579"/>
        <v>16</v>
      </c>
      <c r="AU304">
        <f t="shared" si="580"/>
        <v>7.3026015518027343E-3</v>
      </c>
      <c r="AV304" s="22">
        <f t="shared" si="581"/>
        <v>555.35983895319578</v>
      </c>
      <c r="AW304" s="35">
        <f t="shared" si="582"/>
        <v>8.4959772106093859E-3</v>
      </c>
      <c r="AX304" s="6">
        <v>227</v>
      </c>
      <c r="AY304">
        <f t="shared" si="583"/>
        <v>-8</v>
      </c>
      <c r="AZ304">
        <f t="shared" si="584"/>
        <v>-3.4042553191489411E-2</v>
      </c>
      <c r="BA304" s="22">
        <f t="shared" si="585"/>
        <v>57.121288374433817</v>
      </c>
      <c r="BB304" s="35">
        <f t="shared" si="586"/>
        <v>8.7384994418139128E-4</v>
      </c>
      <c r="BC304" s="18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8">
        <f t="shared" si="587"/>
        <v>1100</v>
      </c>
      <c r="BE304" s="35">
        <f t="shared" si="588"/>
        <v>2.2753128555176305E-2</v>
      </c>
      <c r="BF304" s="22">
        <f t="shared" si="589"/>
        <v>12442.123804730749</v>
      </c>
      <c r="BG304" s="22">
        <f t="shared" si="590"/>
        <v>0.19034145590329907</v>
      </c>
      <c r="BH304" s="30">
        <v>43915</v>
      </c>
      <c r="BI304">
        <f t="shared" si="591"/>
        <v>519</v>
      </c>
      <c r="BJ304" s="6">
        <v>103690</v>
      </c>
      <c r="BK304">
        <f t="shared" si="592"/>
        <v>1387</v>
      </c>
      <c r="BL304" s="6">
        <v>76421</v>
      </c>
      <c r="BM304">
        <f t="shared" si="593"/>
        <v>1101</v>
      </c>
      <c r="BN304" s="6">
        <v>29570</v>
      </c>
      <c r="BO304">
        <f t="shared" si="594"/>
        <v>434</v>
      </c>
      <c r="BP304" s="6">
        <v>6174</v>
      </c>
      <c r="BQ304">
        <f t="shared" si="595"/>
        <v>99</v>
      </c>
      <c r="BR304" s="10">
        <v>27</v>
      </c>
      <c r="BS304" s="17">
        <f t="shared" si="596"/>
        <v>0</v>
      </c>
      <c r="BT304" s="10">
        <v>197</v>
      </c>
      <c r="BU304" s="17">
        <f t="shared" si="597"/>
        <v>1</v>
      </c>
      <c r="BV304" s="10">
        <v>845</v>
      </c>
      <c r="BW304" s="17">
        <f t="shared" si="598"/>
        <v>10</v>
      </c>
      <c r="BX304" s="10">
        <v>2055</v>
      </c>
      <c r="BY304" s="17">
        <f t="shared" si="599"/>
        <v>21</v>
      </c>
      <c r="BZ304" s="15">
        <v>1114</v>
      </c>
      <c r="CA304" s="18">
        <f t="shared" si="600"/>
        <v>9</v>
      </c>
    </row>
    <row r="305" spans="1:79">
      <c r="A305" s="1">
        <v>44202</v>
      </c>
      <c r="B305">
        <v>44202</v>
      </c>
      <c r="C305" s="6">
        <v>264956</v>
      </c>
      <c r="D305">
        <f t="shared" si="549"/>
        <v>5186</v>
      </c>
      <c r="E305" s="6">
        <v>4283</v>
      </c>
      <c r="F305">
        <f t="shared" si="544"/>
        <v>45</v>
      </c>
      <c r="G305" s="6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6">
        <v>1375143</v>
      </c>
      <c r="W305">
        <f t="shared" si="561"/>
        <v>19830</v>
      </c>
      <c r="X305">
        <f t="shared" si="562"/>
        <v>7562</v>
      </c>
      <c r="Y305" s="22">
        <f t="shared" si="563"/>
        <v>346034.97735279315</v>
      </c>
      <c r="Z305" s="6">
        <v>1106637</v>
      </c>
      <c r="AA305">
        <f t="shared" si="564"/>
        <v>14644</v>
      </c>
      <c r="AB305" s="19">
        <f t="shared" si="565"/>
        <v>0.80474321579646624</v>
      </c>
      <c r="AC305" s="18">
        <f t="shared" si="566"/>
        <v>5916</v>
      </c>
      <c r="AD305">
        <f t="shared" si="567"/>
        <v>268506</v>
      </c>
      <c r="AE305">
        <f t="shared" si="568"/>
        <v>5186</v>
      </c>
      <c r="AF305" s="19">
        <f t="shared" si="569"/>
        <v>0.19525678420353373</v>
      </c>
      <c r="AG305" s="18">
        <f t="shared" si="570"/>
        <v>1646</v>
      </c>
      <c r="AH305" s="22">
        <f t="shared" si="571"/>
        <v>0.26152294503277862</v>
      </c>
      <c r="AI305" s="22">
        <f t="shared" si="572"/>
        <v>67565.676899849015</v>
      </c>
      <c r="AJ305" s="6">
        <v>49015</v>
      </c>
      <c r="AK305">
        <f t="shared" si="573"/>
        <v>2662</v>
      </c>
      <c r="AL305">
        <f t="shared" si="574"/>
        <v>5.7428861130886855E-2</v>
      </c>
      <c r="AM305" s="22">
        <f t="shared" si="575"/>
        <v>12333.920483140411</v>
      </c>
      <c r="AN305" s="22">
        <f t="shared" si="576"/>
        <v>0.184992979966485</v>
      </c>
      <c r="AO305" s="6">
        <v>681</v>
      </c>
      <c r="AP305">
        <f t="shared" si="548"/>
        <v>23</v>
      </c>
      <c r="AQ305">
        <f t="shared" si="577"/>
        <v>3.4954407294832901E-2</v>
      </c>
      <c r="AR305" s="22">
        <f t="shared" si="578"/>
        <v>171.36386512330145</v>
      </c>
      <c r="AS305" s="6">
        <v>2128</v>
      </c>
      <c r="AT305">
        <f t="shared" si="579"/>
        <v>-79</v>
      </c>
      <c r="AU305">
        <f t="shared" si="580"/>
        <v>-3.57951971001359E-2</v>
      </c>
      <c r="AV305" s="22">
        <f t="shared" si="581"/>
        <v>535.48062405636631</v>
      </c>
      <c r="AW305" s="35">
        <f t="shared" si="582"/>
        <v>8.031522215009284E-3</v>
      </c>
      <c r="AX305" s="6">
        <v>229</v>
      </c>
      <c r="AY305">
        <f t="shared" si="583"/>
        <v>2</v>
      </c>
      <c r="AZ305">
        <f t="shared" si="584"/>
        <v>8.8105726872247381E-3</v>
      </c>
      <c r="BA305" s="22">
        <f t="shared" si="585"/>
        <v>57.624559637644687</v>
      </c>
      <c r="BB305" s="35">
        <f t="shared" si="586"/>
        <v>8.6429444888962701E-4</v>
      </c>
      <c r="BC305" s="18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8">
        <f t="shared" si="587"/>
        <v>2608</v>
      </c>
      <c r="BE305" s="35">
        <f t="shared" si="588"/>
        <v>5.274547476994651E-2</v>
      </c>
      <c r="BF305" s="22">
        <f t="shared" si="589"/>
        <v>13098.389531957724</v>
      </c>
      <c r="BG305" s="22">
        <f t="shared" si="590"/>
        <v>0.19645903470764958</v>
      </c>
      <c r="BH305" s="30">
        <v>44733</v>
      </c>
      <c r="BI305">
        <f t="shared" si="591"/>
        <v>818</v>
      </c>
      <c r="BJ305" s="6">
        <v>105781</v>
      </c>
      <c r="BK305">
        <f t="shared" si="592"/>
        <v>2091</v>
      </c>
      <c r="BL305" s="6">
        <v>77950</v>
      </c>
      <c r="BM305">
        <f t="shared" si="593"/>
        <v>1529</v>
      </c>
      <c r="BN305" s="6">
        <v>30218</v>
      </c>
      <c r="BO305">
        <f t="shared" si="594"/>
        <v>648</v>
      </c>
      <c r="BP305" s="6">
        <v>6274</v>
      </c>
      <c r="BQ305">
        <f t="shared" si="595"/>
        <v>100</v>
      </c>
      <c r="BR305" s="10">
        <v>27</v>
      </c>
      <c r="BS305" s="17">
        <f t="shared" si="596"/>
        <v>0</v>
      </c>
      <c r="BT305" s="10">
        <v>199</v>
      </c>
      <c r="BU305" s="17">
        <f t="shared" si="597"/>
        <v>2</v>
      </c>
      <c r="BV305" s="10">
        <v>859</v>
      </c>
      <c r="BW305" s="17">
        <f t="shared" si="598"/>
        <v>14</v>
      </c>
      <c r="BX305" s="10">
        <v>2076</v>
      </c>
      <c r="BY305" s="17">
        <f t="shared" si="599"/>
        <v>21</v>
      </c>
      <c r="BZ305" s="15">
        <v>1122</v>
      </c>
      <c r="CA305" s="18">
        <f t="shared" si="600"/>
        <v>8</v>
      </c>
    </row>
    <row r="306" spans="1:79">
      <c r="A306" s="1">
        <v>44203</v>
      </c>
      <c r="B306">
        <v>44203</v>
      </c>
      <c r="C306" s="6">
        <v>269091</v>
      </c>
      <c r="D306">
        <f t="shared" si="549"/>
        <v>4135</v>
      </c>
      <c r="E306" s="6">
        <v>4321</v>
      </c>
      <c r="F306">
        <f t="shared" si="544"/>
        <v>38</v>
      </c>
      <c r="G306" s="6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6">
        <v>1391279</v>
      </c>
      <c r="W306">
        <f t="shared" si="561"/>
        <v>16136</v>
      </c>
      <c r="X306">
        <f t="shared" si="562"/>
        <v>-3694</v>
      </c>
      <c r="Y306" s="22">
        <f t="shared" si="563"/>
        <v>350095.36990437843</v>
      </c>
      <c r="Z306" s="6">
        <v>1118638</v>
      </c>
      <c r="AA306">
        <f t="shared" si="564"/>
        <v>12001</v>
      </c>
      <c r="AB306" s="19">
        <f t="shared" si="565"/>
        <v>0.80403571102561022</v>
      </c>
      <c r="AC306" s="18">
        <f t="shared" si="566"/>
        <v>-2643</v>
      </c>
      <c r="AD306">
        <f t="shared" si="567"/>
        <v>272641</v>
      </c>
      <c r="AE306">
        <f t="shared" si="568"/>
        <v>4135</v>
      </c>
      <c r="AF306" s="19">
        <f t="shared" si="569"/>
        <v>0.19596428897438975</v>
      </c>
      <c r="AG306" s="18">
        <f t="shared" si="570"/>
        <v>-1051</v>
      </c>
      <c r="AH306" s="22">
        <f t="shared" si="571"/>
        <v>0.25625929598413483</v>
      </c>
      <c r="AI306" s="22">
        <f t="shared" si="572"/>
        <v>68606.190236537484</v>
      </c>
      <c r="AJ306" s="6">
        <v>49109</v>
      </c>
      <c r="AK306">
        <f t="shared" si="573"/>
        <v>94</v>
      </c>
      <c r="AL306">
        <f t="shared" si="574"/>
        <v>1.9177802713454817E-3</v>
      </c>
      <c r="AM306" s="22">
        <f t="shared" si="575"/>
        <v>12357.574232511322</v>
      </c>
      <c r="AN306" s="22">
        <f t="shared" si="576"/>
        <v>0.18249960050689171</v>
      </c>
      <c r="AO306" s="6">
        <v>681</v>
      </c>
      <c r="AP306">
        <f t="shared" si="548"/>
        <v>0</v>
      </c>
      <c r="AQ306">
        <f t="shared" si="577"/>
        <v>0</v>
      </c>
      <c r="AR306" s="22">
        <f t="shared" si="578"/>
        <v>171.36386512330145</v>
      </c>
      <c r="AS306" s="6">
        <v>2098</v>
      </c>
      <c r="AT306">
        <f t="shared" si="579"/>
        <v>-30</v>
      </c>
      <c r="AU306">
        <f t="shared" si="580"/>
        <v>-1.4097744360902276E-2</v>
      </c>
      <c r="AV306" s="22">
        <f t="shared" si="581"/>
        <v>527.93155510820327</v>
      </c>
      <c r="AW306" s="35">
        <f t="shared" si="582"/>
        <v>7.7966189876287201E-3</v>
      </c>
      <c r="AX306" s="6">
        <v>226</v>
      </c>
      <c r="AY306">
        <f t="shared" si="583"/>
        <v>-3</v>
      </c>
      <c r="AZ306">
        <f t="shared" si="584"/>
        <v>-1.3100436681222738E-2</v>
      </c>
      <c r="BA306" s="22">
        <f t="shared" si="585"/>
        <v>56.869652742828379</v>
      </c>
      <c r="BB306" s="35">
        <f t="shared" si="586"/>
        <v>8.3986458112683075E-4</v>
      </c>
      <c r="BC306" s="18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8">
        <f t="shared" si="587"/>
        <v>61</v>
      </c>
      <c r="BE306" s="35">
        <f t="shared" si="588"/>
        <v>1.1718825043705028E-3</v>
      </c>
      <c r="BF306" s="22">
        <f t="shared" si="589"/>
        <v>13113.739305485657</v>
      </c>
      <c r="BG306" s="22">
        <f t="shared" si="590"/>
        <v>0.19366682646390998</v>
      </c>
      <c r="BH306" s="30">
        <v>45493</v>
      </c>
      <c r="BI306">
        <f t="shared" si="591"/>
        <v>760</v>
      </c>
      <c r="BJ306" s="6">
        <v>107422</v>
      </c>
      <c r="BK306">
        <f t="shared" si="592"/>
        <v>1641</v>
      </c>
      <c r="BL306" s="6">
        <v>79094</v>
      </c>
      <c r="BM306">
        <f t="shared" si="593"/>
        <v>1144</v>
      </c>
      <c r="BN306" s="6">
        <v>30719</v>
      </c>
      <c r="BO306">
        <f t="shared" si="594"/>
        <v>501</v>
      </c>
      <c r="BP306" s="6">
        <v>6363</v>
      </c>
      <c r="BQ306">
        <f t="shared" si="595"/>
        <v>89</v>
      </c>
      <c r="BR306" s="10">
        <v>28</v>
      </c>
      <c r="BS306" s="17">
        <f t="shared" si="596"/>
        <v>1</v>
      </c>
      <c r="BT306" s="10">
        <v>202</v>
      </c>
      <c r="BU306" s="17">
        <f t="shared" si="597"/>
        <v>3</v>
      </c>
      <c r="BV306" s="10">
        <v>863</v>
      </c>
      <c r="BW306" s="17">
        <f t="shared" si="598"/>
        <v>4</v>
      </c>
      <c r="BX306" s="10">
        <v>2101</v>
      </c>
      <c r="BY306" s="17">
        <f t="shared" si="599"/>
        <v>25</v>
      </c>
      <c r="BZ306" s="15">
        <v>1127</v>
      </c>
      <c r="CA306" s="18">
        <f t="shared" si="600"/>
        <v>5</v>
      </c>
    </row>
    <row r="307" spans="1:79">
      <c r="A307" s="1">
        <v>44204</v>
      </c>
      <c r="B307">
        <v>44204</v>
      </c>
      <c r="C307" s="6">
        <v>273037</v>
      </c>
      <c r="D307">
        <f t="shared" si="549"/>
        <v>3946</v>
      </c>
      <c r="E307" s="6">
        <v>4363</v>
      </c>
      <c r="F307">
        <f t="shared" si="544"/>
        <v>42</v>
      </c>
      <c r="G307" s="6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6">
        <v>1407449</v>
      </c>
      <c r="W307">
        <f t="shared" si="561"/>
        <v>16170</v>
      </c>
      <c r="X307">
        <f t="shared" si="562"/>
        <v>34</v>
      </c>
      <c r="Y307" s="22">
        <f t="shared" si="563"/>
        <v>354164.31806743832</v>
      </c>
      <c r="Z307" s="6">
        <v>1130862</v>
      </c>
      <c r="AA307">
        <f t="shared" si="564"/>
        <v>12224</v>
      </c>
      <c r="AB307" s="19">
        <f t="shared" si="565"/>
        <v>0.80348346547548077</v>
      </c>
      <c r="AC307" s="18">
        <f t="shared" si="566"/>
        <v>223</v>
      </c>
      <c r="AD307">
        <f t="shared" si="567"/>
        <v>276587</v>
      </c>
      <c r="AE307">
        <f t="shared" si="568"/>
        <v>3946</v>
      </c>
      <c r="AF307" s="19">
        <f t="shared" si="569"/>
        <v>0.19651653452451917</v>
      </c>
      <c r="AG307" s="18">
        <f t="shared" si="570"/>
        <v>-189</v>
      </c>
      <c r="AH307" s="22">
        <f t="shared" si="571"/>
        <v>0.24403215831787262</v>
      </c>
      <c r="AI307" s="22">
        <f t="shared" si="572"/>
        <v>69599.144438852541</v>
      </c>
      <c r="AJ307" s="6">
        <v>50216</v>
      </c>
      <c r="AK307">
        <f t="shared" si="573"/>
        <v>1107</v>
      </c>
      <c r="AL307">
        <f t="shared" si="574"/>
        <v>2.2541692968702343E-2</v>
      </c>
      <c r="AM307" s="22">
        <f t="shared" si="575"/>
        <v>12636.134876698539</v>
      </c>
      <c r="AN307" s="22">
        <f t="shared" si="576"/>
        <v>0.18391646553397525</v>
      </c>
      <c r="AO307" s="6">
        <v>722</v>
      </c>
      <c r="AP307">
        <f t="shared" si="548"/>
        <v>41</v>
      </c>
      <c r="AQ307">
        <f t="shared" si="577"/>
        <v>6.0205580029368599E-2</v>
      </c>
      <c r="AR307" s="22">
        <f t="shared" si="578"/>
        <v>181.68092601912429</v>
      </c>
      <c r="AS307" s="6">
        <v>2153</v>
      </c>
      <c r="AT307">
        <f t="shared" si="579"/>
        <v>55</v>
      </c>
      <c r="AU307">
        <f t="shared" si="580"/>
        <v>2.6215443279313577E-2</v>
      </c>
      <c r="AV307" s="22">
        <f t="shared" si="581"/>
        <v>541.77151484650221</v>
      </c>
      <c r="AW307" s="35">
        <f t="shared" si="582"/>
        <v>7.8853781721891173E-3</v>
      </c>
      <c r="AX307" s="6">
        <v>220</v>
      </c>
      <c r="AY307">
        <f t="shared" si="583"/>
        <v>-6</v>
      </c>
      <c r="AZ307">
        <f t="shared" si="584"/>
        <v>-2.6548672566371723E-2</v>
      </c>
      <c r="BA307" s="22">
        <f t="shared" si="585"/>
        <v>55.359838953195769</v>
      </c>
      <c r="BB307" s="35">
        <f t="shared" si="586"/>
        <v>8.0575160143130781E-4</v>
      </c>
      <c r="BC307" s="18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8">
        <f t="shared" si="587"/>
        <v>1197</v>
      </c>
      <c r="BE307" s="35">
        <f t="shared" si="588"/>
        <v>2.2968875925854837E-2</v>
      </c>
      <c r="BF307" s="22">
        <f t="shared" si="589"/>
        <v>13414.947156517363</v>
      </c>
      <c r="BG307" s="22">
        <f t="shared" si="590"/>
        <v>0.19525192556320206</v>
      </c>
      <c r="BH307" s="30">
        <v>46209</v>
      </c>
      <c r="BI307">
        <f t="shared" si="591"/>
        <v>716</v>
      </c>
      <c r="BJ307" s="6">
        <v>108939</v>
      </c>
      <c r="BK307">
        <f t="shared" si="592"/>
        <v>1517</v>
      </c>
      <c r="BL307" s="6">
        <v>80198</v>
      </c>
      <c r="BM307">
        <f t="shared" si="593"/>
        <v>1104</v>
      </c>
      <c r="BN307" s="6">
        <v>31245</v>
      </c>
      <c r="BO307">
        <f t="shared" si="594"/>
        <v>526</v>
      </c>
      <c r="BP307" s="6">
        <v>6446</v>
      </c>
      <c r="BQ307">
        <f t="shared" si="595"/>
        <v>83</v>
      </c>
      <c r="BR307" s="10">
        <v>28</v>
      </c>
      <c r="BS307" s="17">
        <f t="shared" si="596"/>
        <v>0</v>
      </c>
      <c r="BT307" s="10">
        <v>203</v>
      </c>
      <c r="BU307" s="17">
        <f t="shared" si="597"/>
        <v>1</v>
      </c>
      <c r="BV307" s="10">
        <v>871</v>
      </c>
      <c r="BW307" s="17">
        <f t="shared" si="598"/>
        <v>8</v>
      </c>
      <c r="BX307" s="10">
        <v>2122</v>
      </c>
      <c r="BY307" s="17">
        <f t="shared" si="599"/>
        <v>21</v>
      </c>
      <c r="BZ307" s="15">
        <v>1139</v>
      </c>
      <c r="CA307" s="18">
        <f t="shared" si="600"/>
        <v>12</v>
      </c>
    </row>
    <row r="308" spans="1:79">
      <c r="A308" s="1">
        <v>44205</v>
      </c>
      <c r="B308">
        <v>44205</v>
      </c>
      <c r="C308" s="6">
        <v>276772</v>
      </c>
      <c r="D308">
        <f t="shared" si="549"/>
        <v>3735</v>
      </c>
      <c r="E308" s="6">
        <v>4410</v>
      </c>
      <c r="F308">
        <f t="shared" si="544"/>
        <v>47</v>
      </c>
      <c r="G308" s="6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6">
        <v>1424274</v>
      </c>
      <c r="W308">
        <f t="shared" si="561"/>
        <v>16825</v>
      </c>
      <c r="X308">
        <f t="shared" si="562"/>
        <v>655</v>
      </c>
      <c r="Y308" s="22">
        <f t="shared" si="563"/>
        <v>358398.08756919979</v>
      </c>
      <c r="Z308" s="6">
        <v>1143952</v>
      </c>
      <c r="AA308">
        <f t="shared" si="564"/>
        <v>13090</v>
      </c>
      <c r="AB308" s="19">
        <f t="shared" si="565"/>
        <v>0.80318253369786996</v>
      </c>
      <c r="AC308" s="18">
        <f t="shared" si="566"/>
        <v>866</v>
      </c>
      <c r="AD308">
        <f t="shared" si="567"/>
        <v>280322</v>
      </c>
      <c r="AE308">
        <f t="shared" si="568"/>
        <v>3735</v>
      </c>
      <c r="AF308" s="19">
        <f t="shared" si="569"/>
        <v>0.19681746630213007</v>
      </c>
      <c r="AG308" s="18">
        <f t="shared" si="570"/>
        <v>-211</v>
      </c>
      <c r="AH308" s="22">
        <f t="shared" si="571"/>
        <v>0.22199108469539375</v>
      </c>
      <c r="AI308" s="22">
        <f t="shared" si="572"/>
        <v>70539.003522898842</v>
      </c>
      <c r="AJ308" s="6">
        <v>51646</v>
      </c>
      <c r="AK308">
        <f t="shared" si="573"/>
        <v>1430</v>
      </c>
      <c r="AL308">
        <f t="shared" si="574"/>
        <v>2.8476979448781359E-2</v>
      </c>
      <c r="AM308" s="22">
        <f t="shared" si="575"/>
        <v>12995.973829894312</v>
      </c>
      <c r="AN308" s="22">
        <f t="shared" si="576"/>
        <v>0.18660124579075918</v>
      </c>
      <c r="AO308" s="6">
        <v>777</v>
      </c>
      <c r="AP308">
        <f t="shared" si="548"/>
        <v>55</v>
      </c>
      <c r="AQ308">
        <f t="shared" si="577"/>
        <v>7.6177285318559607E-2</v>
      </c>
      <c r="AR308" s="22">
        <f t="shared" si="578"/>
        <v>195.52088575742323</v>
      </c>
      <c r="AS308" s="6">
        <v>2176</v>
      </c>
      <c r="AT308">
        <f t="shared" si="579"/>
        <v>23</v>
      </c>
      <c r="AU308">
        <f t="shared" si="580"/>
        <v>1.0682768230376283E-2</v>
      </c>
      <c r="AV308" s="22">
        <f t="shared" si="581"/>
        <v>547.55913437342724</v>
      </c>
      <c r="AW308" s="35">
        <f t="shared" si="582"/>
        <v>7.8620669720925532E-3</v>
      </c>
      <c r="AX308" s="6">
        <v>219</v>
      </c>
      <c r="AY308">
        <f t="shared" si="583"/>
        <v>-1</v>
      </c>
      <c r="AZ308">
        <f t="shared" si="584"/>
        <v>-4.5454545454545192E-3</v>
      </c>
      <c r="BA308" s="22">
        <f t="shared" si="585"/>
        <v>55.108203321590338</v>
      </c>
      <c r="BB308" s="35">
        <f t="shared" si="586"/>
        <v>7.9126501235674126E-4</v>
      </c>
      <c r="BC308" s="18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8">
        <f t="shared" si="587"/>
        <v>1507</v>
      </c>
      <c r="BE308" s="35">
        <f t="shared" si="588"/>
        <v>2.8268087261540842E-2</v>
      </c>
      <c r="BF308" s="22">
        <f t="shared" si="589"/>
        <v>13794.162053346754</v>
      </c>
      <c r="BG308" s="22">
        <f t="shared" si="590"/>
        <v>0.1980619426820632</v>
      </c>
      <c r="BH308" s="30">
        <v>46965</v>
      </c>
      <c r="BI308">
        <f t="shared" si="591"/>
        <v>756</v>
      </c>
      <c r="BJ308" s="6">
        <v>110340</v>
      </c>
      <c r="BK308">
        <f t="shared" si="592"/>
        <v>1401</v>
      </c>
      <c r="BL308" s="6">
        <v>81302</v>
      </c>
      <c r="BM308">
        <f t="shared" si="593"/>
        <v>1104</v>
      </c>
      <c r="BN308" s="6">
        <v>31642</v>
      </c>
      <c r="BO308">
        <f t="shared" si="594"/>
        <v>397</v>
      </c>
      <c r="BP308" s="6">
        <v>6523</v>
      </c>
      <c r="BQ308">
        <f t="shared" si="595"/>
        <v>77</v>
      </c>
      <c r="BR308" s="10">
        <v>28</v>
      </c>
      <c r="BS308" s="17">
        <f t="shared" si="596"/>
        <v>0</v>
      </c>
      <c r="BT308" s="10">
        <v>204</v>
      </c>
      <c r="BU308" s="17">
        <f t="shared" si="597"/>
        <v>1</v>
      </c>
      <c r="BV308" s="10">
        <v>883</v>
      </c>
      <c r="BW308" s="17">
        <f t="shared" si="598"/>
        <v>12</v>
      </c>
      <c r="BX308" s="10">
        <v>2146</v>
      </c>
      <c r="BY308" s="17">
        <f t="shared" si="599"/>
        <v>24</v>
      </c>
      <c r="BZ308" s="15">
        <v>1149</v>
      </c>
      <c r="CA308" s="18">
        <f t="shared" si="600"/>
        <v>10</v>
      </c>
    </row>
    <row r="309" spans="1:79">
      <c r="A309" s="1">
        <v>44206</v>
      </c>
      <c r="B309">
        <v>44206</v>
      </c>
      <c r="C309" s="6">
        <v>279196</v>
      </c>
      <c r="D309">
        <f t="shared" si="549"/>
        <v>2424</v>
      </c>
      <c r="E309" s="6">
        <v>4455</v>
      </c>
      <c r="F309">
        <f t="shared" si="544"/>
        <v>45</v>
      </c>
      <c r="G309" s="6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6">
        <v>1434663</v>
      </c>
      <c r="W309">
        <f t="shared" si="561"/>
        <v>10389</v>
      </c>
      <c r="X309">
        <f t="shared" si="562"/>
        <v>-6436</v>
      </c>
      <c r="Y309" s="22">
        <f t="shared" si="563"/>
        <v>361012.33014594862</v>
      </c>
      <c r="Z309" s="6">
        <v>1151917</v>
      </c>
      <c r="AA309">
        <f t="shared" si="564"/>
        <v>7965</v>
      </c>
      <c r="AB309" s="19">
        <f t="shared" si="565"/>
        <v>0.80291817660314657</v>
      </c>
      <c r="AC309" s="18">
        <f t="shared" si="566"/>
        <v>-5125</v>
      </c>
      <c r="AD309">
        <f t="shared" si="567"/>
        <v>282746</v>
      </c>
      <c r="AE309">
        <f t="shared" si="568"/>
        <v>2424</v>
      </c>
      <c r="AF309" s="19">
        <f t="shared" si="569"/>
        <v>0.19708182339685348</v>
      </c>
      <c r="AG309" s="18">
        <f t="shared" si="570"/>
        <v>-1311</v>
      </c>
      <c r="AH309" s="22">
        <f t="shared" si="571"/>
        <v>0.23332370776783137</v>
      </c>
      <c r="AI309" s="22">
        <f t="shared" si="572"/>
        <v>71148.96829391041</v>
      </c>
      <c r="AJ309" s="6">
        <v>52334</v>
      </c>
      <c r="AK309">
        <f t="shared" si="573"/>
        <v>688</v>
      </c>
      <c r="AL309">
        <f t="shared" si="574"/>
        <v>1.3321457615304233E-2</v>
      </c>
      <c r="AM309" s="22">
        <f t="shared" si="575"/>
        <v>13169.099144438851</v>
      </c>
      <c r="AN309" s="22">
        <f t="shared" si="576"/>
        <v>0.18744537887362284</v>
      </c>
      <c r="AO309" s="6">
        <v>781</v>
      </c>
      <c r="AP309">
        <f t="shared" si="548"/>
        <v>4</v>
      </c>
      <c r="AQ309">
        <f t="shared" si="577"/>
        <v>5.1480051480050637E-3</v>
      </c>
      <c r="AR309" s="22">
        <f t="shared" si="578"/>
        <v>196.52742828384498</v>
      </c>
      <c r="AS309" s="6">
        <v>2257</v>
      </c>
      <c r="AT309">
        <f t="shared" si="579"/>
        <v>81</v>
      </c>
      <c r="AU309">
        <f t="shared" si="580"/>
        <v>3.7224264705882248E-2</v>
      </c>
      <c r="AV309" s="22">
        <f t="shared" si="581"/>
        <v>567.94162053346747</v>
      </c>
      <c r="AW309" s="35">
        <f t="shared" si="582"/>
        <v>8.0839267038209719E-3</v>
      </c>
      <c r="AX309" s="6">
        <v>225</v>
      </c>
      <c r="AY309">
        <f t="shared" si="583"/>
        <v>6</v>
      </c>
      <c r="AZ309">
        <f t="shared" si="584"/>
        <v>2.7397260273972712E-2</v>
      </c>
      <c r="BA309" s="22">
        <f t="shared" si="585"/>
        <v>56.618017111222947</v>
      </c>
      <c r="BB309" s="35">
        <f t="shared" si="586"/>
        <v>8.0588547113855504E-4</v>
      </c>
      <c r="BC309" s="18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8">
        <f t="shared" si="587"/>
        <v>779</v>
      </c>
      <c r="BE309" s="35">
        <f t="shared" si="588"/>
        <v>1.4210660731876379E-2</v>
      </c>
      <c r="BF309" s="22">
        <f t="shared" si="589"/>
        <v>13990.186210367387</v>
      </c>
      <c r="BG309" s="22">
        <f t="shared" si="590"/>
        <v>0.19913250906173441</v>
      </c>
      <c r="BH309" s="30">
        <v>47506</v>
      </c>
      <c r="BI309">
        <f t="shared" si="591"/>
        <v>541</v>
      </c>
      <c r="BJ309" s="6">
        <v>111172</v>
      </c>
      <c r="BK309">
        <f t="shared" si="592"/>
        <v>832</v>
      </c>
      <c r="BL309" s="6">
        <v>81957</v>
      </c>
      <c r="BM309">
        <f t="shared" si="593"/>
        <v>655</v>
      </c>
      <c r="BN309" s="6">
        <v>31967</v>
      </c>
      <c r="BO309">
        <f t="shared" si="594"/>
        <v>325</v>
      </c>
      <c r="BP309" s="6">
        <v>6594</v>
      </c>
      <c r="BQ309">
        <f t="shared" si="595"/>
        <v>71</v>
      </c>
      <c r="BR309" s="10">
        <v>28</v>
      </c>
      <c r="BS309" s="17">
        <f t="shared" si="596"/>
        <v>0</v>
      </c>
      <c r="BT309" s="10">
        <v>206</v>
      </c>
      <c r="BU309" s="17">
        <f t="shared" si="597"/>
        <v>2</v>
      </c>
      <c r="BV309" s="10">
        <v>890</v>
      </c>
      <c r="BW309" s="17">
        <f t="shared" si="598"/>
        <v>7</v>
      </c>
      <c r="BX309" s="10">
        <v>2170</v>
      </c>
      <c r="BY309" s="17">
        <f t="shared" si="599"/>
        <v>24</v>
      </c>
      <c r="BZ309" s="15">
        <v>1161</v>
      </c>
      <c r="CA309" s="18">
        <f t="shared" si="600"/>
        <v>12</v>
      </c>
    </row>
    <row r="310" spans="1:79">
      <c r="A310" s="1">
        <v>44207</v>
      </c>
      <c r="B310">
        <v>44207</v>
      </c>
      <c r="C310" s="6">
        <v>281353</v>
      </c>
      <c r="D310">
        <f t="shared" si="549"/>
        <v>2157</v>
      </c>
      <c r="E310" s="6">
        <v>4500</v>
      </c>
      <c r="F310">
        <f t="shared" si="544"/>
        <v>45</v>
      </c>
      <c r="G310" s="6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6">
        <v>1443775</v>
      </c>
      <c r="W310">
        <f t="shared" si="561"/>
        <v>9112</v>
      </c>
      <c r="X310">
        <f t="shared" si="562"/>
        <v>-1277</v>
      </c>
      <c r="Y310" s="22">
        <f t="shared" si="563"/>
        <v>363305.23402113735</v>
      </c>
      <c r="Z310" s="6">
        <v>1158872</v>
      </c>
      <c r="AA310">
        <f t="shared" si="564"/>
        <v>6955</v>
      </c>
      <c r="AB310" s="19">
        <f t="shared" si="565"/>
        <v>0.80266800574881825</v>
      </c>
      <c r="AC310" s="18">
        <f t="shared" si="566"/>
        <v>-1010</v>
      </c>
      <c r="AD310">
        <f t="shared" si="567"/>
        <v>284903</v>
      </c>
      <c r="AE310">
        <f t="shared" si="568"/>
        <v>2157</v>
      </c>
      <c r="AF310" s="19">
        <f t="shared" si="569"/>
        <v>0.19733199425118181</v>
      </c>
      <c r="AG310" s="18">
        <f t="shared" si="570"/>
        <v>-267</v>
      </c>
      <c r="AH310" s="22">
        <f t="shared" si="571"/>
        <v>0.23672080772607551</v>
      </c>
      <c r="AI310" s="22">
        <f t="shared" si="572"/>
        <v>71691.746351283335</v>
      </c>
      <c r="AJ310" s="6">
        <v>52696</v>
      </c>
      <c r="AK310">
        <f t="shared" si="573"/>
        <v>362</v>
      </c>
      <c r="AL310">
        <f t="shared" si="574"/>
        <v>6.917109336186833E-3</v>
      </c>
      <c r="AM310" s="22">
        <f t="shared" si="575"/>
        <v>13260.19124308002</v>
      </c>
      <c r="AN310" s="22">
        <f t="shared" si="576"/>
        <v>0.18729496397763665</v>
      </c>
      <c r="AO310" s="6">
        <v>788</v>
      </c>
      <c r="AP310">
        <f t="shared" si="548"/>
        <v>7</v>
      </c>
      <c r="AQ310">
        <f t="shared" si="577"/>
        <v>8.9628681177977843E-3</v>
      </c>
      <c r="AR310" s="22">
        <f t="shared" si="578"/>
        <v>198.28887770508302</v>
      </c>
      <c r="AS310" s="6">
        <v>2312</v>
      </c>
      <c r="AT310">
        <f t="shared" si="579"/>
        <v>55</v>
      </c>
      <c r="AU310">
        <f t="shared" si="580"/>
        <v>2.436863092600805E-2</v>
      </c>
      <c r="AV310" s="22">
        <f t="shared" si="581"/>
        <v>581.78158027176642</v>
      </c>
      <c r="AW310" s="35">
        <f t="shared" si="582"/>
        <v>8.2174350371241826E-3</v>
      </c>
      <c r="AX310" s="6">
        <v>224</v>
      </c>
      <c r="AY310">
        <f t="shared" si="583"/>
        <v>-1</v>
      </c>
      <c r="AZ310">
        <f t="shared" si="584"/>
        <v>-4.4444444444444731E-3</v>
      </c>
      <c r="BA310" s="22">
        <f t="shared" si="585"/>
        <v>56.366381479617509</v>
      </c>
      <c r="BB310" s="35">
        <f t="shared" si="586"/>
        <v>7.9615287556912486E-4</v>
      </c>
      <c r="BC310" s="18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8">
        <f t="shared" si="587"/>
        <v>423</v>
      </c>
      <c r="BE310" s="35">
        <f t="shared" si="588"/>
        <v>7.6083241901541143E-3</v>
      </c>
      <c r="BF310" s="22">
        <f t="shared" si="589"/>
        <v>14096.628082536487</v>
      </c>
      <c r="BG310" s="22">
        <f t="shared" si="590"/>
        <v>0.19910930397045704</v>
      </c>
      <c r="BH310" s="30">
        <v>48003</v>
      </c>
      <c r="BI310">
        <f t="shared" si="591"/>
        <v>497</v>
      </c>
      <c r="BJ310" s="6">
        <v>111947</v>
      </c>
      <c r="BK310">
        <f t="shared" si="592"/>
        <v>775</v>
      </c>
      <c r="BL310" s="6">
        <v>82528</v>
      </c>
      <c r="BM310">
        <f t="shared" si="593"/>
        <v>571</v>
      </c>
      <c r="BN310" s="6">
        <v>32221</v>
      </c>
      <c r="BO310">
        <f t="shared" si="594"/>
        <v>254</v>
      </c>
      <c r="BP310" s="6">
        <v>6654</v>
      </c>
      <c r="BQ310">
        <f t="shared" si="595"/>
        <v>60</v>
      </c>
      <c r="BR310" s="10">
        <v>28</v>
      </c>
      <c r="BS310" s="17">
        <f t="shared" si="596"/>
        <v>0</v>
      </c>
      <c r="BT310" s="10">
        <v>208</v>
      </c>
      <c r="BU310" s="17">
        <f t="shared" si="597"/>
        <v>2</v>
      </c>
      <c r="BV310" s="10">
        <v>895</v>
      </c>
      <c r="BW310" s="17">
        <f t="shared" si="598"/>
        <v>5</v>
      </c>
      <c r="BX310" s="10">
        <v>2194</v>
      </c>
      <c r="BY310" s="17">
        <f t="shared" si="599"/>
        <v>24</v>
      </c>
      <c r="BZ310" s="15">
        <v>1175</v>
      </c>
      <c r="CA310" s="18">
        <f t="shared" si="600"/>
        <v>14</v>
      </c>
    </row>
    <row r="311" spans="1:79">
      <c r="A311" s="1">
        <v>44208</v>
      </c>
      <c r="B311">
        <v>44208</v>
      </c>
      <c r="C311" s="6">
        <v>285093</v>
      </c>
      <c r="D311">
        <f t="shared" si="549"/>
        <v>3740</v>
      </c>
      <c r="E311" s="6">
        <v>4561</v>
      </c>
      <c r="F311">
        <f t="shared" si="544"/>
        <v>61</v>
      </c>
      <c r="G311" s="6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6">
        <v>1460912</v>
      </c>
      <c r="W311">
        <f t="shared" si="561"/>
        <v>17137</v>
      </c>
      <c r="X311">
        <f t="shared" si="562"/>
        <v>8025</v>
      </c>
      <c r="Y311" s="22">
        <f t="shared" si="563"/>
        <v>367617.51383995969</v>
      </c>
      <c r="Z311" s="6">
        <v>1172269</v>
      </c>
      <c r="AA311">
        <f t="shared" si="564"/>
        <v>13397</v>
      </c>
      <c r="AB311" s="19">
        <f t="shared" si="565"/>
        <v>0.80242273319679758</v>
      </c>
      <c r="AC311" s="18">
        <f t="shared" si="566"/>
        <v>6442</v>
      </c>
      <c r="AD311">
        <f t="shared" si="567"/>
        <v>288643</v>
      </c>
      <c r="AE311">
        <f t="shared" si="568"/>
        <v>3740</v>
      </c>
      <c r="AF311" s="19">
        <f t="shared" si="569"/>
        <v>0.19757726680320239</v>
      </c>
      <c r="AG311" s="18">
        <f t="shared" si="570"/>
        <v>1583</v>
      </c>
      <c r="AH311" s="22">
        <f t="shared" si="571"/>
        <v>0.21824123242107721</v>
      </c>
      <c r="AI311" s="22">
        <f t="shared" si="572"/>
        <v>72632.863613487672</v>
      </c>
      <c r="AJ311" s="6">
        <v>53617</v>
      </c>
      <c r="AK311">
        <f t="shared" si="573"/>
        <v>921</v>
      </c>
      <c r="AL311">
        <f t="shared" si="574"/>
        <v>1.7477607408531881E-2</v>
      </c>
      <c r="AM311" s="22">
        <f t="shared" si="575"/>
        <v>13491.947659788626</v>
      </c>
      <c r="AN311" s="22">
        <f t="shared" si="576"/>
        <v>0.18806845485508239</v>
      </c>
      <c r="AO311" s="6">
        <v>716</v>
      </c>
      <c r="AP311">
        <f t="shared" si="548"/>
        <v>-72</v>
      </c>
      <c r="AQ311">
        <f t="shared" si="577"/>
        <v>-9.137055837563457E-2</v>
      </c>
      <c r="AR311" s="22">
        <f t="shared" si="578"/>
        <v>180.17111222949168</v>
      </c>
      <c r="AS311" s="6">
        <v>2341</v>
      </c>
      <c r="AT311">
        <f t="shared" si="579"/>
        <v>29</v>
      </c>
      <c r="AU311">
        <f t="shared" si="580"/>
        <v>1.2543252595155652E-2</v>
      </c>
      <c r="AV311" s="22">
        <f t="shared" si="581"/>
        <v>589.07901358832407</v>
      </c>
      <c r="AW311" s="35">
        <f t="shared" si="582"/>
        <v>8.2113555927364051E-3</v>
      </c>
      <c r="AX311" s="6">
        <v>223</v>
      </c>
      <c r="AY311">
        <f t="shared" si="583"/>
        <v>-1</v>
      </c>
      <c r="AZ311">
        <f t="shared" si="584"/>
        <v>-4.4642857142856984E-3</v>
      </c>
      <c r="BA311" s="22">
        <f t="shared" si="585"/>
        <v>56.114745848012078</v>
      </c>
      <c r="BB311" s="35">
        <f t="shared" si="586"/>
        <v>7.8220089584802156E-4</v>
      </c>
      <c r="BC311" s="18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8">
        <f t="shared" si="587"/>
        <v>877</v>
      </c>
      <c r="BE311" s="35">
        <f t="shared" si="588"/>
        <v>1.5655123170296381E-2</v>
      </c>
      <c r="BF311" s="22">
        <f t="shared" si="589"/>
        <v>14317.312531454454</v>
      </c>
      <c r="BG311" s="22">
        <f t="shared" si="590"/>
        <v>0.19957347251598601</v>
      </c>
      <c r="BH311" s="30">
        <v>48754</v>
      </c>
      <c r="BI311">
        <f t="shared" si="591"/>
        <v>751</v>
      </c>
      <c r="BJ311" s="6">
        <v>113297</v>
      </c>
      <c r="BK311">
        <f t="shared" si="592"/>
        <v>1350</v>
      </c>
      <c r="BL311" s="6">
        <v>83602</v>
      </c>
      <c r="BM311">
        <f t="shared" si="593"/>
        <v>1074</v>
      </c>
      <c r="BN311" s="6">
        <v>32701</v>
      </c>
      <c r="BO311">
        <f t="shared" si="594"/>
        <v>480</v>
      </c>
      <c r="BP311" s="6">
        <v>6739</v>
      </c>
      <c r="BQ311">
        <f t="shared" si="595"/>
        <v>85</v>
      </c>
      <c r="BR311" s="10">
        <v>28</v>
      </c>
      <c r="BS311" s="17">
        <f t="shared" si="596"/>
        <v>0</v>
      </c>
      <c r="BT311" s="10">
        <v>209</v>
      </c>
      <c r="BU311" s="17">
        <f t="shared" si="597"/>
        <v>1</v>
      </c>
      <c r="BV311" s="10">
        <v>909</v>
      </c>
      <c r="BW311" s="17">
        <f t="shared" si="598"/>
        <v>14</v>
      </c>
      <c r="BX311" s="10">
        <v>2225</v>
      </c>
      <c r="BY311" s="17">
        <f t="shared" si="599"/>
        <v>31</v>
      </c>
      <c r="BZ311" s="15">
        <v>1190</v>
      </c>
      <c r="CA311" s="18">
        <f t="shared" si="600"/>
        <v>15</v>
      </c>
    </row>
    <row r="312" spans="1:79">
      <c r="A312" s="1">
        <v>44209</v>
      </c>
      <c r="B312">
        <v>44209</v>
      </c>
      <c r="C312" s="6">
        <v>288408</v>
      </c>
      <c r="D312">
        <f t="shared" si="549"/>
        <v>3315</v>
      </c>
      <c r="E312" s="6">
        <v>4594</v>
      </c>
      <c r="F312">
        <f t="shared" si="544"/>
        <v>33</v>
      </c>
      <c r="G312" s="6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6">
        <v>1477179</v>
      </c>
      <c r="W312">
        <f t="shared" si="561"/>
        <v>16267</v>
      </c>
      <c r="X312">
        <f t="shared" si="562"/>
        <v>-870</v>
      </c>
      <c r="Y312" s="22">
        <f t="shared" si="563"/>
        <v>371710.87065928534</v>
      </c>
      <c r="Z312" s="6">
        <v>1185221</v>
      </c>
      <c r="AA312">
        <f t="shared" si="564"/>
        <v>12952</v>
      </c>
      <c r="AB312" s="19">
        <f t="shared" si="565"/>
        <v>0.80235435245153097</v>
      </c>
      <c r="AC312" s="18">
        <f t="shared" si="566"/>
        <v>-445</v>
      </c>
      <c r="AD312">
        <f t="shared" si="567"/>
        <v>291958</v>
      </c>
      <c r="AE312">
        <f t="shared" si="568"/>
        <v>3315</v>
      </c>
      <c r="AF312" s="19">
        <f t="shared" si="569"/>
        <v>0.19764564754846908</v>
      </c>
      <c r="AG312" s="18">
        <f t="shared" si="570"/>
        <v>-425</v>
      </c>
      <c r="AH312" s="22">
        <f t="shared" si="571"/>
        <v>0.20378680764738427</v>
      </c>
      <c r="AI312" s="22">
        <f t="shared" si="572"/>
        <v>73467.035732259683</v>
      </c>
      <c r="AJ312" s="6">
        <v>53329</v>
      </c>
      <c r="AK312">
        <f t="shared" si="573"/>
        <v>-288</v>
      </c>
      <c r="AL312">
        <f t="shared" si="574"/>
        <v>-5.3714307029486541E-3</v>
      </c>
      <c r="AM312" s="22">
        <f t="shared" si="575"/>
        <v>13419.47659788626</v>
      </c>
      <c r="AN312" s="22">
        <f t="shared" si="576"/>
        <v>0.18490818562591885</v>
      </c>
      <c r="AO312" s="6">
        <v>691</v>
      </c>
      <c r="AP312">
        <f t="shared" si="548"/>
        <v>-25</v>
      </c>
      <c r="AQ312">
        <f t="shared" si="577"/>
        <v>-3.4916201117318413E-2</v>
      </c>
      <c r="AR312" s="22">
        <f t="shared" si="578"/>
        <v>173.88022143935581</v>
      </c>
      <c r="AS312" s="6">
        <v>2424</v>
      </c>
      <c r="AT312">
        <f t="shared" si="579"/>
        <v>83</v>
      </c>
      <c r="AU312">
        <f t="shared" si="580"/>
        <v>3.5454933788979126E-2</v>
      </c>
      <c r="AV312" s="22">
        <f t="shared" si="581"/>
        <v>609.96477101157518</v>
      </c>
      <c r="AW312" s="35">
        <f t="shared" si="582"/>
        <v>8.4047599234417913E-3</v>
      </c>
      <c r="AX312" s="6">
        <v>229</v>
      </c>
      <c r="AY312">
        <f t="shared" si="583"/>
        <v>6</v>
      </c>
      <c r="AZ312">
        <f t="shared" si="584"/>
        <v>2.6905829596412634E-2</v>
      </c>
      <c r="BA312" s="22">
        <f t="shared" si="585"/>
        <v>57.624559637644687</v>
      </c>
      <c r="BB312" s="35">
        <f t="shared" si="586"/>
        <v>7.9401403567168729E-4</v>
      </c>
      <c r="BC312" s="18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8">
        <f t="shared" si="587"/>
        <v>-224</v>
      </c>
      <c r="BE312" s="35">
        <f t="shared" si="588"/>
        <v>-3.9369386786649585E-3</v>
      </c>
      <c r="BF312" s="22">
        <f t="shared" si="589"/>
        <v>14260.946149974836</v>
      </c>
      <c r="BG312" s="22">
        <f t="shared" si="590"/>
        <v>0.19650287093284513</v>
      </c>
      <c r="BH312" s="30">
        <v>49341</v>
      </c>
      <c r="BI312">
        <f t="shared" si="591"/>
        <v>587</v>
      </c>
      <c r="BJ312" s="6">
        <v>114556</v>
      </c>
      <c r="BK312">
        <f t="shared" si="592"/>
        <v>1259</v>
      </c>
      <c r="BL312" s="6">
        <v>84565</v>
      </c>
      <c r="BM312">
        <f t="shared" si="593"/>
        <v>963</v>
      </c>
      <c r="BN312" s="6">
        <v>33134</v>
      </c>
      <c r="BO312">
        <f t="shared" si="594"/>
        <v>433</v>
      </c>
      <c r="BP312" s="6">
        <v>6812</v>
      </c>
      <c r="BQ312">
        <f t="shared" si="595"/>
        <v>73</v>
      </c>
      <c r="BR312" s="10">
        <v>29</v>
      </c>
      <c r="BS312" s="17">
        <f t="shared" si="596"/>
        <v>1</v>
      </c>
      <c r="BT312" s="10">
        <v>210</v>
      </c>
      <c r="BU312" s="17">
        <f t="shared" si="597"/>
        <v>1</v>
      </c>
      <c r="BV312" s="10">
        <v>915</v>
      </c>
      <c r="BW312" s="17">
        <f t="shared" si="598"/>
        <v>6</v>
      </c>
      <c r="BX312" s="10">
        <v>2244</v>
      </c>
      <c r="BY312" s="17">
        <f t="shared" si="599"/>
        <v>19</v>
      </c>
      <c r="BZ312" s="15">
        <v>1196</v>
      </c>
      <c r="CA312" s="18">
        <f t="shared" si="600"/>
        <v>6</v>
      </c>
    </row>
    <row r="313" spans="1:79">
      <c r="A313" s="1">
        <v>44210</v>
      </c>
      <c r="B313">
        <v>44210</v>
      </c>
      <c r="C313" s="6">
        <v>291285</v>
      </c>
      <c r="D313">
        <f t="shared" si="549"/>
        <v>2877</v>
      </c>
      <c r="E313" s="6">
        <v>4651</v>
      </c>
      <c r="F313">
        <f t="shared" si="544"/>
        <v>57</v>
      </c>
      <c r="G313" s="6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6">
        <v>1490448</v>
      </c>
      <c r="W313">
        <f t="shared" si="561"/>
        <v>13269</v>
      </c>
      <c r="X313">
        <f t="shared" si="562"/>
        <v>-2998</v>
      </c>
      <c r="Y313" s="22">
        <f t="shared" si="563"/>
        <v>375049.82385505788</v>
      </c>
      <c r="Z313" s="6">
        <v>1195613</v>
      </c>
      <c r="AA313">
        <f t="shared" si="564"/>
        <v>10392</v>
      </c>
      <c r="AB313" s="19">
        <f t="shared" si="565"/>
        <v>0.80218363874486065</v>
      </c>
      <c r="AC313" s="18">
        <f t="shared" si="566"/>
        <v>-2560</v>
      </c>
      <c r="AD313">
        <f t="shared" si="567"/>
        <v>294835</v>
      </c>
      <c r="AE313">
        <f t="shared" si="568"/>
        <v>2877</v>
      </c>
      <c r="AF313" s="19">
        <f t="shared" si="569"/>
        <v>0.19781636125513941</v>
      </c>
      <c r="AG313" s="18">
        <f t="shared" si="570"/>
        <v>-438</v>
      </c>
      <c r="AH313" s="22">
        <f t="shared" si="571"/>
        <v>0.21682116210716709</v>
      </c>
      <c r="AI313" s="22">
        <f t="shared" si="572"/>
        <v>74190.991444388521</v>
      </c>
      <c r="AJ313" s="6">
        <v>52561</v>
      </c>
      <c r="AK313">
        <f t="shared" si="573"/>
        <v>-768</v>
      </c>
      <c r="AL313">
        <f t="shared" si="574"/>
        <v>-1.4401170095070248E-2</v>
      </c>
      <c r="AM313" s="22">
        <f t="shared" si="575"/>
        <v>13226.220432813287</v>
      </c>
      <c r="AN313" s="22">
        <f t="shared" si="576"/>
        <v>0.18044526837976552</v>
      </c>
      <c r="AO313" s="6">
        <v>694</v>
      </c>
      <c r="AP313">
        <f t="shared" si="548"/>
        <v>3</v>
      </c>
      <c r="AQ313">
        <f t="shared" si="577"/>
        <v>4.341534008682979E-3</v>
      </c>
      <c r="AR313" s="22">
        <f t="shared" si="578"/>
        <v>174.63512833417212</v>
      </c>
      <c r="AS313" s="6">
        <v>2440</v>
      </c>
      <c r="AT313">
        <f t="shared" si="579"/>
        <v>16</v>
      </c>
      <c r="AU313">
        <f t="shared" si="580"/>
        <v>6.6006600660066805E-3</v>
      </c>
      <c r="AV313" s="22">
        <f t="shared" si="581"/>
        <v>613.9909411172622</v>
      </c>
      <c r="AW313" s="35">
        <f t="shared" si="582"/>
        <v>8.3766757642858361E-3</v>
      </c>
      <c r="AX313" s="6">
        <v>237</v>
      </c>
      <c r="AY313">
        <f t="shared" si="583"/>
        <v>8</v>
      </c>
      <c r="AZ313">
        <f t="shared" si="584"/>
        <v>3.4934497816593968E-2</v>
      </c>
      <c r="BA313" s="22">
        <f t="shared" si="585"/>
        <v>59.637644690488173</v>
      </c>
      <c r="BB313" s="35">
        <f t="shared" si="586"/>
        <v>8.1363612956382924E-4</v>
      </c>
      <c r="BC313" s="18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8">
        <f t="shared" si="587"/>
        <v>-741</v>
      </c>
      <c r="BE313" s="35">
        <f t="shared" si="588"/>
        <v>-1.3075009263670556E-2</v>
      </c>
      <c r="BF313" s="22">
        <f t="shared" si="589"/>
        <v>14074.484146955208</v>
      </c>
      <c r="BG313" s="22">
        <f t="shared" si="590"/>
        <v>0.19201812657706371</v>
      </c>
      <c r="BH313" s="30">
        <v>49906</v>
      </c>
      <c r="BI313">
        <f t="shared" si="591"/>
        <v>565</v>
      </c>
      <c r="BJ313" s="6">
        <v>115610</v>
      </c>
      <c r="BK313">
        <f t="shared" si="592"/>
        <v>1054</v>
      </c>
      <c r="BL313" s="6">
        <v>85389</v>
      </c>
      <c r="BM313">
        <f t="shared" si="593"/>
        <v>824</v>
      </c>
      <c r="BN313" s="6">
        <v>33497</v>
      </c>
      <c r="BO313">
        <f t="shared" si="594"/>
        <v>363</v>
      </c>
      <c r="BP313" s="6">
        <v>6883</v>
      </c>
      <c r="BQ313">
        <f t="shared" si="595"/>
        <v>71</v>
      </c>
      <c r="BR313" s="10">
        <v>29</v>
      </c>
      <c r="BS313" s="17">
        <f t="shared" si="596"/>
        <v>0</v>
      </c>
      <c r="BT313" s="10">
        <v>211</v>
      </c>
      <c r="BU313" s="17">
        <f t="shared" si="597"/>
        <v>1</v>
      </c>
      <c r="BV313" s="10">
        <v>929</v>
      </c>
      <c r="BW313" s="17">
        <f t="shared" si="598"/>
        <v>14</v>
      </c>
      <c r="BX313" s="10">
        <v>2270</v>
      </c>
      <c r="BY313" s="17">
        <f t="shared" si="599"/>
        <v>26</v>
      </c>
      <c r="BZ313" s="15">
        <v>1212</v>
      </c>
      <c r="CA313" s="18">
        <f t="shared" si="600"/>
        <v>16</v>
      </c>
    </row>
    <row r="314" spans="1:79">
      <c r="A314" s="1">
        <v>44211</v>
      </c>
      <c r="B314">
        <v>44211</v>
      </c>
      <c r="C314" s="6">
        <v>293592</v>
      </c>
      <c r="D314">
        <f t="shared" si="549"/>
        <v>2307</v>
      </c>
      <c r="E314" s="6">
        <v>4689</v>
      </c>
      <c r="F314">
        <f t="shared" si="544"/>
        <v>38</v>
      </c>
      <c r="G314" s="6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6">
        <v>1503559</v>
      </c>
      <c r="W314">
        <f t="shared" si="561"/>
        <v>13111</v>
      </c>
      <c r="X314">
        <f t="shared" si="562"/>
        <v>-158</v>
      </c>
      <c r="Y314" s="22">
        <f t="shared" si="563"/>
        <v>378349.01862103672</v>
      </c>
      <c r="Z314" s="6">
        <v>1206417</v>
      </c>
      <c r="AA314">
        <f t="shared" si="564"/>
        <v>10804</v>
      </c>
      <c r="AB314" s="19">
        <f t="shared" si="565"/>
        <v>0.80237423340221437</v>
      </c>
      <c r="AC314" s="18">
        <f t="shared" si="566"/>
        <v>412</v>
      </c>
      <c r="AD314">
        <f t="shared" si="567"/>
        <v>297142</v>
      </c>
      <c r="AE314">
        <f t="shared" si="568"/>
        <v>2307</v>
      </c>
      <c r="AF314" s="19">
        <f t="shared" si="569"/>
        <v>0.19762576659778566</v>
      </c>
      <c r="AG314" s="18">
        <f t="shared" si="570"/>
        <v>-570</v>
      </c>
      <c r="AH314" s="22">
        <f t="shared" si="571"/>
        <v>0.17595911829761268</v>
      </c>
      <c r="AI314" s="22">
        <f t="shared" si="572"/>
        <v>74771.514846502265</v>
      </c>
      <c r="AJ314" s="6">
        <v>51223</v>
      </c>
      <c r="AK314">
        <f t="shared" si="573"/>
        <v>-1338</v>
      </c>
      <c r="AL314">
        <f t="shared" si="574"/>
        <v>-2.5456136679286923E-2</v>
      </c>
      <c r="AM314" s="22">
        <f t="shared" si="575"/>
        <v>12889.531957725214</v>
      </c>
      <c r="AN314" s="22">
        <f t="shared" si="576"/>
        <v>0.17447001280688848</v>
      </c>
      <c r="AO314" s="6">
        <v>712</v>
      </c>
      <c r="AP314">
        <f t="shared" si="548"/>
        <v>18</v>
      </c>
      <c r="AQ314">
        <f t="shared" si="577"/>
        <v>2.5936599423631135E-2</v>
      </c>
      <c r="AR314" s="22">
        <f t="shared" si="578"/>
        <v>179.16456970306996</v>
      </c>
      <c r="AS314" s="6">
        <v>2440</v>
      </c>
      <c r="AT314">
        <f t="shared" si="579"/>
        <v>0</v>
      </c>
      <c r="AU314">
        <f t="shared" si="580"/>
        <v>0</v>
      </c>
      <c r="AV314" s="22">
        <f t="shared" si="581"/>
        <v>613.9909411172622</v>
      </c>
      <c r="AW314" s="35">
        <f t="shared" si="582"/>
        <v>8.310853156761765E-3</v>
      </c>
      <c r="AX314" s="6">
        <v>233</v>
      </c>
      <c r="AY314">
        <f t="shared" si="583"/>
        <v>-4</v>
      </c>
      <c r="AZ314">
        <f t="shared" si="584"/>
        <v>-1.6877637130801704E-2</v>
      </c>
      <c r="BA314" s="22">
        <f t="shared" si="585"/>
        <v>58.631102164066426</v>
      </c>
      <c r="BB314" s="35">
        <f t="shared" si="586"/>
        <v>7.93618354723562E-4</v>
      </c>
      <c r="BC314" s="18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8">
        <f t="shared" si="587"/>
        <v>-1324</v>
      </c>
      <c r="BE314" s="35">
        <f t="shared" si="588"/>
        <v>-2.3671601230065065E-2</v>
      </c>
      <c r="BF314" s="22">
        <f t="shared" si="589"/>
        <v>13741.318570709613</v>
      </c>
      <c r="BG314" s="22">
        <f t="shared" si="590"/>
        <v>0.18599961851821575</v>
      </c>
      <c r="BH314" s="30">
        <v>50297</v>
      </c>
      <c r="BI314">
        <f t="shared" si="591"/>
        <v>391</v>
      </c>
      <c r="BJ314" s="6">
        <v>116492</v>
      </c>
      <c r="BK314">
        <f t="shared" si="592"/>
        <v>882</v>
      </c>
      <c r="BL314" s="6">
        <v>86072</v>
      </c>
      <c r="BM314">
        <f t="shared" si="593"/>
        <v>683</v>
      </c>
      <c r="BN314" s="6">
        <v>33795</v>
      </c>
      <c r="BO314">
        <f t="shared" si="594"/>
        <v>298</v>
      </c>
      <c r="BP314" s="6">
        <v>6936</v>
      </c>
      <c r="BQ314">
        <f t="shared" si="595"/>
        <v>53</v>
      </c>
      <c r="BR314" s="10">
        <v>29</v>
      </c>
      <c r="BS314" s="17">
        <f t="shared" si="596"/>
        <v>0</v>
      </c>
      <c r="BT314" s="10">
        <v>215</v>
      </c>
      <c r="BU314" s="17">
        <f t="shared" si="597"/>
        <v>4</v>
      </c>
      <c r="BV314" s="10">
        <v>936</v>
      </c>
      <c r="BW314" s="17">
        <f t="shared" si="598"/>
        <v>7</v>
      </c>
      <c r="BX314" s="10">
        <v>2288</v>
      </c>
      <c r="BY314" s="17">
        <f t="shared" si="599"/>
        <v>18</v>
      </c>
      <c r="BZ314" s="15">
        <v>1221</v>
      </c>
      <c r="CA314" s="18">
        <f t="shared" si="600"/>
        <v>9</v>
      </c>
    </row>
    <row r="315" spans="1:79">
      <c r="A315" s="1">
        <v>44212</v>
      </c>
      <c r="B315">
        <v>44212</v>
      </c>
      <c r="C315" s="6">
        <v>296269</v>
      </c>
      <c r="D315">
        <f t="shared" si="549"/>
        <v>2677</v>
      </c>
      <c r="E315" s="6">
        <v>4738</v>
      </c>
      <c r="F315">
        <f t="shared" si="544"/>
        <v>49</v>
      </c>
      <c r="G315" s="6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6">
        <v>1519689</v>
      </c>
      <c r="W315">
        <f t="shared" si="561"/>
        <v>16130</v>
      </c>
      <c r="X315">
        <f t="shared" si="562"/>
        <v>3019</v>
      </c>
      <c r="Y315" s="22">
        <f t="shared" si="563"/>
        <v>382407.90135883237</v>
      </c>
      <c r="Z315" s="6">
        <v>1219870</v>
      </c>
      <c r="AA315">
        <f t="shared" si="564"/>
        <v>13453</v>
      </c>
      <c r="AB315" s="19">
        <f t="shared" si="565"/>
        <v>0.80271029138198668</v>
      </c>
      <c r="AC315" s="18">
        <f t="shared" si="566"/>
        <v>2649</v>
      </c>
      <c r="AD315">
        <f t="shared" si="567"/>
        <v>299819</v>
      </c>
      <c r="AE315">
        <f t="shared" si="568"/>
        <v>2677</v>
      </c>
      <c r="AF315" s="19">
        <f t="shared" si="569"/>
        <v>0.19728970861801329</v>
      </c>
      <c r="AG315" s="18">
        <f t="shared" si="570"/>
        <v>370</v>
      </c>
      <c r="AH315" s="22">
        <f t="shared" si="571"/>
        <v>0.16596404215747054</v>
      </c>
      <c r="AI315" s="22">
        <f t="shared" si="572"/>
        <v>75445.143432310011</v>
      </c>
      <c r="AJ315" s="6">
        <v>51155</v>
      </c>
      <c r="AK315">
        <f t="shared" si="573"/>
        <v>-68</v>
      </c>
      <c r="AL315">
        <f t="shared" si="574"/>
        <v>-1.3275286492395733E-3</v>
      </c>
      <c r="AM315" s="22">
        <f t="shared" si="575"/>
        <v>12872.420734776044</v>
      </c>
      <c r="AN315" s="22">
        <f t="shared" si="576"/>
        <v>0.17266403167391797</v>
      </c>
      <c r="AO315" s="6">
        <v>741</v>
      </c>
      <c r="AP315">
        <f t="shared" si="548"/>
        <v>29</v>
      </c>
      <c r="AQ315">
        <f t="shared" si="577"/>
        <v>4.0730337078651591E-2</v>
      </c>
      <c r="AR315" s="22">
        <f t="shared" si="578"/>
        <v>186.46200301962756</v>
      </c>
      <c r="AS315" s="6">
        <v>2448</v>
      </c>
      <c r="AT315">
        <f t="shared" si="579"/>
        <v>8</v>
      </c>
      <c r="AU315">
        <f t="shared" si="580"/>
        <v>3.2786885245901232E-3</v>
      </c>
      <c r="AV315" s="22">
        <f t="shared" si="581"/>
        <v>616.0040261701057</v>
      </c>
      <c r="AW315" s="35">
        <f t="shared" si="582"/>
        <v>8.2627612068761833E-3</v>
      </c>
      <c r="AX315" s="6">
        <v>233</v>
      </c>
      <c r="AY315">
        <f t="shared" si="583"/>
        <v>0</v>
      </c>
      <c r="AZ315">
        <f t="shared" si="584"/>
        <v>0</v>
      </c>
      <c r="BA315" s="22">
        <f t="shared" si="585"/>
        <v>58.631102164066426</v>
      </c>
      <c r="BB315" s="35">
        <f t="shared" si="586"/>
        <v>7.8644745147146678E-4</v>
      </c>
      <c r="BC315" s="18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8">
        <f t="shared" si="587"/>
        <v>-31</v>
      </c>
      <c r="BE315" s="35">
        <f t="shared" si="588"/>
        <v>-5.676823908584705E-4</v>
      </c>
      <c r="BF315" s="22">
        <f t="shared" si="589"/>
        <v>13733.517866129843</v>
      </c>
      <c r="BG315" s="22">
        <f t="shared" si="590"/>
        <v>0.18421434574660189</v>
      </c>
      <c r="BH315" s="30">
        <v>50829</v>
      </c>
      <c r="BI315">
        <f t="shared" si="591"/>
        <v>532</v>
      </c>
      <c r="BJ315" s="6">
        <v>117464</v>
      </c>
      <c r="BK315">
        <f t="shared" si="592"/>
        <v>972</v>
      </c>
      <c r="BL315" s="6">
        <v>86835</v>
      </c>
      <c r="BM315">
        <f t="shared" si="593"/>
        <v>763</v>
      </c>
      <c r="BN315" s="6">
        <v>34104</v>
      </c>
      <c r="BO315">
        <f t="shared" si="594"/>
        <v>309</v>
      </c>
      <c r="BP315" s="6">
        <v>7037</v>
      </c>
      <c r="BQ315">
        <f t="shared" si="595"/>
        <v>101</v>
      </c>
      <c r="BR315" s="10">
        <v>29</v>
      </c>
      <c r="BS315" s="17">
        <f t="shared" si="596"/>
        <v>0</v>
      </c>
      <c r="BT315" s="10">
        <v>219</v>
      </c>
      <c r="BU315" s="17">
        <f t="shared" si="597"/>
        <v>4</v>
      </c>
      <c r="BV315" s="10">
        <v>940</v>
      </c>
      <c r="BW315" s="17">
        <f t="shared" si="598"/>
        <v>4</v>
      </c>
      <c r="BX315" s="10">
        <v>2311</v>
      </c>
      <c r="BY315" s="17">
        <f t="shared" si="599"/>
        <v>23</v>
      </c>
      <c r="BZ315" s="15">
        <v>1239</v>
      </c>
      <c r="CA315" s="18">
        <f t="shared" si="600"/>
        <v>18</v>
      </c>
    </row>
    <row r="316" spans="1:79">
      <c r="A316" s="1">
        <v>44213</v>
      </c>
      <c r="B316">
        <v>44213</v>
      </c>
      <c r="C316" s="6">
        <v>298019</v>
      </c>
      <c r="D316">
        <f t="shared" si="549"/>
        <v>1750</v>
      </c>
      <c r="E316" s="6">
        <v>4787</v>
      </c>
      <c r="F316">
        <f t="shared" si="544"/>
        <v>49</v>
      </c>
      <c r="G316" s="6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6">
        <v>1529352</v>
      </c>
      <c r="W316">
        <f t="shared" si="561"/>
        <v>9663</v>
      </c>
      <c r="X316">
        <f t="shared" si="562"/>
        <v>-6467</v>
      </c>
      <c r="Y316" s="22">
        <f t="shared" si="563"/>
        <v>384839.45646703569</v>
      </c>
      <c r="Z316" s="6">
        <v>1227783</v>
      </c>
      <c r="AA316">
        <f t="shared" si="564"/>
        <v>7913</v>
      </c>
      <c r="AB316" s="19">
        <f t="shared" si="565"/>
        <v>0.80281256375249122</v>
      </c>
      <c r="AC316" s="18">
        <f t="shared" si="566"/>
        <v>-5540</v>
      </c>
      <c r="AD316">
        <f t="shared" si="567"/>
        <v>301569</v>
      </c>
      <c r="AE316">
        <f t="shared" si="568"/>
        <v>1750</v>
      </c>
      <c r="AF316" s="19">
        <f t="shared" si="569"/>
        <v>0.19718743624750876</v>
      </c>
      <c r="AG316" s="18">
        <f t="shared" si="570"/>
        <v>-927</v>
      </c>
      <c r="AH316" s="22">
        <f t="shared" si="571"/>
        <v>0.18110317706716342</v>
      </c>
      <c r="AI316" s="22">
        <f t="shared" si="572"/>
        <v>75885.505787619521</v>
      </c>
      <c r="AJ316" s="6">
        <v>50796</v>
      </c>
      <c r="AK316">
        <f t="shared" si="573"/>
        <v>-359</v>
      </c>
      <c r="AL316">
        <f t="shared" si="574"/>
        <v>-7.0178868145831519E-3</v>
      </c>
      <c r="AM316" s="22">
        <f t="shared" si="575"/>
        <v>12782.083543029692</v>
      </c>
      <c r="AN316" s="22">
        <f t="shared" si="576"/>
        <v>0.17044550850784682</v>
      </c>
      <c r="AO316" s="6">
        <v>760</v>
      </c>
      <c r="AP316">
        <f t="shared" si="548"/>
        <v>19</v>
      </c>
      <c r="AQ316">
        <f t="shared" si="577"/>
        <v>2.564102564102555E-2</v>
      </c>
      <c r="AR316" s="22">
        <f t="shared" si="578"/>
        <v>191.24308002013083</v>
      </c>
      <c r="AS316" s="6">
        <v>2444</v>
      </c>
      <c r="AT316">
        <f t="shared" si="579"/>
        <v>-4</v>
      </c>
      <c r="AU316">
        <f t="shared" si="580"/>
        <v>-1.6339869281045694E-3</v>
      </c>
      <c r="AV316" s="22">
        <f t="shared" si="581"/>
        <v>614.99748364368395</v>
      </c>
      <c r="AW316" s="35">
        <f t="shared" si="582"/>
        <v>8.2008194108429324E-3</v>
      </c>
      <c r="AX316" s="6">
        <v>233</v>
      </c>
      <c r="AY316">
        <f t="shared" si="583"/>
        <v>0</v>
      </c>
      <c r="AZ316">
        <f t="shared" si="584"/>
        <v>0</v>
      </c>
      <c r="BA316" s="22">
        <f t="shared" si="585"/>
        <v>58.631102164066426</v>
      </c>
      <c r="BB316" s="35">
        <f t="shared" si="586"/>
        <v>7.8182934645106515E-4</v>
      </c>
      <c r="BC316" s="18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8">
        <f t="shared" si="587"/>
        <v>-344</v>
      </c>
      <c r="BE316" s="35">
        <f t="shared" si="588"/>
        <v>-6.3030214192791867E-3</v>
      </c>
      <c r="BF316" s="22">
        <f t="shared" si="589"/>
        <v>13646.955208857573</v>
      </c>
      <c r="BG316" s="22">
        <f t="shared" si="590"/>
        <v>0.18197833024068935</v>
      </c>
      <c r="BH316" s="30">
        <v>51266</v>
      </c>
      <c r="BI316">
        <f t="shared" si="591"/>
        <v>437</v>
      </c>
      <c r="BJ316" s="6">
        <v>118078</v>
      </c>
      <c r="BK316">
        <f t="shared" si="592"/>
        <v>614</v>
      </c>
      <c r="BL316" s="6">
        <v>87243</v>
      </c>
      <c r="BM316">
        <f t="shared" si="593"/>
        <v>408</v>
      </c>
      <c r="BN316" s="6">
        <v>34345</v>
      </c>
      <c r="BO316">
        <f t="shared" si="594"/>
        <v>241</v>
      </c>
      <c r="BP316" s="6">
        <v>7087</v>
      </c>
      <c r="BQ316">
        <f t="shared" si="595"/>
        <v>50</v>
      </c>
      <c r="BR316" s="10">
        <v>29</v>
      </c>
      <c r="BS316" s="17">
        <f t="shared" si="596"/>
        <v>0</v>
      </c>
      <c r="BT316" s="10">
        <v>222</v>
      </c>
      <c r="BU316" s="17">
        <f t="shared" si="597"/>
        <v>3</v>
      </c>
      <c r="BV316" s="10">
        <v>946</v>
      </c>
      <c r="BW316" s="17">
        <f t="shared" si="598"/>
        <v>6</v>
      </c>
      <c r="BX316" s="10">
        <v>2343</v>
      </c>
      <c r="BY316" s="17">
        <f t="shared" si="599"/>
        <v>32</v>
      </c>
      <c r="BZ316" s="15">
        <v>1247</v>
      </c>
      <c r="CA316" s="18">
        <f t="shared" si="600"/>
        <v>8</v>
      </c>
    </row>
    <row r="317" spans="1:79">
      <c r="A317" s="1">
        <v>44214</v>
      </c>
      <c r="B317">
        <v>44214</v>
      </c>
      <c r="C317" s="6">
        <v>299361</v>
      </c>
      <c r="D317">
        <f t="shared" si="549"/>
        <v>1342</v>
      </c>
      <c r="E317" s="6">
        <v>4828</v>
      </c>
      <c r="F317">
        <f t="shared" si="544"/>
        <v>41</v>
      </c>
      <c r="G317" s="6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6">
        <v>1537055</v>
      </c>
      <c r="W317">
        <f t="shared" si="561"/>
        <v>7703</v>
      </c>
      <c r="X317">
        <f t="shared" si="562"/>
        <v>-1960</v>
      </c>
      <c r="Y317" s="22">
        <f t="shared" si="563"/>
        <v>386777.80573729239</v>
      </c>
      <c r="Z317" s="6">
        <v>1234144</v>
      </c>
      <c r="AA317">
        <f t="shared" si="564"/>
        <v>6361</v>
      </c>
      <c r="AB317" s="19">
        <f t="shared" si="565"/>
        <v>0.80292767662835751</v>
      </c>
      <c r="AC317" s="18">
        <f t="shared" si="566"/>
        <v>-1552</v>
      </c>
      <c r="AD317">
        <f t="shared" si="567"/>
        <v>302911</v>
      </c>
      <c r="AE317">
        <f t="shared" si="568"/>
        <v>1342</v>
      </c>
      <c r="AF317" s="19">
        <f t="shared" si="569"/>
        <v>0.19707232337164252</v>
      </c>
      <c r="AG317" s="18">
        <f t="shared" si="570"/>
        <v>-408</v>
      </c>
      <c r="AH317" s="22">
        <f t="shared" si="571"/>
        <v>0.17421783720628325</v>
      </c>
      <c r="AI317" s="22">
        <f t="shared" si="572"/>
        <v>76223.200805234024</v>
      </c>
      <c r="AJ317" s="6">
        <v>50015</v>
      </c>
      <c r="AK317">
        <f t="shared" si="573"/>
        <v>-781</v>
      </c>
      <c r="AL317">
        <f t="shared" si="574"/>
        <v>-1.5375226395779151E-2</v>
      </c>
      <c r="AM317" s="22">
        <f t="shared" si="575"/>
        <v>12585.556114745847</v>
      </c>
      <c r="AN317" s="22">
        <f t="shared" si="576"/>
        <v>0.16707253115803328</v>
      </c>
      <c r="AO317" s="6">
        <v>764</v>
      </c>
      <c r="AP317">
        <f t="shared" si="548"/>
        <v>4</v>
      </c>
      <c r="AQ317">
        <f t="shared" si="577"/>
        <v>5.2631578947368585E-3</v>
      </c>
      <c r="AR317" s="22">
        <f t="shared" si="578"/>
        <v>192.24962254655259</v>
      </c>
      <c r="AS317" s="6">
        <v>2387</v>
      </c>
      <c r="AT317">
        <f t="shared" si="579"/>
        <v>-57</v>
      </c>
      <c r="AU317">
        <f t="shared" si="580"/>
        <v>-2.332242225859249E-2</v>
      </c>
      <c r="AV317" s="22">
        <f t="shared" si="581"/>
        <v>600.65425264217413</v>
      </c>
      <c r="AW317" s="35">
        <f t="shared" si="582"/>
        <v>7.973650542321813E-3</v>
      </c>
      <c r="AX317" s="6">
        <v>239</v>
      </c>
      <c r="AY317">
        <f t="shared" si="583"/>
        <v>6</v>
      </c>
      <c r="AZ317">
        <f t="shared" si="584"/>
        <v>2.5751072961373467E-2</v>
      </c>
      <c r="BA317" s="22">
        <f t="shared" si="585"/>
        <v>60.140915953699043</v>
      </c>
      <c r="BB317" s="35">
        <f t="shared" si="586"/>
        <v>7.9836718877876543E-4</v>
      </c>
      <c r="BC317" s="18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8">
        <f t="shared" si="587"/>
        <v>-828</v>
      </c>
      <c r="BE317" s="35">
        <f t="shared" si="588"/>
        <v>-1.5267457083325664E-2</v>
      </c>
      <c r="BF317" s="22">
        <f t="shared" si="589"/>
        <v>13438.600905888274</v>
      </c>
      <c r="BG317" s="22">
        <f t="shared" si="590"/>
        <v>0.17839665153443501</v>
      </c>
      <c r="BH317" s="30">
        <v>51566</v>
      </c>
      <c r="BI317">
        <f t="shared" si="591"/>
        <v>300</v>
      </c>
      <c r="BJ317" s="6">
        <v>118533</v>
      </c>
      <c r="BK317">
        <f t="shared" si="592"/>
        <v>455</v>
      </c>
      <c r="BL317" s="6">
        <v>87624</v>
      </c>
      <c r="BM317">
        <f t="shared" si="593"/>
        <v>381</v>
      </c>
      <c r="BN317" s="6">
        <v>34516</v>
      </c>
      <c r="BO317">
        <f t="shared" si="594"/>
        <v>171</v>
      </c>
      <c r="BP317" s="6">
        <v>7122</v>
      </c>
      <c r="BQ317">
        <f t="shared" si="595"/>
        <v>35</v>
      </c>
      <c r="BR317" s="10">
        <v>29</v>
      </c>
      <c r="BS317" s="17">
        <f t="shared" si="596"/>
        <v>0</v>
      </c>
      <c r="BT317" s="10">
        <v>225</v>
      </c>
      <c r="BU317" s="17">
        <f t="shared" si="597"/>
        <v>3</v>
      </c>
      <c r="BV317" s="10">
        <v>953</v>
      </c>
      <c r="BW317" s="17">
        <f t="shared" si="598"/>
        <v>7</v>
      </c>
      <c r="BX317" s="10">
        <v>2360</v>
      </c>
      <c r="BY317" s="17">
        <f t="shared" si="599"/>
        <v>17</v>
      </c>
      <c r="BZ317" s="15">
        <v>1261</v>
      </c>
      <c r="CA317" s="18">
        <f t="shared" si="600"/>
        <v>14</v>
      </c>
    </row>
    <row r="318" spans="1:79">
      <c r="A318" s="1">
        <v>44215</v>
      </c>
      <c r="B318">
        <v>44215</v>
      </c>
      <c r="C318" s="6">
        <v>301534</v>
      </c>
      <c r="D318">
        <f t="shared" si="549"/>
        <v>2173</v>
      </c>
      <c r="E318" s="6">
        <v>4864</v>
      </c>
      <c r="F318">
        <f t="shared" si="544"/>
        <v>36</v>
      </c>
      <c r="G318" s="6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6">
        <v>1550101</v>
      </c>
      <c r="W318">
        <f t="shared" si="561"/>
        <v>13046</v>
      </c>
      <c r="X318">
        <f t="shared" si="562"/>
        <v>5343</v>
      </c>
      <c r="Y318" s="22">
        <f t="shared" si="563"/>
        <v>390060.64418721688</v>
      </c>
      <c r="Z318" s="6">
        <v>1245017</v>
      </c>
      <c r="AA318">
        <f t="shared" si="564"/>
        <v>10873</v>
      </c>
      <c r="AB318" s="19">
        <f t="shared" si="565"/>
        <v>0.80318443765922354</v>
      </c>
      <c r="AC318" s="18">
        <f t="shared" si="566"/>
        <v>4512</v>
      </c>
      <c r="AD318">
        <f t="shared" si="567"/>
        <v>305084</v>
      </c>
      <c r="AE318">
        <f t="shared" si="568"/>
        <v>2173</v>
      </c>
      <c r="AF318" s="19">
        <f t="shared" si="569"/>
        <v>0.19681556234077652</v>
      </c>
      <c r="AG318" s="18">
        <f t="shared" si="570"/>
        <v>831</v>
      </c>
      <c r="AH318" s="22">
        <f t="shared" si="571"/>
        <v>0.16656446420358731</v>
      </c>
      <c r="AI318" s="22">
        <f t="shared" si="572"/>
        <v>76770.005032712623</v>
      </c>
      <c r="AJ318" s="6">
        <v>50211</v>
      </c>
      <c r="AK318">
        <f t="shared" si="573"/>
        <v>196</v>
      </c>
      <c r="AL318">
        <f t="shared" si="574"/>
        <v>3.9188243526941946E-3</v>
      </c>
      <c r="AM318" s="22">
        <f t="shared" si="575"/>
        <v>12634.876698540513</v>
      </c>
      <c r="AN318" s="22">
        <f t="shared" si="576"/>
        <v>0.16651853522322524</v>
      </c>
      <c r="AO318" s="6">
        <v>705</v>
      </c>
      <c r="AP318">
        <f t="shared" si="548"/>
        <v>-59</v>
      </c>
      <c r="AQ318">
        <f t="shared" si="577"/>
        <v>-7.722513089005234E-2</v>
      </c>
      <c r="AR318" s="22">
        <f t="shared" si="578"/>
        <v>177.40312028183189</v>
      </c>
      <c r="AS318" s="6">
        <v>2356</v>
      </c>
      <c r="AT318">
        <f t="shared" si="579"/>
        <v>-31</v>
      </c>
      <c r="AU318">
        <f t="shared" si="580"/>
        <v>-1.2987012987012991E-2</v>
      </c>
      <c r="AV318" s="22">
        <f t="shared" si="581"/>
        <v>592.85354806240559</v>
      </c>
      <c r="AW318" s="35">
        <f t="shared" si="582"/>
        <v>7.8133809122685992E-3</v>
      </c>
      <c r="AX318" s="6">
        <v>241</v>
      </c>
      <c r="AY318">
        <f t="shared" si="583"/>
        <v>2</v>
      </c>
      <c r="AZ318">
        <f t="shared" si="584"/>
        <v>8.3682008368199945E-3</v>
      </c>
      <c r="BA318" s="22">
        <f t="shared" si="585"/>
        <v>60.644187216909913</v>
      </c>
      <c r="BB318" s="35">
        <f t="shared" si="586"/>
        <v>7.9924651946380843E-4</v>
      </c>
      <c r="BC318" s="18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8">
        <f t="shared" si="587"/>
        <v>108</v>
      </c>
      <c r="BE318" s="35">
        <f t="shared" si="588"/>
        <v>2.0222825578128933E-3</v>
      </c>
      <c r="BF318" s="22">
        <f t="shared" si="589"/>
        <v>13465.77755410166</v>
      </c>
      <c r="BG318" s="22">
        <f t="shared" si="590"/>
        <v>0.17746920745255926</v>
      </c>
      <c r="BH318" s="30">
        <v>51933</v>
      </c>
      <c r="BI318">
        <f t="shared" si="591"/>
        <v>367</v>
      </c>
      <c r="BJ318" s="6">
        <v>119330</v>
      </c>
      <c r="BK318">
        <f t="shared" si="592"/>
        <v>797</v>
      </c>
      <c r="BL318" s="6">
        <v>88320</v>
      </c>
      <c r="BM318">
        <f t="shared" si="593"/>
        <v>696</v>
      </c>
      <c r="BN318" s="6">
        <v>34774</v>
      </c>
      <c r="BO318">
        <f t="shared" si="594"/>
        <v>258</v>
      </c>
      <c r="BP318" s="6">
        <v>7177</v>
      </c>
      <c r="BQ318">
        <f t="shared" si="595"/>
        <v>55</v>
      </c>
      <c r="BR318" s="10">
        <v>29</v>
      </c>
      <c r="BS318" s="17">
        <f t="shared" si="596"/>
        <v>0</v>
      </c>
      <c r="BT318" s="10">
        <v>225</v>
      </c>
      <c r="BU318" s="17">
        <f t="shared" si="597"/>
        <v>0</v>
      </c>
      <c r="BV318" s="10">
        <v>959</v>
      </c>
      <c r="BW318" s="17">
        <f t="shared" si="598"/>
        <v>6</v>
      </c>
      <c r="BX318" s="10">
        <v>2377</v>
      </c>
      <c r="BY318" s="17">
        <f t="shared" si="599"/>
        <v>17</v>
      </c>
      <c r="BZ318" s="15">
        <v>1274</v>
      </c>
      <c r="CA318" s="18">
        <f t="shared" si="600"/>
        <v>13</v>
      </c>
    </row>
    <row r="319" spans="1:79">
      <c r="A319" s="1">
        <v>44216</v>
      </c>
      <c r="B319">
        <v>44216</v>
      </c>
      <c r="C319" s="6">
        <v>303777</v>
      </c>
      <c r="D319">
        <f t="shared" si="549"/>
        <v>2243</v>
      </c>
      <c r="E319" s="6">
        <v>4912</v>
      </c>
      <c r="F319">
        <f t="shared" si="544"/>
        <v>48</v>
      </c>
      <c r="G319" s="6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6">
        <v>1563685</v>
      </c>
      <c r="W319">
        <f t="shared" si="561"/>
        <v>13584</v>
      </c>
      <c r="X319">
        <f t="shared" si="562"/>
        <v>538</v>
      </c>
      <c r="Y319" s="22">
        <f t="shared" si="563"/>
        <v>393478.8626069451</v>
      </c>
      <c r="Z319" s="6">
        <v>1256358</v>
      </c>
      <c r="AA319">
        <f t="shared" si="564"/>
        <v>11341</v>
      </c>
      <c r="AB319" s="19">
        <f t="shared" si="565"/>
        <v>0.80345977610580133</v>
      </c>
      <c r="AC319" s="18">
        <f t="shared" si="566"/>
        <v>468</v>
      </c>
      <c r="AD319">
        <f t="shared" si="567"/>
        <v>307327</v>
      </c>
      <c r="AE319">
        <f t="shared" si="568"/>
        <v>2243</v>
      </c>
      <c r="AF319" s="19">
        <f t="shared" si="569"/>
        <v>0.19654022389419865</v>
      </c>
      <c r="AG319" s="18">
        <f t="shared" si="570"/>
        <v>70</v>
      </c>
      <c r="AH319" s="22">
        <f t="shared" si="571"/>
        <v>0.16512073027090696</v>
      </c>
      <c r="AI319" s="22">
        <f t="shared" si="572"/>
        <v>77334.423754403615</v>
      </c>
      <c r="AJ319" s="6">
        <v>49133</v>
      </c>
      <c r="AK319">
        <f t="shared" si="573"/>
        <v>-1078</v>
      </c>
      <c r="AL319">
        <f t="shared" si="574"/>
        <v>-2.1469399135647604E-2</v>
      </c>
      <c r="AM319" s="22">
        <f t="shared" si="575"/>
        <v>12363.613487669854</v>
      </c>
      <c r="AN319" s="22">
        <f t="shared" si="576"/>
        <v>0.16174035558979119</v>
      </c>
      <c r="AO319" s="6">
        <v>666</v>
      </c>
      <c r="AP319">
        <f t="shared" si="548"/>
        <v>-39</v>
      </c>
      <c r="AQ319">
        <f t="shared" si="577"/>
        <v>-5.5319148936170182E-2</v>
      </c>
      <c r="AR319" s="22">
        <f t="shared" si="578"/>
        <v>167.58933064921993</v>
      </c>
      <c r="AS319" s="6">
        <v>2373</v>
      </c>
      <c r="AT319">
        <f t="shared" si="579"/>
        <v>17</v>
      </c>
      <c r="AU319">
        <f t="shared" si="580"/>
        <v>7.2156196943973239E-3</v>
      </c>
      <c r="AV319" s="22">
        <f t="shared" si="581"/>
        <v>597.13135379969799</v>
      </c>
      <c r="AW319" s="35">
        <f t="shared" si="582"/>
        <v>7.8116513100070116E-3</v>
      </c>
      <c r="AX319" s="6">
        <v>241</v>
      </c>
      <c r="AY319">
        <f t="shared" si="583"/>
        <v>0</v>
      </c>
      <c r="AZ319">
        <f t="shared" si="584"/>
        <v>0</v>
      </c>
      <c r="BA319" s="22">
        <f t="shared" si="585"/>
        <v>60.644187216909913</v>
      </c>
      <c r="BB319" s="35">
        <f t="shared" si="586"/>
        <v>7.9334511829401173E-4</v>
      </c>
      <c r="BC319" s="18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8">
        <f t="shared" si="587"/>
        <v>-1100</v>
      </c>
      <c r="BE319" s="35">
        <f t="shared" si="588"/>
        <v>-2.0555752807728922E-2</v>
      </c>
      <c r="BF319" s="22">
        <f t="shared" si="589"/>
        <v>13188.978359335681</v>
      </c>
      <c r="BG319" s="22">
        <f t="shared" si="590"/>
        <v>0.17253774973088812</v>
      </c>
      <c r="BH319" s="30">
        <v>52376</v>
      </c>
      <c r="BI319">
        <f t="shared" si="591"/>
        <v>443</v>
      </c>
      <c r="BJ319" s="6">
        <v>120131</v>
      </c>
      <c r="BK319">
        <f t="shared" si="592"/>
        <v>801</v>
      </c>
      <c r="BL319" s="6">
        <v>88959</v>
      </c>
      <c r="BM319">
        <f t="shared" si="593"/>
        <v>639</v>
      </c>
      <c r="BN319" s="6">
        <v>35081</v>
      </c>
      <c r="BO319">
        <f t="shared" si="594"/>
        <v>307</v>
      </c>
      <c r="BP319" s="6">
        <v>7230</v>
      </c>
      <c r="BQ319">
        <f t="shared" si="595"/>
        <v>53</v>
      </c>
      <c r="BR319" s="10">
        <v>29</v>
      </c>
      <c r="BS319" s="17">
        <f t="shared" si="596"/>
        <v>0</v>
      </c>
      <c r="BT319" s="10">
        <v>226</v>
      </c>
      <c r="BU319" s="17">
        <f t="shared" si="597"/>
        <v>1</v>
      </c>
      <c r="BV319" s="10">
        <v>971</v>
      </c>
      <c r="BW319" s="17">
        <f t="shared" si="598"/>
        <v>12</v>
      </c>
      <c r="BX319" s="10">
        <v>2395</v>
      </c>
      <c r="BY319" s="17">
        <f t="shared" si="599"/>
        <v>18</v>
      </c>
      <c r="BZ319" s="15">
        <v>1291</v>
      </c>
      <c r="CA319" s="18">
        <f t="shared" si="600"/>
        <v>17</v>
      </c>
    </row>
    <row r="320" spans="1:79">
      <c r="A320" s="1">
        <v>44217</v>
      </c>
      <c r="B320">
        <v>44217</v>
      </c>
      <c r="C320" s="6">
        <v>305752</v>
      </c>
      <c r="D320">
        <f t="shared" si="549"/>
        <v>1975</v>
      </c>
      <c r="E320" s="6">
        <v>4944</v>
      </c>
      <c r="F320">
        <f t="shared" si="544"/>
        <v>32</v>
      </c>
      <c r="G320" s="6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6">
        <v>1576882</v>
      </c>
      <c r="W320">
        <f t="shared" si="561"/>
        <v>13197</v>
      </c>
      <c r="X320">
        <f t="shared" si="562"/>
        <v>-387</v>
      </c>
      <c r="Y320" s="22">
        <f t="shared" si="563"/>
        <v>396799.69803724205</v>
      </c>
      <c r="Z320" s="6">
        <v>1267580</v>
      </c>
      <c r="AA320">
        <f t="shared" si="564"/>
        <v>11222</v>
      </c>
      <c r="AB320" s="19">
        <f t="shared" si="565"/>
        <v>0.80385215888062644</v>
      </c>
      <c r="AC320" s="18">
        <f t="shared" si="566"/>
        <v>-119</v>
      </c>
      <c r="AD320">
        <f t="shared" si="567"/>
        <v>309302</v>
      </c>
      <c r="AE320">
        <f t="shared" si="568"/>
        <v>1975</v>
      </c>
      <c r="AF320" s="19">
        <f t="shared" si="569"/>
        <v>0.19614784111937356</v>
      </c>
      <c r="AG320" s="18">
        <f t="shared" si="570"/>
        <v>-268</v>
      </c>
      <c r="AH320" s="22">
        <f t="shared" si="571"/>
        <v>0.14965522467227399</v>
      </c>
      <c r="AI320" s="22">
        <f t="shared" si="572"/>
        <v>77831.40412682436</v>
      </c>
      <c r="AJ320" s="6">
        <v>47339</v>
      </c>
      <c r="AK320">
        <f t="shared" si="573"/>
        <v>-1794</v>
      </c>
      <c r="AL320">
        <f t="shared" si="574"/>
        <v>-3.6513137809618845E-2</v>
      </c>
      <c r="AM320" s="22">
        <f t="shared" si="575"/>
        <v>11912.179164569703</v>
      </c>
      <c r="AN320" s="22">
        <f t="shared" si="576"/>
        <v>0.15482809597320704</v>
      </c>
      <c r="AO320" s="6">
        <v>621</v>
      </c>
      <c r="AP320">
        <f t="shared" si="548"/>
        <v>-45</v>
      </c>
      <c r="AQ320">
        <f t="shared" si="577"/>
        <v>-6.7567567567567544E-2</v>
      </c>
      <c r="AR320" s="22">
        <f t="shared" si="578"/>
        <v>156.26572722697534</v>
      </c>
      <c r="AS320" s="6">
        <v>2390</v>
      </c>
      <c r="AT320">
        <f t="shared" si="579"/>
        <v>17</v>
      </c>
      <c r="AU320">
        <f t="shared" si="580"/>
        <v>7.1639275179098405E-3</v>
      </c>
      <c r="AV320" s="22">
        <f t="shared" si="581"/>
        <v>601.40915953699039</v>
      </c>
      <c r="AW320" s="35">
        <f t="shared" si="582"/>
        <v>7.8167926947329859E-3</v>
      </c>
      <c r="AX320" s="6">
        <v>243</v>
      </c>
      <c r="AY320">
        <f t="shared" si="583"/>
        <v>2</v>
      </c>
      <c r="AZ320">
        <f t="shared" si="584"/>
        <v>8.2987551867219622E-3</v>
      </c>
      <c r="BA320" s="22">
        <f t="shared" si="585"/>
        <v>61.147458480120783</v>
      </c>
      <c r="BB320" s="35">
        <f t="shared" si="586"/>
        <v>7.9476176770716135E-4</v>
      </c>
      <c r="BC320" s="18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8">
        <f t="shared" si="587"/>
        <v>-1820</v>
      </c>
      <c r="BE320" s="35">
        <f t="shared" si="588"/>
        <v>-3.4724209642645887E-2</v>
      </c>
      <c r="BF320" s="22">
        <f t="shared" si="589"/>
        <v>12731.001509813788</v>
      </c>
      <c r="BG320" s="22">
        <f t="shared" si="590"/>
        <v>0.16547070828645438</v>
      </c>
      <c r="BH320" s="30">
        <v>52640</v>
      </c>
      <c r="BI320">
        <f t="shared" si="591"/>
        <v>264</v>
      </c>
      <c r="BJ320" s="6">
        <v>120953</v>
      </c>
      <c r="BK320">
        <f t="shared" si="592"/>
        <v>822</v>
      </c>
      <c r="BL320" s="6">
        <v>89590</v>
      </c>
      <c r="BM320">
        <f t="shared" si="593"/>
        <v>631</v>
      </c>
      <c r="BN320" s="6">
        <v>35302</v>
      </c>
      <c r="BO320">
        <f t="shared" si="594"/>
        <v>221</v>
      </c>
      <c r="BP320" s="6">
        <v>7267</v>
      </c>
      <c r="BQ320">
        <f t="shared" si="595"/>
        <v>37</v>
      </c>
      <c r="BR320" s="10">
        <v>29</v>
      </c>
      <c r="BS320" s="17">
        <f t="shared" si="596"/>
        <v>0</v>
      </c>
      <c r="BT320" s="10">
        <v>227</v>
      </c>
      <c r="BU320" s="17">
        <f t="shared" si="597"/>
        <v>1</v>
      </c>
      <c r="BV320" s="10">
        <v>975</v>
      </c>
      <c r="BW320" s="17">
        <f t="shared" si="598"/>
        <v>4</v>
      </c>
      <c r="BX320" s="10">
        <v>2411</v>
      </c>
      <c r="BY320" s="17">
        <f t="shared" si="599"/>
        <v>16</v>
      </c>
      <c r="BZ320" s="15">
        <v>1302</v>
      </c>
      <c r="CA320" s="18">
        <f t="shared" si="600"/>
        <v>11</v>
      </c>
    </row>
    <row r="321" spans="1:79">
      <c r="A321" s="1">
        <v>44218</v>
      </c>
      <c r="B321">
        <v>44218</v>
      </c>
      <c r="C321" s="6">
        <v>307793</v>
      </c>
      <c r="D321">
        <f t="shared" si="549"/>
        <v>2041</v>
      </c>
      <c r="E321" s="6">
        <v>4980</v>
      </c>
      <c r="F321">
        <f t="shared" ref="F321:F344" si="601">E321-E320</f>
        <v>36</v>
      </c>
      <c r="G321" s="6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6">
        <v>1590184</v>
      </c>
      <c r="W321">
        <f t="shared" si="561"/>
        <v>13302</v>
      </c>
      <c r="X321">
        <f t="shared" si="562"/>
        <v>105</v>
      </c>
      <c r="Y321" s="22">
        <f t="shared" si="563"/>
        <v>400146.95520885754</v>
      </c>
      <c r="Z321" s="6">
        <v>1278841</v>
      </c>
      <c r="AA321">
        <f t="shared" si="564"/>
        <v>11261</v>
      </c>
      <c r="AB321" s="19">
        <f t="shared" si="565"/>
        <v>0.80420944997560029</v>
      </c>
      <c r="AC321" s="18">
        <f t="shared" si="566"/>
        <v>39</v>
      </c>
      <c r="AD321">
        <f t="shared" si="567"/>
        <v>311343</v>
      </c>
      <c r="AE321">
        <f t="shared" si="568"/>
        <v>2041</v>
      </c>
      <c r="AF321" s="19">
        <f t="shared" si="569"/>
        <v>0.19579055002439968</v>
      </c>
      <c r="AG321" s="18">
        <f t="shared" si="570"/>
        <v>66</v>
      </c>
      <c r="AH321" s="22">
        <f t="shared" si="571"/>
        <v>0.1534355735979552</v>
      </c>
      <c r="AI321" s="22">
        <f t="shared" si="572"/>
        <v>78344.992450931051</v>
      </c>
      <c r="AJ321" s="6">
        <v>45974</v>
      </c>
      <c r="AK321">
        <f t="shared" si="573"/>
        <v>-1365</v>
      </c>
      <c r="AL321">
        <f t="shared" si="574"/>
        <v>-2.8834576142292789E-2</v>
      </c>
      <c r="AM321" s="22">
        <f t="shared" si="575"/>
        <v>11568.696527428283</v>
      </c>
      <c r="AN321" s="22">
        <f t="shared" si="576"/>
        <v>0.14936661977367907</v>
      </c>
      <c r="AO321" s="6">
        <v>577</v>
      </c>
      <c r="AP321">
        <f t="shared" si="548"/>
        <v>-44</v>
      </c>
      <c r="AQ321">
        <f t="shared" si="577"/>
        <v>-7.0853462157809965E-2</v>
      </c>
      <c r="AR321" s="22">
        <f t="shared" si="578"/>
        <v>145.19375943633617</v>
      </c>
      <c r="AS321" s="6">
        <v>2500</v>
      </c>
      <c r="AT321">
        <f t="shared" si="579"/>
        <v>110</v>
      </c>
      <c r="AU321">
        <f t="shared" si="580"/>
        <v>4.6025104602510414E-2</v>
      </c>
      <c r="AV321" s="22">
        <f t="shared" si="581"/>
        <v>629.08907901358828</v>
      </c>
      <c r="AW321" s="35">
        <f t="shared" si="582"/>
        <v>8.1223419635924141E-3</v>
      </c>
      <c r="AX321" s="6">
        <v>259</v>
      </c>
      <c r="AY321">
        <f t="shared" si="583"/>
        <v>16</v>
      </c>
      <c r="AZ321">
        <f t="shared" si="584"/>
        <v>6.5843621399176877E-2</v>
      </c>
      <c r="BA321" s="22">
        <f t="shared" si="585"/>
        <v>65.173628585807748</v>
      </c>
      <c r="BB321" s="35">
        <f t="shared" si="586"/>
        <v>8.4147462742817413E-4</v>
      </c>
      <c r="BC321" s="18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8">
        <f t="shared" si="587"/>
        <v>-1283</v>
      </c>
      <c r="BE321" s="35">
        <f t="shared" si="588"/>
        <v>-2.5359239420473134E-2</v>
      </c>
      <c r="BF321" s="22">
        <f t="shared" si="589"/>
        <v>12408.152994464015</v>
      </c>
      <c r="BG321" s="22">
        <f t="shared" si="590"/>
        <v>0.16020507288989677</v>
      </c>
      <c r="BH321" s="30">
        <v>53158</v>
      </c>
      <c r="BI321">
        <f t="shared" si="591"/>
        <v>518</v>
      </c>
      <c r="BJ321" s="6">
        <v>121620</v>
      </c>
      <c r="BK321">
        <f t="shared" si="592"/>
        <v>667</v>
      </c>
      <c r="BL321" s="6">
        <v>90085</v>
      </c>
      <c r="BM321">
        <f t="shared" si="593"/>
        <v>495</v>
      </c>
      <c r="BN321" s="6">
        <v>35608</v>
      </c>
      <c r="BO321">
        <f t="shared" si="594"/>
        <v>306</v>
      </c>
      <c r="BP321" s="6">
        <v>7322</v>
      </c>
      <c r="BQ321">
        <f t="shared" si="595"/>
        <v>55</v>
      </c>
      <c r="BR321" s="10">
        <v>29</v>
      </c>
      <c r="BS321" s="17">
        <f t="shared" si="596"/>
        <v>0</v>
      </c>
      <c r="BT321" s="10">
        <v>229</v>
      </c>
      <c r="BU321" s="17">
        <f t="shared" si="597"/>
        <v>2</v>
      </c>
      <c r="BV321" s="10">
        <v>982</v>
      </c>
      <c r="BW321" s="17">
        <f t="shared" si="598"/>
        <v>7</v>
      </c>
      <c r="BX321" s="10">
        <v>2427</v>
      </c>
      <c r="BY321" s="17">
        <f t="shared" si="599"/>
        <v>16</v>
      </c>
      <c r="BZ321" s="15">
        <v>1313</v>
      </c>
      <c r="CA321" s="18">
        <f t="shared" si="600"/>
        <v>11</v>
      </c>
    </row>
    <row r="322" spans="1:79">
      <c r="A322" s="1">
        <v>44219</v>
      </c>
      <c r="B322">
        <v>44219</v>
      </c>
      <c r="C322" s="6">
        <v>309851</v>
      </c>
      <c r="D322">
        <f t="shared" si="549"/>
        <v>2058</v>
      </c>
      <c r="E322" s="6">
        <v>5034</v>
      </c>
      <c r="F322">
        <f t="shared" si="601"/>
        <v>54</v>
      </c>
      <c r="G322" s="6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6">
        <v>1603361</v>
      </c>
      <c r="W322">
        <f t="shared" si="561"/>
        <v>13177</v>
      </c>
      <c r="X322">
        <f t="shared" si="562"/>
        <v>-125</v>
      </c>
      <c r="Y322" s="22">
        <f t="shared" si="563"/>
        <v>403462.75792652235</v>
      </c>
      <c r="Z322" s="6">
        <v>1289960</v>
      </c>
      <c r="AA322">
        <f t="shared" si="564"/>
        <v>11119</v>
      </c>
      <c r="AB322" s="19">
        <f t="shared" si="565"/>
        <v>0.80453497372082772</v>
      </c>
      <c r="AC322" s="18">
        <f t="shared" si="566"/>
        <v>-142</v>
      </c>
      <c r="AD322">
        <f t="shared" si="567"/>
        <v>313401</v>
      </c>
      <c r="AE322">
        <f t="shared" si="568"/>
        <v>2058</v>
      </c>
      <c r="AF322" s="19">
        <f t="shared" si="569"/>
        <v>0.19546502627917231</v>
      </c>
      <c r="AG322" s="18">
        <f t="shared" si="570"/>
        <v>17</v>
      </c>
      <c r="AH322" s="22">
        <f t="shared" si="571"/>
        <v>0.1561812248615011</v>
      </c>
      <c r="AI322" s="22">
        <f t="shared" si="572"/>
        <v>78862.858580775035</v>
      </c>
      <c r="AJ322" s="6">
        <v>44918</v>
      </c>
      <c r="AK322">
        <f t="shared" si="573"/>
        <v>-1056</v>
      </c>
      <c r="AL322">
        <f t="shared" si="574"/>
        <v>-2.2969504502544869E-2</v>
      </c>
      <c r="AM322" s="22">
        <f t="shared" si="575"/>
        <v>11302.969300452944</v>
      </c>
      <c r="AN322" s="22">
        <f t="shared" si="576"/>
        <v>0.14496645161706756</v>
      </c>
      <c r="AO322" s="6">
        <v>559</v>
      </c>
      <c r="AP322">
        <f t="shared" si="548"/>
        <v>-18</v>
      </c>
      <c r="AQ322">
        <f t="shared" si="577"/>
        <v>-3.119584055459268E-2</v>
      </c>
      <c r="AR322" s="22">
        <f t="shared" si="578"/>
        <v>140.66431806743833</v>
      </c>
      <c r="AS322" s="6">
        <v>2492</v>
      </c>
      <c r="AT322">
        <f t="shared" si="579"/>
        <v>-8</v>
      </c>
      <c r="AU322">
        <f t="shared" si="580"/>
        <v>-3.1999999999999806E-3</v>
      </c>
      <c r="AV322" s="22">
        <f t="shared" si="581"/>
        <v>627.07599396074477</v>
      </c>
      <c r="AW322" s="35">
        <f t="shared" si="582"/>
        <v>8.0425753023227291E-3</v>
      </c>
      <c r="AX322" s="6">
        <v>251</v>
      </c>
      <c r="AY322">
        <f t="shared" si="583"/>
        <v>-8</v>
      </c>
      <c r="AZ322">
        <f t="shared" si="584"/>
        <v>-3.0888030888030937E-2</v>
      </c>
      <c r="BA322" s="22">
        <f t="shared" si="585"/>
        <v>63.160543532964262</v>
      </c>
      <c r="BB322" s="35">
        <f t="shared" si="586"/>
        <v>8.1006677403009839E-4</v>
      </c>
      <c r="BC322" s="18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8">
        <f t="shared" si="587"/>
        <v>-1090</v>
      </c>
      <c r="BE322" s="35">
        <f t="shared" si="588"/>
        <v>-2.2105049685662181E-2</v>
      </c>
      <c r="BF322" s="22">
        <f t="shared" si="589"/>
        <v>12133.870156014091</v>
      </c>
      <c r="BG322" s="22">
        <f t="shared" si="590"/>
        <v>0.15562318662841171</v>
      </c>
      <c r="BH322" s="30">
        <v>53616</v>
      </c>
      <c r="BI322">
        <f t="shared" si="591"/>
        <v>458</v>
      </c>
      <c r="BJ322" s="6">
        <v>122300</v>
      </c>
      <c r="BK322">
        <f t="shared" si="592"/>
        <v>680</v>
      </c>
      <c r="BL322" s="6">
        <v>90696</v>
      </c>
      <c r="BM322">
        <f t="shared" si="593"/>
        <v>611</v>
      </c>
      <c r="BN322" s="6">
        <v>35879</v>
      </c>
      <c r="BO322">
        <f t="shared" si="594"/>
        <v>271</v>
      </c>
      <c r="BP322" s="6">
        <v>7360</v>
      </c>
      <c r="BQ322">
        <f t="shared" si="595"/>
        <v>38</v>
      </c>
      <c r="BR322" s="10">
        <v>29</v>
      </c>
      <c r="BS322" s="17">
        <f t="shared" si="596"/>
        <v>0</v>
      </c>
      <c r="BT322" s="10">
        <v>231</v>
      </c>
      <c r="BU322" s="17">
        <f t="shared" si="597"/>
        <v>2</v>
      </c>
      <c r="BV322" s="10">
        <v>987</v>
      </c>
      <c r="BW322" s="17">
        <f t="shared" si="598"/>
        <v>5</v>
      </c>
      <c r="BX322" s="10">
        <v>2456</v>
      </c>
      <c r="BY322" s="17">
        <f t="shared" si="599"/>
        <v>29</v>
      </c>
      <c r="BZ322" s="15">
        <v>1331</v>
      </c>
      <c r="CA322" s="18">
        <f t="shared" si="600"/>
        <v>18</v>
      </c>
    </row>
    <row r="323" spans="1:79">
      <c r="A323" s="1">
        <v>44220</v>
      </c>
      <c r="B323">
        <v>44220</v>
      </c>
      <c r="C323" s="6">
        <v>311244</v>
      </c>
      <c r="D323">
        <f t="shared" si="549"/>
        <v>1393</v>
      </c>
      <c r="E323" s="6">
        <v>5063</v>
      </c>
      <c r="F323">
        <f t="shared" si="601"/>
        <v>29</v>
      </c>
      <c r="G323" s="6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6">
        <v>1612640</v>
      </c>
      <c r="W323">
        <f t="shared" si="561"/>
        <v>9279</v>
      </c>
      <c r="X323">
        <f t="shared" si="562"/>
        <v>-3898</v>
      </c>
      <c r="Y323" s="22">
        <f t="shared" si="563"/>
        <v>405797.68495218921</v>
      </c>
      <c r="Z323" s="6">
        <v>1297846</v>
      </c>
      <c r="AA323">
        <f t="shared" si="564"/>
        <v>7886</v>
      </c>
      <c r="AB323" s="19">
        <f t="shared" si="565"/>
        <v>0.8047958626847902</v>
      </c>
      <c r="AC323" s="18">
        <f t="shared" si="566"/>
        <v>-3233</v>
      </c>
      <c r="AD323">
        <f t="shared" si="567"/>
        <v>314794</v>
      </c>
      <c r="AE323">
        <f t="shared" si="568"/>
        <v>1393</v>
      </c>
      <c r="AF323" s="19">
        <f t="shared" si="569"/>
        <v>0.19520413731520983</v>
      </c>
      <c r="AG323" s="18">
        <f t="shared" si="570"/>
        <v>-665</v>
      </c>
      <c r="AH323" s="22">
        <f t="shared" si="571"/>
        <v>0.15012393576894062</v>
      </c>
      <c r="AI323" s="22">
        <f t="shared" si="572"/>
        <v>79213.387015601402</v>
      </c>
      <c r="AJ323" s="6">
        <v>43922</v>
      </c>
      <c r="AK323">
        <f t="shared" si="573"/>
        <v>-996</v>
      </c>
      <c r="AL323">
        <f t="shared" si="574"/>
        <v>-2.2173738812948041E-2</v>
      </c>
      <c r="AM323" s="22">
        <f t="shared" si="575"/>
        <v>11052.34021137393</v>
      </c>
      <c r="AN323" s="22">
        <f t="shared" si="576"/>
        <v>0.14111757977663827</v>
      </c>
      <c r="AO323" s="6">
        <v>578</v>
      </c>
      <c r="AP323">
        <f t="shared" si="548"/>
        <v>19</v>
      </c>
      <c r="AQ323">
        <f t="shared" si="577"/>
        <v>3.3989266547405972E-2</v>
      </c>
      <c r="AR323" s="22">
        <f t="shared" si="578"/>
        <v>145.4453950679416</v>
      </c>
      <c r="AS323" s="6">
        <v>2370</v>
      </c>
      <c r="AT323">
        <f t="shared" si="579"/>
        <v>-122</v>
      </c>
      <c r="AU323">
        <f t="shared" si="580"/>
        <v>-4.8956661316211902E-2</v>
      </c>
      <c r="AV323" s="22">
        <f t="shared" si="581"/>
        <v>596.37644690488173</v>
      </c>
      <c r="AW323" s="35">
        <f t="shared" si="582"/>
        <v>7.6146046188842196E-3</v>
      </c>
      <c r="AX323" s="6">
        <v>216</v>
      </c>
      <c r="AY323">
        <f t="shared" si="583"/>
        <v>-35</v>
      </c>
      <c r="AZ323">
        <f t="shared" si="584"/>
        <v>-0.1394422310756972</v>
      </c>
      <c r="BA323" s="22">
        <f t="shared" si="585"/>
        <v>54.35329642677403</v>
      </c>
      <c r="BB323" s="35">
        <f t="shared" si="586"/>
        <v>6.9398928172109339E-4</v>
      </c>
      <c r="BC323" s="18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8">
        <f t="shared" si="587"/>
        <v>-1134</v>
      </c>
      <c r="BE323" s="35">
        <f t="shared" si="588"/>
        <v>-2.3517212774782248E-2</v>
      </c>
      <c r="BF323" s="22">
        <f t="shared" si="589"/>
        <v>11848.515349773528</v>
      </c>
      <c r="BG323" s="22">
        <f t="shared" si="590"/>
        <v>0.15128323758851575</v>
      </c>
      <c r="BH323" s="30">
        <v>53949</v>
      </c>
      <c r="BI323">
        <f t="shared" si="591"/>
        <v>333</v>
      </c>
      <c r="BJ323" s="6">
        <v>122779</v>
      </c>
      <c r="BK323">
        <f t="shared" si="592"/>
        <v>479</v>
      </c>
      <c r="BL323" s="6">
        <v>91062</v>
      </c>
      <c r="BM323">
        <f t="shared" si="593"/>
        <v>366</v>
      </c>
      <c r="BN323" s="6">
        <v>36056</v>
      </c>
      <c r="BO323">
        <f t="shared" si="594"/>
        <v>177</v>
      </c>
      <c r="BP323" s="6">
        <v>7398</v>
      </c>
      <c r="BQ323">
        <f t="shared" si="595"/>
        <v>38</v>
      </c>
      <c r="BR323" s="10">
        <v>29</v>
      </c>
      <c r="BS323" s="17">
        <f t="shared" si="596"/>
        <v>0</v>
      </c>
      <c r="BT323" s="10">
        <v>234</v>
      </c>
      <c r="BU323" s="17">
        <f t="shared" si="597"/>
        <v>3</v>
      </c>
      <c r="BV323" s="10">
        <v>994</v>
      </c>
      <c r="BW323" s="17">
        <f t="shared" si="598"/>
        <v>7</v>
      </c>
      <c r="BX323" s="10">
        <v>2469</v>
      </c>
      <c r="BY323" s="17">
        <f t="shared" si="599"/>
        <v>13</v>
      </c>
      <c r="BZ323" s="15">
        <v>1337</v>
      </c>
      <c r="CA323" s="18">
        <f t="shared" si="600"/>
        <v>6</v>
      </c>
    </row>
    <row r="324" spans="1:79">
      <c r="A324" s="1">
        <v>44221</v>
      </c>
      <c r="B324">
        <v>44221</v>
      </c>
      <c r="C324" s="6">
        <v>312158</v>
      </c>
      <c r="D324">
        <f t="shared" si="549"/>
        <v>914</v>
      </c>
      <c r="E324" s="6">
        <v>5098</v>
      </c>
      <c r="F324">
        <f t="shared" si="601"/>
        <v>35</v>
      </c>
      <c r="G324" s="6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6">
        <v>1619025</v>
      </c>
      <c r="W324">
        <f t="shared" si="561"/>
        <v>6385</v>
      </c>
      <c r="X324">
        <f t="shared" si="562"/>
        <v>-2894</v>
      </c>
      <c r="Y324" s="22">
        <f t="shared" si="563"/>
        <v>407404.37845998991</v>
      </c>
      <c r="Z324" s="6">
        <v>1303317</v>
      </c>
      <c r="AA324">
        <f t="shared" si="564"/>
        <v>5471</v>
      </c>
      <c r="AB324" s="19">
        <f t="shared" si="565"/>
        <v>0.80500115810441475</v>
      </c>
      <c r="AC324" s="18">
        <f t="shared" si="566"/>
        <v>-2415</v>
      </c>
      <c r="AD324">
        <f t="shared" si="567"/>
        <v>315708</v>
      </c>
      <c r="AE324">
        <f t="shared" si="568"/>
        <v>914</v>
      </c>
      <c r="AF324" s="19">
        <f t="shared" si="569"/>
        <v>0.19499884189558531</v>
      </c>
      <c r="AG324" s="18">
        <f t="shared" si="570"/>
        <v>-479</v>
      </c>
      <c r="AH324" s="22">
        <f t="shared" si="571"/>
        <v>0.14314800313234141</v>
      </c>
      <c r="AI324" s="22">
        <f t="shared" si="572"/>
        <v>79443.381982888779</v>
      </c>
      <c r="AJ324" s="6">
        <v>42497</v>
      </c>
      <c r="AK324">
        <f t="shared" si="573"/>
        <v>-1425</v>
      </c>
      <c r="AL324">
        <f t="shared" si="574"/>
        <v>-3.2443877783343233E-2</v>
      </c>
      <c r="AM324" s="22">
        <f t="shared" si="575"/>
        <v>10693.759436336184</v>
      </c>
      <c r="AN324" s="22">
        <f t="shared" si="576"/>
        <v>0.1361393909494551</v>
      </c>
      <c r="AO324" s="6">
        <v>562</v>
      </c>
      <c r="AP324">
        <f t="shared" si="548"/>
        <v>-16</v>
      </c>
      <c r="AQ324">
        <f t="shared" si="577"/>
        <v>-2.7681660899653959E-2</v>
      </c>
      <c r="AR324" s="22">
        <f t="shared" si="578"/>
        <v>141.41922496225465</v>
      </c>
      <c r="AS324" s="6">
        <v>2473</v>
      </c>
      <c r="AT324">
        <f t="shared" si="579"/>
        <v>103</v>
      </c>
      <c r="AU324">
        <f t="shared" si="580"/>
        <v>4.3459915611814282E-2</v>
      </c>
      <c r="AV324" s="22">
        <f t="shared" si="581"/>
        <v>622.29491696024149</v>
      </c>
      <c r="AW324" s="35">
        <f t="shared" si="582"/>
        <v>7.9222701324329348E-3</v>
      </c>
      <c r="AX324" s="6">
        <v>237</v>
      </c>
      <c r="AY324">
        <f t="shared" si="583"/>
        <v>21</v>
      </c>
      <c r="AZ324">
        <f t="shared" si="584"/>
        <v>9.7222222222222321E-2</v>
      </c>
      <c r="BA324" s="22">
        <f t="shared" si="585"/>
        <v>59.637644690488173</v>
      </c>
      <c r="BB324" s="35">
        <f t="shared" si="586"/>
        <v>7.5923090229947652E-4</v>
      </c>
      <c r="BC324" s="18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8">
        <f t="shared" si="587"/>
        <v>-1317</v>
      </c>
      <c r="BE324" s="35">
        <f t="shared" si="588"/>
        <v>-2.7970097268827265E-2</v>
      </c>
      <c r="BF324" s="22">
        <f t="shared" si="589"/>
        <v>11517.111222949168</v>
      </c>
      <c r="BG324" s="22">
        <f t="shared" si="590"/>
        <v>0.14662126230947148</v>
      </c>
      <c r="BH324" s="30">
        <v>54191</v>
      </c>
      <c r="BI324">
        <f t="shared" si="591"/>
        <v>242</v>
      </c>
      <c r="BJ324" s="6">
        <v>123111</v>
      </c>
      <c r="BK324">
        <f t="shared" si="592"/>
        <v>332</v>
      </c>
      <c r="BL324" s="6">
        <v>91228</v>
      </c>
      <c r="BM324">
        <f t="shared" si="593"/>
        <v>166</v>
      </c>
      <c r="BN324" s="6">
        <v>36193</v>
      </c>
      <c r="BO324">
        <f t="shared" si="594"/>
        <v>137</v>
      </c>
      <c r="BP324" s="6">
        <v>7435</v>
      </c>
      <c r="BQ324">
        <f t="shared" si="595"/>
        <v>37</v>
      </c>
      <c r="BR324" s="10">
        <v>29</v>
      </c>
      <c r="BS324" s="17">
        <f t="shared" si="596"/>
        <v>0</v>
      </c>
      <c r="BT324" s="10">
        <v>235</v>
      </c>
      <c r="BU324" s="17">
        <f t="shared" si="597"/>
        <v>1</v>
      </c>
      <c r="BV324" s="10">
        <v>1000</v>
      </c>
      <c r="BW324" s="17">
        <f t="shared" si="598"/>
        <v>6</v>
      </c>
      <c r="BX324" s="10">
        <v>2483</v>
      </c>
      <c r="BY324" s="17">
        <f t="shared" si="599"/>
        <v>14</v>
      </c>
      <c r="BZ324" s="15">
        <v>1351</v>
      </c>
      <c r="CA324" s="18">
        <f t="shared" si="600"/>
        <v>14</v>
      </c>
    </row>
    <row r="325" spans="1:79">
      <c r="A325" s="1">
        <v>44222</v>
      </c>
      <c r="B325">
        <v>44222</v>
      </c>
      <c r="C325" s="6">
        <v>313834</v>
      </c>
      <c r="D325">
        <f t="shared" si="549"/>
        <v>1676</v>
      </c>
      <c r="E325" s="6">
        <v>5137</v>
      </c>
      <c r="F325">
        <f t="shared" si="601"/>
        <v>39</v>
      </c>
      <c r="G325" s="6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6">
        <v>1629815</v>
      </c>
      <c r="W325">
        <f t="shared" si="561"/>
        <v>10790</v>
      </c>
      <c r="X325">
        <f t="shared" si="562"/>
        <v>4405</v>
      </c>
      <c r="Y325" s="22">
        <f t="shared" si="563"/>
        <v>410119.52692501259</v>
      </c>
      <c r="Z325" s="6">
        <v>1312431</v>
      </c>
      <c r="AA325">
        <f t="shared" si="564"/>
        <v>9114</v>
      </c>
      <c r="AB325" s="19">
        <f t="shared" si="565"/>
        <v>0.80526378760779593</v>
      </c>
      <c r="AC325" s="18">
        <f t="shared" si="566"/>
        <v>3643</v>
      </c>
      <c r="AD325">
        <f t="shared" si="567"/>
        <v>317384</v>
      </c>
      <c r="AE325">
        <f t="shared" si="568"/>
        <v>1676</v>
      </c>
      <c r="AF325" s="19">
        <f t="shared" si="569"/>
        <v>0.19473621239220401</v>
      </c>
      <c r="AG325" s="18">
        <f t="shared" si="570"/>
        <v>762</v>
      </c>
      <c r="AH325" s="22">
        <f t="shared" si="571"/>
        <v>0.15532900834105653</v>
      </c>
      <c r="AI325" s="22">
        <f t="shared" si="572"/>
        <v>79865.123301459476</v>
      </c>
      <c r="AJ325" s="6">
        <v>42000</v>
      </c>
      <c r="AK325">
        <f t="shared" si="573"/>
        <v>-497</v>
      </c>
      <c r="AL325">
        <f t="shared" si="574"/>
        <v>-1.1694943172459227E-2</v>
      </c>
      <c r="AM325" s="22">
        <f t="shared" si="575"/>
        <v>10568.696527428283</v>
      </c>
      <c r="AN325" s="22">
        <f t="shared" si="576"/>
        <v>0.13382871199423899</v>
      </c>
      <c r="AO325" s="6">
        <v>504</v>
      </c>
      <c r="AP325">
        <f t="shared" si="548"/>
        <v>-58</v>
      </c>
      <c r="AQ325">
        <f t="shared" si="577"/>
        <v>-0.10320284697508897</v>
      </c>
      <c r="AR325" s="22">
        <f t="shared" si="578"/>
        <v>126.8243583291394</v>
      </c>
      <c r="AS325" s="6">
        <v>2452</v>
      </c>
      <c r="AT325">
        <f t="shared" si="579"/>
        <v>-21</v>
      </c>
      <c r="AU325">
        <f t="shared" si="580"/>
        <v>-8.4917104731095927E-3</v>
      </c>
      <c r="AV325" s="22">
        <f t="shared" si="581"/>
        <v>617.01056869652734</v>
      </c>
      <c r="AW325" s="35">
        <f t="shared" si="582"/>
        <v>7.8130476621398569E-3</v>
      </c>
      <c r="AX325" s="6">
        <v>246</v>
      </c>
      <c r="AY325">
        <f t="shared" si="583"/>
        <v>9</v>
      </c>
      <c r="AZ325">
        <f t="shared" si="584"/>
        <v>3.7974683544303778E-2</v>
      </c>
      <c r="BA325" s="22">
        <f t="shared" si="585"/>
        <v>61.902365374937091</v>
      </c>
      <c r="BB325" s="35">
        <f t="shared" si="586"/>
        <v>7.8385388453768555E-4</v>
      </c>
      <c r="BC325" s="18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8">
        <f t="shared" si="587"/>
        <v>-567</v>
      </c>
      <c r="BE325" s="35">
        <f t="shared" si="588"/>
        <v>-1.2388297756123157E-2</v>
      </c>
      <c r="BF325" s="22">
        <f t="shared" si="589"/>
        <v>11374.433819828888</v>
      </c>
      <c r="BG325" s="22">
        <f t="shared" si="590"/>
        <v>0.14403155808484741</v>
      </c>
      <c r="BH325" s="30">
        <v>54486</v>
      </c>
      <c r="BI325">
        <f t="shared" si="591"/>
        <v>295</v>
      </c>
      <c r="BJ325" s="6">
        <v>123718</v>
      </c>
      <c r="BK325">
        <f t="shared" si="592"/>
        <v>607</v>
      </c>
      <c r="BL325" s="6">
        <v>91754</v>
      </c>
      <c r="BM325">
        <f t="shared" si="593"/>
        <v>526</v>
      </c>
      <c r="BN325" s="6">
        <v>36406</v>
      </c>
      <c r="BO325">
        <f t="shared" si="594"/>
        <v>213</v>
      </c>
      <c r="BP325" s="6">
        <v>7470</v>
      </c>
      <c r="BQ325">
        <f t="shared" si="595"/>
        <v>35</v>
      </c>
      <c r="BR325" s="10">
        <v>29</v>
      </c>
      <c r="BS325" s="17">
        <f t="shared" si="596"/>
        <v>0</v>
      </c>
      <c r="BT325" s="10">
        <v>237</v>
      </c>
      <c r="BU325" s="17">
        <f t="shared" si="597"/>
        <v>2</v>
      </c>
      <c r="BV325" s="10">
        <v>1003</v>
      </c>
      <c r="BW325" s="17">
        <f t="shared" si="598"/>
        <v>3</v>
      </c>
      <c r="BX325" s="10">
        <v>2502</v>
      </c>
      <c r="BY325" s="17">
        <f t="shared" si="599"/>
        <v>19</v>
      </c>
      <c r="BZ325" s="15">
        <v>1366</v>
      </c>
      <c r="CA325" s="18">
        <f t="shared" si="600"/>
        <v>15</v>
      </c>
    </row>
    <row r="326" spans="1:79">
      <c r="A326" s="1">
        <v>44223</v>
      </c>
      <c r="B326">
        <v>44223</v>
      </c>
      <c r="C326" s="6">
        <v>315400</v>
      </c>
      <c r="D326">
        <f t="shared" si="549"/>
        <v>1566</v>
      </c>
      <c r="E326" s="6">
        <v>5176</v>
      </c>
      <c r="F326">
        <f t="shared" si="601"/>
        <v>39</v>
      </c>
      <c r="G326" s="6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6">
        <v>1641092</v>
      </c>
      <c r="W326">
        <f t="shared" si="561"/>
        <v>11277</v>
      </c>
      <c r="X326">
        <f t="shared" si="562"/>
        <v>487</v>
      </c>
      <c r="Y326" s="22">
        <f t="shared" si="563"/>
        <v>412957.22194262705</v>
      </c>
      <c r="Z326" s="6">
        <v>1322142</v>
      </c>
      <c r="AA326">
        <f t="shared" si="564"/>
        <v>9711</v>
      </c>
      <c r="AB326" s="19">
        <f t="shared" si="565"/>
        <v>0.80564770287101517</v>
      </c>
      <c r="AC326" s="18">
        <f t="shared" si="566"/>
        <v>597</v>
      </c>
      <c r="AD326">
        <f t="shared" si="567"/>
        <v>318950</v>
      </c>
      <c r="AE326">
        <f t="shared" si="568"/>
        <v>1566</v>
      </c>
      <c r="AF326" s="19">
        <f t="shared" si="569"/>
        <v>0.19435229712898486</v>
      </c>
      <c r="AG326" s="18">
        <f t="shared" si="570"/>
        <v>-110</v>
      </c>
      <c r="AH326" s="22">
        <f t="shared" si="571"/>
        <v>0.13886671987230648</v>
      </c>
      <c r="AI326" s="22">
        <f t="shared" si="572"/>
        <v>80259.184700553596</v>
      </c>
      <c r="AJ326" s="6">
        <v>40502</v>
      </c>
      <c r="AK326">
        <f t="shared" si="573"/>
        <v>-1498</v>
      </c>
      <c r="AL326">
        <f t="shared" si="574"/>
        <v>-3.5666666666666624E-2</v>
      </c>
      <c r="AM326" s="22">
        <f t="shared" si="575"/>
        <v>10191.746351283342</v>
      </c>
      <c r="AN326" s="22">
        <f t="shared" si="576"/>
        <v>0.1284147114774889</v>
      </c>
      <c r="AO326" s="6">
        <v>493</v>
      </c>
      <c r="AP326">
        <f t="shared" si="548"/>
        <v>-11</v>
      </c>
      <c r="AQ326">
        <f t="shared" si="577"/>
        <v>-2.1825396825396859E-2</v>
      </c>
      <c r="AR326" s="22">
        <f t="shared" si="578"/>
        <v>124.05636638147961</v>
      </c>
      <c r="AS326" s="6">
        <v>2455</v>
      </c>
      <c r="AT326">
        <f t="shared" si="579"/>
        <v>3</v>
      </c>
      <c r="AU326">
        <f t="shared" si="580"/>
        <v>1.2234910277324484E-3</v>
      </c>
      <c r="AV326" s="22">
        <f t="shared" si="581"/>
        <v>617.76547559134372</v>
      </c>
      <c r="AW326" s="35">
        <f t="shared" si="582"/>
        <v>7.7837666455294868E-3</v>
      </c>
      <c r="AX326" s="6">
        <v>240</v>
      </c>
      <c r="AY326">
        <f t="shared" si="583"/>
        <v>-6</v>
      </c>
      <c r="AZ326">
        <f t="shared" si="584"/>
        <v>-2.4390243902439046E-2</v>
      </c>
      <c r="BA326" s="22">
        <f t="shared" si="585"/>
        <v>60.392551585304474</v>
      </c>
      <c r="BB326" s="35">
        <f t="shared" si="586"/>
        <v>7.6093849080532657E-4</v>
      </c>
      <c r="BC326" s="18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8">
        <f t="shared" si="587"/>
        <v>-1512</v>
      </c>
      <c r="BE326" s="35">
        <f t="shared" si="588"/>
        <v>-3.3449847351887052E-2</v>
      </c>
      <c r="BF326" s="22">
        <f t="shared" si="589"/>
        <v>10993.960744841468</v>
      </c>
      <c r="BG326" s="22">
        <f t="shared" si="590"/>
        <v>0.13852251109701966</v>
      </c>
      <c r="BH326" s="30">
        <v>55072</v>
      </c>
      <c r="BI326">
        <f t="shared" si="591"/>
        <v>586</v>
      </c>
      <c r="BJ326" s="6">
        <v>124014</v>
      </c>
      <c r="BK326">
        <f t="shared" si="592"/>
        <v>296</v>
      </c>
      <c r="BL326" s="6">
        <v>92191</v>
      </c>
      <c r="BM326">
        <f t="shared" si="593"/>
        <v>437</v>
      </c>
      <c r="BN326" s="6">
        <v>36606</v>
      </c>
      <c r="BO326">
        <f t="shared" si="594"/>
        <v>200</v>
      </c>
      <c r="BP326" s="6">
        <v>7517</v>
      </c>
      <c r="BQ326">
        <f t="shared" si="595"/>
        <v>47</v>
      </c>
      <c r="BR326" s="10">
        <v>29</v>
      </c>
      <c r="BS326" s="17">
        <f t="shared" si="596"/>
        <v>0</v>
      </c>
      <c r="BT326" s="10">
        <v>240</v>
      </c>
      <c r="BU326" s="17">
        <f t="shared" si="597"/>
        <v>3</v>
      </c>
      <c r="BV326" s="10">
        <v>1012</v>
      </c>
      <c r="BW326" s="17">
        <f t="shared" si="598"/>
        <v>9</v>
      </c>
      <c r="BX326" s="10">
        <v>2521</v>
      </c>
      <c r="BY326" s="17">
        <f t="shared" si="599"/>
        <v>19</v>
      </c>
      <c r="BZ326" s="15">
        <v>1374</v>
      </c>
      <c r="CA326" s="18">
        <f t="shared" si="600"/>
        <v>8</v>
      </c>
    </row>
    <row r="327" spans="1:79">
      <c r="A327" s="1">
        <v>44224</v>
      </c>
      <c r="B327">
        <v>44224</v>
      </c>
      <c r="C327" s="6">
        <v>316808</v>
      </c>
      <c r="D327">
        <f t="shared" si="549"/>
        <v>1408</v>
      </c>
      <c r="E327" s="6">
        <v>5196</v>
      </c>
      <c r="F327">
        <f t="shared" si="601"/>
        <v>20</v>
      </c>
      <c r="G327" s="6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6">
        <v>1652122</v>
      </c>
      <c r="W327">
        <f t="shared" si="561"/>
        <v>11030</v>
      </c>
      <c r="X327">
        <f t="shared" si="562"/>
        <v>-247</v>
      </c>
      <c r="Y327" s="22">
        <f t="shared" si="563"/>
        <v>415732.762959235</v>
      </c>
      <c r="Z327" s="6">
        <v>1331764</v>
      </c>
      <c r="AA327">
        <f t="shared" si="564"/>
        <v>9622</v>
      </c>
      <c r="AB327" s="19">
        <f t="shared" si="565"/>
        <v>0.80609301250149812</v>
      </c>
      <c r="AC327" s="18">
        <f t="shared" si="566"/>
        <v>-89</v>
      </c>
      <c r="AD327">
        <f t="shared" si="567"/>
        <v>320358</v>
      </c>
      <c r="AE327">
        <f t="shared" si="568"/>
        <v>1408</v>
      </c>
      <c r="AF327" s="19">
        <f t="shared" si="569"/>
        <v>0.19390698749850194</v>
      </c>
      <c r="AG327" s="18">
        <f t="shared" si="570"/>
        <v>-158</v>
      </c>
      <c r="AH327" s="22">
        <f t="shared" si="571"/>
        <v>0.12765185856754308</v>
      </c>
      <c r="AI327" s="22">
        <f t="shared" si="572"/>
        <v>80613.487669854047</v>
      </c>
      <c r="AJ327" s="6">
        <v>38825</v>
      </c>
      <c r="AK327">
        <f t="shared" si="573"/>
        <v>-1677</v>
      </c>
      <c r="AL327">
        <f t="shared" si="574"/>
        <v>-4.1405362698138326E-2</v>
      </c>
      <c r="AM327" s="22">
        <f t="shared" si="575"/>
        <v>9769.7533970810255</v>
      </c>
      <c r="AN327" s="22">
        <f t="shared" si="576"/>
        <v>0.12255056690487615</v>
      </c>
      <c r="AO327" s="6">
        <v>483</v>
      </c>
      <c r="AP327">
        <f t="shared" si="548"/>
        <v>-10</v>
      </c>
      <c r="AQ327">
        <f t="shared" si="577"/>
        <v>-2.0283975659229236E-2</v>
      </c>
      <c r="AR327" s="22">
        <f t="shared" si="578"/>
        <v>121.54001006542526</v>
      </c>
      <c r="AS327" s="6">
        <v>2424</v>
      </c>
      <c r="AT327">
        <f t="shared" si="579"/>
        <v>-31</v>
      </c>
      <c r="AU327">
        <f t="shared" si="580"/>
        <v>-1.2627291242362504E-2</v>
      </c>
      <c r="AV327" s="22">
        <f t="shared" si="581"/>
        <v>609.96477101157518</v>
      </c>
      <c r="AW327" s="35">
        <f t="shared" si="582"/>
        <v>7.6513219363147393E-3</v>
      </c>
      <c r="AX327" s="6">
        <v>243</v>
      </c>
      <c r="AY327">
        <f t="shared" si="583"/>
        <v>3</v>
      </c>
      <c r="AZ327">
        <f t="shared" si="584"/>
        <v>1.2499999999999956E-2</v>
      </c>
      <c r="BA327" s="22">
        <f t="shared" si="585"/>
        <v>61.147458480120783</v>
      </c>
      <c r="BB327" s="35">
        <f t="shared" si="586"/>
        <v>7.6702608519986872E-4</v>
      </c>
      <c r="BC327" s="18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8">
        <f t="shared" si="587"/>
        <v>-1715</v>
      </c>
      <c r="BE327" s="35">
        <f t="shared" si="588"/>
        <v>-3.9253833829251517E-2</v>
      </c>
      <c r="BF327" s="22">
        <f t="shared" si="589"/>
        <v>10562.405636638148</v>
      </c>
      <c r="BG327" s="22">
        <f t="shared" si="590"/>
        <v>0.13249349763894852</v>
      </c>
      <c r="BH327" s="30">
        <v>55398</v>
      </c>
      <c r="BI327">
        <f t="shared" si="591"/>
        <v>326</v>
      </c>
      <c r="BJ327" s="6">
        <v>124515</v>
      </c>
      <c r="BK327">
        <f t="shared" si="592"/>
        <v>501</v>
      </c>
      <c r="BL327" s="6">
        <v>92569</v>
      </c>
      <c r="BM327">
        <f t="shared" si="593"/>
        <v>378</v>
      </c>
      <c r="BN327" s="6">
        <v>36768</v>
      </c>
      <c r="BO327">
        <f t="shared" si="594"/>
        <v>162</v>
      </c>
      <c r="BP327" s="6">
        <v>7558</v>
      </c>
      <c r="BQ327">
        <f t="shared" si="595"/>
        <v>41</v>
      </c>
      <c r="BR327" s="10">
        <v>29</v>
      </c>
      <c r="BS327" s="17">
        <f t="shared" si="596"/>
        <v>0</v>
      </c>
      <c r="BT327" s="10">
        <v>241</v>
      </c>
      <c r="BU327" s="17">
        <f t="shared" si="597"/>
        <v>1</v>
      </c>
      <c r="BV327" s="10">
        <v>1015</v>
      </c>
      <c r="BW327" s="17">
        <f t="shared" si="598"/>
        <v>3</v>
      </c>
      <c r="BX327" s="10">
        <v>2530</v>
      </c>
      <c r="BY327" s="17">
        <f t="shared" si="599"/>
        <v>9</v>
      </c>
      <c r="BZ327" s="15">
        <v>1381</v>
      </c>
      <c r="CA327" s="18">
        <f t="shared" si="600"/>
        <v>7</v>
      </c>
    </row>
    <row r="328" spans="1:79">
      <c r="A328" s="1">
        <v>44225</v>
      </c>
      <c r="B328">
        <v>44225</v>
      </c>
      <c r="C328" s="6">
        <v>318253</v>
      </c>
      <c r="D328">
        <f t="shared" si="549"/>
        <v>1445</v>
      </c>
      <c r="E328" s="6">
        <v>5221</v>
      </c>
      <c r="F328">
        <f t="shared" si="601"/>
        <v>25</v>
      </c>
      <c r="G328" s="6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6">
        <v>1664107</v>
      </c>
      <c r="W328">
        <f t="shared" si="561"/>
        <v>11985</v>
      </c>
      <c r="X328">
        <f t="shared" si="562"/>
        <v>955</v>
      </c>
      <c r="Y328" s="22">
        <f t="shared" si="563"/>
        <v>418748.61600402615</v>
      </c>
      <c r="Z328" s="6">
        <v>1342304</v>
      </c>
      <c r="AA328">
        <f t="shared" si="564"/>
        <v>10540</v>
      </c>
      <c r="AB328" s="19">
        <f t="shared" si="565"/>
        <v>0.80662120885255573</v>
      </c>
      <c r="AC328" s="18">
        <f t="shared" si="566"/>
        <v>918</v>
      </c>
      <c r="AD328">
        <f t="shared" si="567"/>
        <v>321803</v>
      </c>
      <c r="AE328">
        <f t="shared" si="568"/>
        <v>1445</v>
      </c>
      <c r="AF328" s="19">
        <f t="shared" si="569"/>
        <v>0.19337879114744425</v>
      </c>
      <c r="AG328" s="18">
        <f t="shared" si="570"/>
        <v>37</v>
      </c>
      <c r="AH328" s="22">
        <f t="shared" si="571"/>
        <v>0.12056737588652482</v>
      </c>
      <c r="AI328" s="22">
        <f t="shared" si="572"/>
        <v>80977.101157523895</v>
      </c>
      <c r="AJ328" s="6">
        <v>37733</v>
      </c>
      <c r="AK328">
        <f t="shared" si="573"/>
        <v>-1092</v>
      </c>
      <c r="AL328">
        <f t="shared" si="574"/>
        <v>-2.8126207340630982E-2</v>
      </c>
      <c r="AM328" s="22">
        <f t="shared" si="575"/>
        <v>9494.9672873678901</v>
      </c>
      <c r="AN328" s="22">
        <f t="shared" si="576"/>
        <v>0.11856290435596836</v>
      </c>
      <c r="AO328" s="6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2">
        <f t="shared" si="578"/>
        <v>122.29491696024157</v>
      </c>
      <c r="AS328" s="6">
        <v>2391</v>
      </c>
      <c r="AT328">
        <f t="shared" si="579"/>
        <v>-33</v>
      </c>
      <c r="AU328">
        <f t="shared" si="580"/>
        <v>-1.3613861386138626E-2</v>
      </c>
      <c r="AV328" s="22">
        <f t="shared" si="581"/>
        <v>601.66079516859588</v>
      </c>
      <c r="AW328" s="35">
        <f t="shared" si="582"/>
        <v>7.5128906875976034E-3</v>
      </c>
      <c r="AX328" s="6">
        <v>242</v>
      </c>
      <c r="AY328">
        <f t="shared" si="583"/>
        <v>-1</v>
      </c>
      <c r="AZ328">
        <f t="shared" si="584"/>
        <v>-4.1152263374485409E-3</v>
      </c>
      <c r="BA328" s="22">
        <f t="shared" si="585"/>
        <v>60.895822848515344</v>
      </c>
      <c r="BB328" s="35">
        <f t="shared" si="586"/>
        <v>7.6040131593417819E-4</v>
      </c>
      <c r="BC328" s="18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8">
        <f t="shared" si="587"/>
        <v>-1123</v>
      </c>
      <c r="BE328" s="35">
        <f t="shared" si="588"/>
        <v>-2.6754020250148947E-2</v>
      </c>
      <c r="BF328" s="22">
        <f t="shared" si="589"/>
        <v>10279.818822345243</v>
      </c>
      <c r="BG328" s="22">
        <f t="shared" si="590"/>
        <v>0.12836328329976465</v>
      </c>
      <c r="BH328" s="30">
        <v>55738</v>
      </c>
      <c r="BI328">
        <f t="shared" si="591"/>
        <v>340</v>
      </c>
      <c r="BJ328" s="6">
        <v>125043</v>
      </c>
      <c r="BK328">
        <f t="shared" si="592"/>
        <v>528</v>
      </c>
      <c r="BL328" s="6">
        <v>92918</v>
      </c>
      <c r="BM328">
        <f t="shared" si="593"/>
        <v>349</v>
      </c>
      <c r="BN328" s="6">
        <v>36956</v>
      </c>
      <c r="BO328">
        <f t="shared" si="594"/>
        <v>188</v>
      </c>
      <c r="BP328" s="6">
        <v>7598</v>
      </c>
      <c r="BQ328">
        <f t="shared" si="595"/>
        <v>40</v>
      </c>
      <c r="BR328" s="10">
        <v>29</v>
      </c>
      <c r="BS328" s="17">
        <f t="shared" si="596"/>
        <v>0</v>
      </c>
      <c r="BT328" s="10">
        <v>242</v>
      </c>
      <c r="BU328" s="17">
        <f t="shared" si="597"/>
        <v>1</v>
      </c>
      <c r="BV328" s="10">
        <v>1019</v>
      </c>
      <c r="BW328" s="17">
        <f t="shared" si="598"/>
        <v>4</v>
      </c>
      <c r="BX328" s="10">
        <v>2541</v>
      </c>
      <c r="BY328" s="17">
        <f t="shared" si="599"/>
        <v>11</v>
      </c>
      <c r="BZ328" s="15">
        <v>1390</v>
      </c>
      <c r="CA328" s="18">
        <f t="shared" si="600"/>
        <v>9</v>
      </c>
    </row>
    <row r="329" spans="1:79">
      <c r="A329" s="1">
        <v>44226</v>
      </c>
      <c r="B329">
        <v>44226</v>
      </c>
      <c r="C329" s="6">
        <v>319453</v>
      </c>
      <c r="D329">
        <f t="shared" si="549"/>
        <v>1200</v>
      </c>
      <c r="E329" s="6">
        <v>5244</v>
      </c>
      <c r="F329">
        <f t="shared" si="601"/>
        <v>23</v>
      </c>
      <c r="G329" s="6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6">
        <v>1674023</v>
      </c>
      <c r="W329">
        <f t="shared" si="561"/>
        <v>9916</v>
      </c>
      <c r="X329">
        <f t="shared" si="562"/>
        <v>-2069</v>
      </c>
      <c r="Y329" s="22">
        <f t="shared" si="563"/>
        <v>421243.83492702566</v>
      </c>
      <c r="Z329" s="6">
        <v>1351020</v>
      </c>
      <c r="AA329">
        <f t="shared" si="564"/>
        <v>8716</v>
      </c>
      <c r="AB329" s="19">
        <f t="shared" si="565"/>
        <v>0.80704984340119579</v>
      </c>
      <c r="AC329" s="18">
        <f t="shared" si="566"/>
        <v>-1824</v>
      </c>
      <c r="AD329">
        <f t="shared" si="567"/>
        <v>323003</v>
      </c>
      <c r="AE329">
        <f t="shared" si="568"/>
        <v>1200</v>
      </c>
      <c r="AF329" s="19">
        <f t="shared" si="569"/>
        <v>0.19295015659880418</v>
      </c>
      <c r="AG329" s="18">
        <f t="shared" si="570"/>
        <v>-245</v>
      </c>
      <c r="AH329" s="22">
        <f t="shared" si="571"/>
        <v>0.12101653892698669</v>
      </c>
      <c r="AI329" s="22">
        <f t="shared" si="572"/>
        <v>81279.063915450417</v>
      </c>
      <c r="AJ329" s="6">
        <v>36441</v>
      </c>
      <c r="AK329">
        <f t="shared" si="573"/>
        <v>-1292</v>
      </c>
      <c r="AL329">
        <f t="shared" si="574"/>
        <v>-3.4240585164179937E-2</v>
      </c>
      <c r="AM329" s="22">
        <f t="shared" si="575"/>
        <v>9169.8540513336684</v>
      </c>
      <c r="AN329" s="22">
        <f t="shared" si="576"/>
        <v>0.11407311873734165</v>
      </c>
      <c r="AO329" s="6">
        <v>477</v>
      </c>
      <c r="AP329">
        <f t="shared" si="603"/>
        <v>-9</v>
      </c>
      <c r="AQ329">
        <f t="shared" si="604"/>
        <v>-1.851851851851849E-2</v>
      </c>
      <c r="AR329" s="22">
        <f t="shared" si="578"/>
        <v>120.03019627579265</v>
      </c>
      <c r="AS329" s="6">
        <v>2230</v>
      </c>
      <c r="AT329">
        <f t="shared" si="579"/>
        <v>-161</v>
      </c>
      <c r="AU329">
        <f t="shared" si="580"/>
        <v>-6.7335842743621921E-2</v>
      </c>
      <c r="AV329" s="22">
        <f t="shared" si="581"/>
        <v>561.1474584801208</v>
      </c>
      <c r="AW329" s="35">
        <f t="shared" si="582"/>
        <v>6.9806826043267711E-3</v>
      </c>
      <c r="AX329" s="6">
        <v>255</v>
      </c>
      <c r="AY329">
        <f t="shared" si="583"/>
        <v>13</v>
      </c>
      <c r="AZ329">
        <f t="shared" si="584"/>
        <v>5.3719008264462742E-2</v>
      </c>
      <c r="BA329" s="22">
        <f t="shared" si="585"/>
        <v>64.167086059386008</v>
      </c>
      <c r="BB329" s="35">
        <f t="shared" si="586"/>
        <v>7.9823949062929442E-4</v>
      </c>
      <c r="BC329" s="18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8">
        <f t="shared" si="587"/>
        <v>-1449</v>
      </c>
      <c r="BE329" s="35">
        <f t="shared" si="588"/>
        <v>-3.5469499657299508E-2</v>
      </c>
      <c r="BF329" s="22">
        <f t="shared" si="589"/>
        <v>9915.1987921489672</v>
      </c>
      <c r="BG329" s="22">
        <f t="shared" si="590"/>
        <v>0.12334521823241604</v>
      </c>
      <c r="BH329" s="30">
        <v>55979</v>
      </c>
      <c r="BI329">
        <f t="shared" si="591"/>
        <v>241</v>
      </c>
      <c r="BJ329" s="6">
        <v>125505</v>
      </c>
      <c r="BK329">
        <f t="shared" si="592"/>
        <v>462</v>
      </c>
      <c r="BL329" s="6">
        <v>93241</v>
      </c>
      <c r="BM329">
        <f t="shared" si="593"/>
        <v>323</v>
      </c>
      <c r="BN329" s="6">
        <v>37099</v>
      </c>
      <c r="BO329">
        <f t="shared" si="594"/>
        <v>143</v>
      </c>
      <c r="BP329" s="6">
        <v>7629</v>
      </c>
      <c r="BQ329">
        <f t="shared" si="595"/>
        <v>31</v>
      </c>
      <c r="BR329" s="10">
        <v>29</v>
      </c>
      <c r="BS329" s="17">
        <f t="shared" si="596"/>
        <v>0</v>
      </c>
      <c r="BT329" s="10">
        <v>244</v>
      </c>
      <c r="BU329" s="17">
        <f t="shared" si="597"/>
        <v>2</v>
      </c>
      <c r="BV329" s="10">
        <v>1025</v>
      </c>
      <c r="BW329" s="17">
        <f t="shared" si="598"/>
        <v>6</v>
      </c>
      <c r="BX329" s="10">
        <v>2549</v>
      </c>
      <c r="BY329" s="17">
        <f t="shared" si="599"/>
        <v>8</v>
      </c>
      <c r="BZ329" s="15">
        <v>1397</v>
      </c>
      <c r="CA329" s="18">
        <f t="shared" si="600"/>
        <v>7</v>
      </c>
    </row>
    <row r="330" spans="1:79">
      <c r="A330" s="1">
        <v>44227</v>
      </c>
      <c r="B330">
        <v>44227</v>
      </c>
      <c r="C330" s="6">
        <v>320379</v>
      </c>
      <c r="D330">
        <f t="shared" si="549"/>
        <v>926</v>
      </c>
      <c r="E330" s="6">
        <v>5270</v>
      </c>
      <c r="F330">
        <f t="shared" si="601"/>
        <v>26</v>
      </c>
      <c r="G330" s="6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6">
        <v>1680715</v>
      </c>
      <c r="W330">
        <f t="shared" si="561"/>
        <v>6692</v>
      </c>
      <c r="X330">
        <f t="shared" si="562"/>
        <v>-3224</v>
      </c>
      <c r="Y330" s="22">
        <f t="shared" si="563"/>
        <v>422927.78057372919</v>
      </c>
      <c r="Z330" s="6">
        <v>1356786</v>
      </c>
      <c r="AA330">
        <f t="shared" si="564"/>
        <v>5766</v>
      </c>
      <c r="AB330" s="19">
        <f t="shared" si="565"/>
        <v>0.80726714523283249</v>
      </c>
      <c r="AC330" s="18">
        <f t="shared" si="566"/>
        <v>-2950</v>
      </c>
      <c r="AD330">
        <f t="shared" si="567"/>
        <v>323929</v>
      </c>
      <c r="AE330">
        <f t="shared" si="568"/>
        <v>926</v>
      </c>
      <c r="AF330" s="19">
        <f t="shared" si="569"/>
        <v>0.19273285476716753</v>
      </c>
      <c r="AG330" s="18">
        <f t="shared" si="570"/>
        <v>-274</v>
      </c>
      <c r="AH330" s="22">
        <f t="shared" si="571"/>
        <v>0.1383741781231321</v>
      </c>
      <c r="AI330" s="22">
        <f t="shared" si="572"/>
        <v>81512.078510317064</v>
      </c>
      <c r="AJ330" s="6">
        <v>35781</v>
      </c>
      <c r="AK330">
        <f t="shared" si="573"/>
        <v>-660</v>
      </c>
      <c r="AL330">
        <f t="shared" si="574"/>
        <v>-1.8111467852144569E-2</v>
      </c>
      <c r="AM330" s="22">
        <f t="shared" si="575"/>
        <v>9003.7745344740815</v>
      </c>
      <c r="AN330" s="22">
        <f t="shared" si="576"/>
        <v>0.11168335003230549</v>
      </c>
      <c r="AO330" s="6">
        <v>478</v>
      </c>
      <c r="AP330">
        <f t="shared" si="603"/>
        <v>1</v>
      </c>
      <c r="AQ330">
        <f t="shared" si="604"/>
        <v>2.0964360587001352E-3</v>
      </c>
      <c r="AR330" s="22">
        <f t="shared" si="578"/>
        <v>120.28183190739809</v>
      </c>
      <c r="AS330" s="6">
        <v>2186</v>
      </c>
      <c r="AT330">
        <f t="shared" si="579"/>
        <v>-44</v>
      </c>
      <c r="AU330">
        <f t="shared" si="580"/>
        <v>-1.9730941704035887E-2</v>
      </c>
      <c r="AV330" s="22">
        <f t="shared" si="581"/>
        <v>550.07549068948163</v>
      </c>
      <c r="AW330" s="35">
        <f t="shared" si="582"/>
        <v>6.8231688094413179E-3</v>
      </c>
      <c r="AX330" s="6">
        <v>247</v>
      </c>
      <c r="AY330">
        <f t="shared" si="583"/>
        <v>-8</v>
      </c>
      <c r="AZ330">
        <f t="shared" si="584"/>
        <v>-3.1372549019607843E-2</v>
      </c>
      <c r="BA330" s="22">
        <f t="shared" si="585"/>
        <v>62.154001006542522</v>
      </c>
      <c r="BB330" s="35">
        <f t="shared" si="586"/>
        <v>7.7096189200915168E-4</v>
      </c>
      <c r="BC330" s="18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8">
        <f t="shared" si="587"/>
        <v>-711</v>
      </c>
      <c r="BE330" s="35">
        <f t="shared" si="588"/>
        <v>-1.8044311346851805E-2</v>
      </c>
      <c r="BF330" s="22">
        <f t="shared" si="589"/>
        <v>9736.2858580775028</v>
      </c>
      <c r="BG330" s="22">
        <f t="shared" si="590"/>
        <v>0.12076946366647003</v>
      </c>
      <c r="BH330" s="30">
        <v>56211</v>
      </c>
      <c r="BI330">
        <f t="shared" si="591"/>
        <v>232</v>
      </c>
      <c r="BJ330" s="6">
        <v>125820</v>
      </c>
      <c r="BK330">
        <f t="shared" si="592"/>
        <v>315</v>
      </c>
      <c r="BL330" s="6">
        <v>93480</v>
      </c>
      <c r="BM330">
        <f t="shared" si="593"/>
        <v>239</v>
      </c>
      <c r="BN330" s="6">
        <v>37213</v>
      </c>
      <c r="BO330">
        <f t="shared" si="594"/>
        <v>114</v>
      </c>
      <c r="BP330" s="6">
        <v>7655</v>
      </c>
      <c r="BQ330">
        <f t="shared" si="595"/>
        <v>26</v>
      </c>
      <c r="BR330" s="10">
        <v>29</v>
      </c>
      <c r="BS330" s="17">
        <f t="shared" si="596"/>
        <v>0</v>
      </c>
      <c r="BT330" s="10">
        <v>245</v>
      </c>
      <c r="BU330" s="17">
        <f t="shared" si="597"/>
        <v>1</v>
      </c>
      <c r="BV330" s="10">
        <v>1033</v>
      </c>
      <c r="BW330" s="17">
        <f t="shared" si="598"/>
        <v>8</v>
      </c>
      <c r="BX330" s="10">
        <v>2561</v>
      </c>
      <c r="BY330" s="17">
        <f t="shared" si="599"/>
        <v>12</v>
      </c>
      <c r="BZ330" s="15">
        <v>1402</v>
      </c>
      <c r="CA330" s="18">
        <f t="shared" si="600"/>
        <v>5</v>
      </c>
    </row>
    <row r="331" spans="1:79">
      <c r="A331" s="1">
        <v>44228</v>
      </c>
      <c r="B331">
        <v>44228</v>
      </c>
      <c r="C331" s="6">
        <v>321103</v>
      </c>
      <c r="D331">
        <f t="shared" si="549"/>
        <v>724</v>
      </c>
      <c r="E331" s="6">
        <v>5296</v>
      </c>
      <c r="F331">
        <f t="shared" si="601"/>
        <v>26</v>
      </c>
      <c r="G331" s="6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6">
        <v>1685772</v>
      </c>
      <c r="W331">
        <f t="shared" si="561"/>
        <v>5057</v>
      </c>
      <c r="X331">
        <f t="shared" si="562"/>
        <v>-1635</v>
      </c>
      <c r="Y331" s="22">
        <f t="shared" si="563"/>
        <v>424200.30196275789</v>
      </c>
      <c r="Z331" s="6">
        <v>1361119</v>
      </c>
      <c r="AA331">
        <f t="shared" si="564"/>
        <v>4333</v>
      </c>
      <c r="AB331" s="19">
        <f t="shared" si="565"/>
        <v>0.8074158308478252</v>
      </c>
      <c r="AC331" s="18">
        <f t="shared" si="566"/>
        <v>-1433</v>
      </c>
      <c r="AD331">
        <f t="shared" si="567"/>
        <v>324653</v>
      </c>
      <c r="AE331">
        <f t="shared" si="568"/>
        <v>724</v>
      </c>
      <c r="AF331" s="19">
        <f t="shared" si="569"/>
        <v>0.1925841691521748</v>
      </c>
      <c r="AG331" s="18">
        <f t="shared" si="570"/>
        <v>-202</v>
      </c>
      <c r="AH331" s="22">
        <f t="shared" si="571"/>
        <v>0.14316788609847736</v>
      </c>
      <c r="AI331" s="22">
        <f t="shared" si="572"/>
        <v>81694.262707599395</v>
      </c>
      <c r="AJ331" s="6">
        <v>34387</v>
      </c>
      <c r="AK331">
        <f t="shared" si="573"/>
        <v>-1394</v>
      </c>
      <c r="AL331">
        <f t="shared" si="574"/>
        <v>-3.8959224169251794E-2</v>
      </c>
      <c r="AM331" s="22">
        <f t="shared" si="575"/>
        <v>8652.9944640161048</v>
      </c>
      <c r="AN331" s="22">
        <f t="shared" si="576"/>
        <v>0.1070902483003896</v>
      </c>
      <c r="AO331" s="6">
        <v>477</v>
      </c>
      <c r="AP331">
        <f t="shared" si="603"/>
        <v>-1</v>
      </c>
      <c r="AQ331">
        <f t="shared" si="604"/>
        <v>-2.0920502092049986E-3</v>
      </c>
      <c r="AR331" s="22">
        <f t="shared" si="578"/>
        <v>120.03019627579265</v>
      </c>
      <c r="AS331" s="6">
        <v>2249</v>
      </c>
      <c r="AT331">
        <f t="shared" si="579"/>
        <v>63</v>
      </c>
      <c r="AU331">
        <f t="shared" si="580"/>
        <v>2.8819762122598291E-2</v>
      </c>
      <c r="AV331" s="22">
        <f t="shared" si="581"/>
        <v>565.92853548062408</v>
      </c>
      <c r="AW331" s="35">
        <f t="shared" si="582"/>
        <v>7.0039831455950274E-3</v>
      </c>
      <c r="AX331" s="6">
        <v>252</v>
      </c>
      <c r="AY331">
        <f t="shared" si="583"/>
        <v>5</v>
      </c>
      <c r="AZ331">
        <f t="shared" si="584"/>
        <v>2.0242914979757165E-2</v>
      </c>
      <c r="BA331" s="22">
        <f t="shared" si="585"/>
        <v>63.4121791645697</v>
      </c>
      <c r="BB331" s="35">
        <f t="shared" si="586"/>
        <v>7.8479491004444053E-4</v>
      </c>
      <c r="BC331" s="18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8">
        <f t="shared" si="587"/>
        <v>-1327</v>
      </c>
      <c r="BE331" s="35">
        <f t="shared" si="588"/>
        <v>-3.4296495399565807E-2</v>
      </c>
      <c r="BF331" s="22">
        <f t="shared" si="589"/>
        <v>9402.3653749370915</v>
      </c>
      <c r="BG331" s="22">
        <f t="shared" si="590"/>
        <v>0.11636453100718461</v>
      </c>
      <c r="BH331" s="30">
        <v>56391</v>
      </c>
      <c r="BI331">
        <f t="shared" si="591"/>
        <v>180</v>
      </c>
      <c r="BJ331" s="6">
        <v>126049</v>
      </c>
      <c r="BK331">
        <f t="shared" si="592"/>
        <v>229</v>
      </c>
      <c r="BL331" s="6">
        <v>93681</v>
      </c>
      <c r="BM331">
        <f t="shared" si="593"/>
        <v>201</v>
      </c>
      <c r="BN331" s="6">
        <v>37309</v>
      </c>
      <c r="BO331">
        <f t="shared" si="594"/>
        <v>96</v>
      </c>
      <c r="BP331" s="6">
        <v>7673</v>
      </c>
      <c r="BQ331">
        <f t="shared" si="595"/>
        <v>18</v>
      </c>
      <c r="BR331" s="10">
        <v>29</v>
      </c>
      <c r="BS331" s="17">
        <f t="shared" si="596"/>
        <v>0</v>
      </c>
      <c r="BT331" s="10">
        <v>247</v>
      </c>
      <c r="BU331" s="17">
        <f t="shared" si="597"/>
        <v>2</v>
      </c>
      <c r="BV331" s="10">
        <v>1041</v>
      </c>
      <c r="BW331" s="17">
        <f t="shared" si="598"/>
        <v>8</v>
      </c>
      <c r="BX331" s="10">
        <v>2572</v>
      </c>
      <c r="BY331" s="17">
        <f t="shared" si="599"/>
        <v>11</v>
      </c>
      <c r="BZ331" s="15">
        <v>1407</v>
      </c>
      <c r="CA331" s="18">
        <f t="shared" si="600"/>
        <v>5</v>
      </c>
    </row>
    <row r="332" spans="1:79">
      <c r="A332" s="1">
        <v>44229</v>
      </c>
      <c r="B332">
        <v>44229</v>
      </c>
      <c r="C332" s="6">
        <v>322201</v>
      </c>
      <c r="D332">
        <f t="shared" si="549"/>
        <v>1098</v>
      </c>
      <c r="E332" s="6">
        <v>5339</v>
      </c>
      <c r="F332">
        <f t="shared" si="601"/>
        <v>43</v>
      </c>
      <c r="G332" s="6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6">
        <v>1694777</v>
      </c>
      <c r="W332">
        <f t="shared" si="561"/>
        <v>9005</v>
      </c>
      <c r="X332">
        <f t="shared" si="562"/>
        <v>3948</v>
      </c>
      <c r="Y332" s="22">
        <f t="shared" si="563"/>
        <v>426466.28082536487</v>
      </c>
      <c r="Z332" s="6">
        <v>1369026</v>
      </c>
      <c r="AA332">
        <f t="shared" si="564"/>
        <v>7907</v>
      </c>
      <c r="AB332" s="19">
        <f t="shared" si="565"/>
        <v>0.80779123153075594</v>
      </c>
      <c r="AC332" s="18">
        <f t="shared" si="566"/>
        <v>3574</v>
      </c>
      <c r="AD332">
        <f t="shared" si="567"/>
        <v>325751</v>
      </c>
      <c r="AE332">
        <f t="shared" si="568"/>
        <v>1098</v>
      </c>
      <c r="AF332" s="19">
        <f t="shared" si="569"/>
        <v>0.19220876846924403</v>
      </c>
      <c r="AG332" s="18">
        <f t="shared" si="570"/>
        <v>374</v>
      </c>
      <c r="AH332" s="22">
        <f t="shared" si="571"/>
        <v>0.12193225985563576</v>
      </c>
      <c r="AI332" s="22">
        <f t="shared" si="572"/>
        <v>81970.558631102162</v>
      </c>
      <c r="AJ332" s="6">
        <v>33160</v>
      </c>
      <c r="AK332">
        <f t="shared" si="573"/>
        <v>-1227</v>
      </c>
      <c r="AL332">
        <f t="shared" si="574"/>
        <v>-3.568208916160176E-2</v>
      </c>
      <c r="AM332" s="22">
        <f t="shared" si="575"/>
        <v>8344.2375440362357</v>
      </c>
      <c r="AN332" s="22">
        <f t="shared" si="576"/>
        <v>0.10291712316224966</v>
      </c>
      <c r="AO332" s="6">
        <v>452</v>
      </c>
      <c r="AP332">
        <f t="shared" si="603"/>
        <v>-25</v>
      </c>
      <c r="AQ332">
        <f t="shared" si="604"/>
        <v>-5.2410901467505266E-2</v>
      </c>
      <c r="AR332" s="22">
        <f t="shared" si="578"/>
        <v>113.73930548565676</v>
      </c>
      <c r="AS332" s="6">
        <v>2181</v>
      </c>
      <c r="AT332">
        <f t="shared" si="579"/>
        <v>-68</v>
      </c>
      <c r="AU332">
        <f t="shared" si="580"/>
        <v>-3.0235660293463806E-2</v>
      </c>
      <c r="AV332" s="22">
        <f t="shared" si="581"/>
        <v>548.81731253145438</v>
      </c>
      <c r="AW332" s="35">
        <f t="shared" si="582"/>
        <v>6.7690665143807748E-3</v>
      </c>
      <c r="AX332" s="6">
        <v>242</v>
      </c>
      <c r="AY332">
        <f t="shared" si="583"/>
        <v>-10</v>
      </c>
      <c r="AZ332">
        <f t="shared" si="584"/>
        <v>-3.9682539682539653E-2</v>
      </c>
      <c r="BA332" s="22">
        <f t="shared" si="585"/>
        <v>60.895822848515344</v>
      </c>
      <c r="BB332" s="35">
        <f t="shared" si="586"/>
        <v>7.5108395070158066E-4</v>
      </c>
      <c r="BC332" s="18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8">
        <f t="shared" si="587"/>
        <v>-1330</v>
      </c>
      <c r="BE332" s="35">
        <f t="shared" si="588"/>
        <v>-3.5594807975378062E-2</v>
      </c>
      <c r="BF332" s="22">
        <f t="shared" si="589"/>
        <v>9067.689984901861</v>
      </c>
      <c r="BG332" s="22">
        <f t="shared" si="590"/>
        <v>0.11184012464269198</v>
      </c>
      <c r="BH332" s="30">
        <v>56570</v>
      </c>
      <c r="BI332">
        <f t="shared" si="591"/>
        <v>179</v>
      </c>
      <c r="BJ332" s="6">
        <v>126504</v>
      </c>
      <c r="BK332">
        <f t="shared" si="592"/>
        <v>455</v>
      </c>
      <c r="BL332" s="6">
        <v>93984</v>
      </c>
      <c r="BM332">
        <f t="shared" si="593"/>
        <v>303</v>
      </c>
      <c r="BN332" s="6">
        <v>37444</v>
      </c>
      <c r="BO332">
        <f t="shared" si="594"/>
        <v>135</v>
      </c>
      <c r="BP332" s="6">
        <v>7699</v>
      </c>
      <c r="BQ332">
        <f t="shared" si="595"/>
        <v>26</v>
      </c>
      <c r="BR332" s="10">
        <v>30</v>
      </c>
      <c r="BS332" s="17">
        <f t="shared" si="596"/>
        <v>1</v>
      </c>
      <c r="BT332" s="10">
        <v>249</v>
      </c>
      <c r="BU332" s="17">
        <f t="shared" si="597"/>
        <v>2</v>
      </c>
      <c r="BV332" s="10">
        <v>1050</v>
      </c>
      <c r="BW332" s="17">
        <f t="shared" si="598"/>
        <v>9</v>
      </c>
      <c r="BX332" s="10">
        <v>2591</v>
      </c>
      <c r="BY332" s="17">
        <f t="shared" si="599"/>
        <v>19</v>
      </c>
      <c r="BZ332" s="15">
        <v>1419</v>
      </c>
      <c r="CA332" s="18">
        <f t="shared" si="600"/>
        <v>12</v>
      </c>
    </row>
    <row r="333" spans="1:79">
      <c r="A333" s="1">
        <v>44230</v>
      </c>
      <c r="B333">
        <v>44230</v>
      </c>
      <c r="C333" s="6">
        <v>323382</v>
      </c>
      <c r="D333">
        <f t="shared" ref="D333:D364" si="607">IFERROR(C333-C332,"")</f>
        <v>1181</v>
      </c>
      <c r="E333" s="6">
        <v>5366</v>
      </c>
      <c r="F333">
        <f t="shared" si="601"/>
        <v>27</v>
      </c>
      <c r="G333" s="6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6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2">
        <f t="shared" ref="Y333:Y345" si="621">IFERROR(V333/3.974,0)</f>
        <v>428952.18922999495</v>
      </c>
      <c r="Z333" s="6">
        <v>1377724</v>
      </c>
      <c r="AA333">
        <f t="shared" ref="AA333:AA364" si="622">Z333-Z332</f>
        <v>8698</v>
      </c>
      <c r="AB333" s="19">
        <f t="shared" ref="AB333:AB345" si="623">IFERROR(Z333/V333,0)</f>
        <v>0.80821233140293414</v>
      </c>
      <c r="AC333" s="18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9">
        <f t="shared" ref="AF333:AF345" si="627">IFERROR(AD333/V333,0)</f>
        <v>0.19178766859706592</v>
      </c>
      <c r="AG333" s="18">
        <f t="shared" ref="AG333:AG345" si="628">IFERROR(AE333-AE332,0)</f>
        <v>83</v>
      </c>
      <c r="AH333" s="22">
        <f t="shared" ref="AH333:AH345" si="629">IFERROR(AE333/W333,0)</f>
        <v>0.11954651280493978</v>
      </c>
      <c r="AI333" s="22">
        <f t="shared" ref="AI333:AI345" si="630">IFERROR(AD333/3.974,0)</f>
        <v>82267.740312028182</v>
      </c>
      <c r="AJ333" s="6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2">
        <f t="shared" ref="AM333:AM345" si="633">IFERROR(AJ333/3.974,0)</f>
        <v>8018.3694011071966</v>
      </c>
      <c r="AN333" s="22">
        <f t="shared" ref="AN333:AN345" si="634">IFERROR(AJ333/C333," ")</f>
        <v>9.8536715092367541E-2</v>
      </c>
      <c r="AO333" s="6">
        <v>462</v>
      </c>
      <c r="AP333">
        <f t="shared" si="603"/>
        <v>10</v>
      </c>
      <c r="AQ333">
        <f t="shared" si="604"/>
        <v>2.2123893805309658E-2</v>
      </c>
      <c r="AR333" s="22">
        <f t="shared" ref="AR333:AR345" si="635">IFERROR(AO333/3.974,0)</f>
        <v>116.25566180171111</v>
      </c>
      <c r="AS333" s="6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2">
        <f t="shared" ref="AV333:AV345" si="638">IFERROR(AS333/3.974,0)</f>
        <v>541.01660795168596</v>
      </c>
      <c r="AW333" s="35">
        <f t="shared" ref="AW333:AW345" si="639">IFERROR(AS333/C333," ")</f>
        <v>6.6484838364534822E-3</v>
      </c>
      <c r="AX333" s="6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2">
        <f t="shared" ref="BA333:BA345" si="642">IFERROR(AX333/3.974,0)</f>
        <v>60.644187216909913</v>
      </c>
      <c r="BB333" s="35">
        <f t="shared" ref="BB333:BB345" si="643">IFERROR(AX333/C333," ")</f>
        <v>7.4524865329548336E-4</v>
      </c>
      <c r="BC333" s="18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8">
        <f t="shared" ref="BD333:BD364" si="644">IFERROR(BC333-BC332,0)</f>
        <v>-1317</v>
      </c>
      <c r="BE333" s="35">
        <f t="shared" ref="BE333:BE345" si="645">IFERROR(BC333/BC332,0)-1</f>
        <v>-3.6547800749271553E-2</v>
      </c>
      <c r="BF333" s="22">
        <f t="shared" ref="BF333:BF345" si="646">IFERROR(BC333/3.974,0)</f>
        <v>8736.2858580775028</v>
      </c>
      <c r="BG333" s="22">
        <f t="shared" ref="BG333:BG345" si="647">IFERROR(BC333/C333," ")</f>
        <v>0.10735909852743813</v>
      </c>
      <c r="BH333" s="30">
        <v>56806</v>
      </c>
      <c r="BI333">
        <f t="shared" ref="BI333:BI364" si="648">IFERROR((BH333-BH332), 0)</f>
        <v>236</v>
      </c>
      <c r="BJ333" s="6">
        <v>126934</v>
      </c>
      <c r="BK333">
        <f t="shared" ref="BK333:BK364" si="649">IFERROR((BJ333-BJ332),0)</f>
        <v>430</v>
      </c>
      <c r="BL333" s="6">
        <v>94288</v>
      </c>
      <c r="BM333">
        <f t="shared" ref="BM333:BM364" si="650">IFERROR((BL333-BL332),0)</f>
        <v>304</v>
      </c>
      <c r="BN333" s="6">
        <v>37608</v>
      </c>
      <c r="BO333">
        <f t="shared" ref="BO333:BO364" si="651">IFERROR((BN333-BN332),0)</f>
        <v>164</v>
      </c>
      <c r="BP333" s="6">
        <v>7746</v>
      </c>
      <c r="BQ333">
        <f t="shared" ref="BQ333:BQ364" si="652">IFERROR((BP333-BP332),0)</f>
        <v>47</v>
      </c>
      <c r="BR333" s="10">
        <v>30</v>
      </c>
      <c r="BS333" s="17">
        <f t="shared" ref="BS333:BS364" si="653">IFERROR((BR333-BR332),0)</f>
        <v>0</v>
      </c>
      <c r="BT333" s="10">
        <v>251</v>
      </c>
      <c r="BU333" s="17">
        <f t="shared" ref="BU333:BU364" si="654">IFERROR((BT333-BT332),0)</f>
        <v>2</v>
      </c>
      <c r="BV333" s="10">
        <v>1054</v>
      </c>
      <c r="BW333" s="17">
        <f t="shared" ref="BW333:BW364" si="655">IFERROR((BV333-BV332),0)</f>
        <v>4</v>
      </c>
      <c r="BX333" s="10">
        <v>2602</v>
      </c>
      <c r="BY333" s="17">
        <f t="shared" ref="BY333:BY364" si="656">IFERROR((BX333-BX332),0)</f>
        <v>11</v>
      </c>
      <c r="BZ333" s="15">
        <v>1429</v>
      </c>
      <c r="CA333" s="18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6">
        <v>324489</v>
      </c>
      <c r="D334">
        <f t="shared" si="607"/>
        <v>1107</v>
      </c>
      <c r="E334" s="6">
        <v>5391</v>
      </c>
      <c r="F334">
        <f t="shared" si="601"/>
        <v>25</v>
      </c>
      <c r="G334" s="6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6">
        <v>1714415</v>
      </c>
      <c r="W334">
        <f t="shared" si="619"/>
        <v>9759</v>
      </c>
      <c r="X334">
        <f t="shared" si="620"/>
        <v>-120</v>
      </c>
      <c r="Y334" s="22">
        <f t="shared" si="621"/>
        <v>431407.90135883237</v>
      </c>
      <c r="Z334" s="6">
        <v>1386376</v>
      </c>
      <c r="AA334">
        <f t="shared" si="622"/>
        <v>8652</v>
      </c>
      <c r="AB334" s="19">
        <f t="shared" si="623"/>
        <v>0.80865834701632922</v>
      </c>
      <c r="AC334" s="18">
        <f t="shared" si="624"/>
        <v>-46</v>
      </c>
      <c r="AD334">
        <f t="shared" si="625"/>
        <v>328039</v>
      </c>
      <c r="AE334">
        <f t="shared" si="626"/>
        <v>1107</v>
      </c>
      <c r="AF334" s="19">
        <f t="shared" si="627"/>
        <v>0.19134165298367081</v>
      </c>
      <c r="AG334" s="18">
        <f t="shared" si="628"/>
        <v>-74</v>
      </c>
      <c r="AH334" s="22">
        <f t="shared" si="629"/>
        <v>0.11343375345834614</v>
      </c>
      <c r="AI334" s="22">
        <f t="shared" si="630"/>
        <v>82546.300956215389</v>
      </c>
      <c r="AJ334" s="6">
        <v>30837</v>
      </c>
      <c r="AK334">
        <f t="shared" si="631"/>
        <v>-1028</v>
      </c>
      <c r="AL334">
        <f t="shared" si="632"/>
        <v>-3.2261101522046087E-2</v>
      </c>
      <c r="AM334" s="22">
        <f t="shared" si="633"/>
        <v>7759.6879718168093</v>
      </c>
      <c r="AN334" s="22">
        <f t="shared" si="634"/>
        <v>9.503249724952155E-2</v>
      </c>
      <c r="AO334" s="6">
        <v>463</v>
      </c>
      <c r="AP334">
        <f t="shared" si="603"/>
        <v>1</v>
      </c>
      <c r="AQ334">
        <f t="shared" si="604"/>
        <v>2.1645021645022577E-3</v>
      </c>
      <c r="AR334" s="22">
        <f t="shared" si="635"/>
        <v>116.50729743331655</v>
      </c>
      <c r="AS334" s="6">
        <v>2078</v>
      </c>
      <c r="AT334">
        <f t="shared" si="636"/>
        <v>-72</v>
      </c>
      <c r="AU334">
        <f t="shared" si="637"/>
        <v>-3.3488372093023244E-2</v>
      </c>
      <c r="AV334" s="22">
        <f t="shared" si="638"/>
        <v>522.89884247609461</v>
      </c>
      <c r="AW334" s="35">
        <f t="shared" si="639"/>
        <v>6.4039150787854136E-3</v>
      </c>
      <c r="AX334" s="6">
        <v>230</v>
      </c>
      <c r="AY334">
        <f t="shared" si="640"/>
        <v>-11</v>
      </c>
      <c r="AZ334">
        <f t="shared" si="641"/>
        <v>-4.5643153526970903E-2</v>
      </c>
      <c r="BA334" s="22">
        <f t="shared" si="642"/>
        <v>57.876195269250125</v>
      </c>
      <c r="BB334" s="35">
        <f t="shared" si="643"/>
        <v>7.0880677002918438E-4</v>
      </c>
      <c r="BC334" s="18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8">
        <f t="shared" si="644"/>
        <v>-1110</v>
      </c>
      <c r="BE334" s="35">
        <f t="shared" si="645"/>
        <v>-3.1971887781554242E-2</v>
      </c>
      <c r="BF334" s="22">
        <f t="shared" si="646"/>
        <v>8456.9703069954703</v>
      </c>
      <c r="BG334" s="22">
        <f t="shared" si="647"/>
        <v>0.10357207794409055</v>
      </c>
      <c r="BH334" s="30">
        <v>57043</v>
      </c>
      <c r="BI334">
        <f t="shared" si="648"/>
        <v>237</v>
      </c>
      <c r="BJ334" s="6">
        <v>127331</v>
      </c>
      <c r="BK334">
        <f t="shared" si="649"/>
        <v>397</v>
      </c>
      <c r="BL334" s="6">
        <v>94604</v>
      </c>
      <c r="BM334">
        <f t="shared" si="650"/>
        <v>316</v>
      </c>
      <c r="BN334" s="6">
        <v>37740</v>
      </c>
      <c r="BO334">
        <f t="shared" si="651"/>
        <v>132</v>
      </c>
      <c r="BP334" s="6">
        <v>7771</v>
      </c>
      <c r="BQ334">
        <f t="shared" si="652"/>
        <v>25</v>
      </c>
      <c r="BR334" s="10">
        <v>30</v>
      </c>
      <c r="BS334" s="17">
        <f t="shared" si="653"/>
        <v>0</v>
      </c>
      <c r="BT334" s="10">
        <v>251</v>
      </c>
      <c r="BU334" s="17">
        <f t="shared" si="654"/>
        <v>0</v>
      </c>
      <c r="BV334" s="10">
        <v>1060</v>
      </c>
      <c r="BW334" s="17">
        <f t="shared" si="655"/>
        <v>6</v>
      </c>
      <c r="BX334" s="10">
        <v>2615</v>
      </c>
      <c r="BY334" s="17">
        <f t="shared" si="656"/>
        <v>13</v>
      </c>
      <c r="BZ334" s="15">
        <v>1435</v>
      </c>
      <c r="CA334" s="18">
        <f t="shared" si="657"/>
        <v>6</v>
      </c>
    </row>
    <row r="335" spans="1:79">
      <c r="A335" s="1">
        <v>44232</v>
      </c>
      <c r="B335">
        <v>44232</v>
      </c>
      <c r="C335" s="6">
        <v>325487</v>
      </c>
      <c r="D335">
        <f t="shared" si="607"/>
        <v>998</v>
      </c>
      <c r="E335" s="6">
        <v>5426</v>
      </c>
      <c r="F335">
        <f t="shared" si="601"/>
        <v>35</v>
      </c>
      <c r="G335" s="6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6">
        <v>1724204</v>
      </c>
      <c r="W335">
        <f t="shared" si="619"/>
        <v>9789</v>
      </c>
      <c r="X335">
        <f t="shared" si="620"/>
        <v>30</v>
      </c>
      <c r="Y335" s="22">
        <f t="shared" si="621"/>
        <v>433871.16255661799</v>
      </c>
      <c r="Z335" s="6">
        <v>1395167</v>
      </c>
      <c r="AA335">
        <f t="shared" si="622"/>
        <v>8791</v>
      </c>
      <c r="AB335" s="19">
        <f t="shared" si="623"/>
        <v>0.80916585276452202</v>
      </c>
      <c r="AC335" s="18">
        <f t="shared" si="624"/>
        <v>139</v>
      </c>
      <c r="AD335">
        <f t="shared" si="625"/>
        <v>329037</v>
      </c>
      <c r="AE335">
        <f t="shared" si="626"/>
        <v>998</v>
      </c>
      <c r="AF335" s="19">
        <f t="shared" si="627"/>
        <v>0.19083414723547792</v>
      </c>
      <c r="AG335" s="18">
        <f t="shared" si="628"/>
        <v>-109</v>
      </c>
      <c r="AH335" s="22">
        <f t="shared" si="629"/>
        <v>0.10195116968025335</v>
      </c>
      <c r="AI335" s="22">
        <f t="shared" si="630"/>
        <v>82797.433316557624</v>
      </c>
      <c r="AJ335" s="6">
        <v>29469</v>
      </c>
      <c r="AK335">
        <f t="shared" si="631"/>
        <v>-1368</v>
      </c>
      <c r="AL335">
        <f t="shared" si="632"/>
        <v>-4.4362292051756014E-2</v>
      </c>
      <c r="AM335" s="22">
        <f t="shared" si="633"/>
        <v>7415.4504277805736</v>
      </c>
      <c r="AN335" s="22">
        <f t="shared" si="634"/>
        <v>9.0538178176086906E-2</v>
      </c>
      <c r="AO335" s="6">
        <v>459</v>
      </c>
      <c r="AP335">
        <f t="shared" si="603"/>
        <v>-4</v>
      </c>
      <c r="AQ335">
        <f t="shared" si="604"/>
        <v>-8.6393088552916275E-3</v>
      </c>
      <c r="AR335" s="22">
        <f t="shared" si="635"/>
        <v>115.50075490689481</v>
      </c>
      <c r="AS335" s="6">
        <v>2060</v>
      </c>
      <c r="AT335">
        <f t="shared" si="636"/>
        <v>-18</v>
      </c>
      <c r="AU335">
        <f t="shared" si="637"/>
        <v>-8.6621751684311521E-3</v>
      </c>
      <c r="AV335" s="22">
        <f t="shared" si="638"/>
        <v>518.36940110719672</v>
      </c>
      <c r="AW335" s="35">
        <f t="shared" si="639"/>
        <v>6.3289778086375184E-3</v>
      </c>
      <c r="AX335" s="6">
        <v>227</v>
      </c>
      <c r="AY335">
        <f t="shared" si="640"/>
        <v>-3</v>
      </c>
      <c r="AZ335">
        <f t="shared" si="641"/>
        <v>-1.3043478260869601E-2</v>
      </c>
      <c r="BA335" s="22">
        <f t="shared" si="642"/>
        <v>57.121288374433817</v>
      </c>
      <c r="BB335" s="35">
        <f t="shared" si="643"/>
        <v>6.9741648667995954E-4</v>
      </c>
      <c r="BC335" s="18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8">
        <f t="shared" si="644"/>
        <v>-1393</v>
      </c>
      <c r="BE335" s="35">
        <f t="shared" si="645"/>
        <v>-4.1448464651273498E-2</v>
      </c>
      <c r="BF335" s="22">
        <f t="shared" si="646"/>
        <v>8106.441872169099</v>
      </c>
      <c r="BG335" s="22">
        <f t="shared" si="647"/>
        <v>9.8974767041387218E-2</v>
      </c>
      <c r="BH335" s="30">
        <v>57245</v>
      </c>
      <c r="BI335">
        <f t="shared" si="648"/>
        <v>202</v>
      </c>
      <c r="BJ335" s="6">
        <v>127692</v>
      </c>
      <c r="BK335">
        <f t="shared" si="649"/>
        <v>361</v>
      </c>
      <c r="BL335" s="6">
        <v>94878</v>
      </c>
      <c r="BM335">
        <f t="shared" si="650"/>
        <v>274</v>
      </c>
      <c r="BN335" s="6">
        <v>37874</v>
      </c>
      <c r="BO335">
        <f t="shared" si="651"/>
        <v>134</v>
      </c>
      <c r="BP335" s="6">
        <v>7798</v>
      </c>
      <c r="BQ335">
        <f t="shared" si="652"/>
        <v>27</v>
      </c>
      <c r="BR335" s="10">
        <v>30</v>
      </c>
      <c r="BS335" s="17">
        <f t="shared" si="653"/>
        <v>0</v>
      </c>
      <c r="BT335" s="10">
        <v>251</v>
      </c>
      <c r="BU335" s="17">
        <f t="shared" si="654"/>
        <v>0</v>
      </c>
      <c r="BV335" s="10">
        <v>1065</v>
      </c>
      <c r="BW335" s="17">
        <f t="shared" si="655"/>
        <v>5</v>
      </c>
      <c r="BX335" s="10">
        <v>2637</v>
      </c>
      <c r="BY335" s="17">
        <f t="shared" si="656"/>
        <v>22</v>
      </c>
      <c r="BZ335" s="15">
        <v>1443</v>
      </c>
      <c r="CA335" s="18">
        <f t="shared" si="657"/>
        <v>8</v>
      </c>
    </row>
    <row r="336" spans="1:79">
      <c r="A336" s="1">
        <v>44233</v>
      </c>
      <c r="B336">
        <v>44233</v>
      </c>
      <c r="C336" s="6">
        <v>326464</v>
      </c>
      <c r="D336">
        <f t="shared" si="607"/>
        <v>977</v>
      </c>
      <c r="E336" s="6">
        <v>5455</v>
      </c>
      <c r="F336">
        <f t="shared" si="601"/>
        <v>29</v>
      </c>
      <c r="G336" s="6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6">
        <v>1733650</v>
      </c>
      <c r="W336">
        <f t="shared" si="619"/>
        <v>9446</v>
      </c>
      <c r="X336">
        <f t="shared" si="620"/>
        <v>-343</v>
      </c>
      <c r="Y336" s="22">
        <f t="shared" si="621"/>
        <v>436248.11273276294</v>
      </c>
      <c r="Z336" s="6">
        <v>1403636</v>
      </c>
      <c r="AA336">
        <f t="shared" si="622"/>
        <v>8469</v>
      </c>
      <c r="AB336" s="19">
        <f t="shared" si="623"/>
        <v>0.8096420846191561</v>
      </c>
      <c r="AC336" s="18">
        <f t="shared" si="624"/>
        <v>-322</v>
      </c>
      <c r="AD336">
        <f t="shared" si="625"/>
        <v>330014</v>
      </c>
      <c r="AE336">
        <f t="shared" si="626"/>
        <v>977</v>
      </c>
      <c r="AF336" s="19">
        <f t="shared" si="627"/>
        <v>0.19035791538084387</v>
      </c>
      <c r="AG336" s="18">
        <f t="shared" si="628"/>
        <v>-21</v>
      </c>
      <c r="AH336" s="22">
        <f t="shared" si="629"/>
        <v>0.1034300232902816</v>
      </c>
      <c r="AI336" s="22">
        <f t="shared" si="630"/>
        <v>83043.281328636134</v>
      </c>
      <c r="AJ336" s="6">
        <v>28380</v>
      </c>
      <c r="AK336">
        <f t="shared" si="631"/>
        <v>-1089</v>
      </c>
      <c r="AL336">
        <f t="shared" si="632"/>
        <v>-3.6954087346024678E-2</v>
      </c>
      <c r="AM336" s="22">
        <f t="shared" si="633"/>
        <v>7141.4192249622547</v>
      </c>
      <c r="AN336" s="22">
        <f t="shared" si="634"/>
        <v>8.6931484022740646E-2</v>
      </c>
      <c r="AO336" s="6">
        <v>447</v>
      </c>
      <c r="AP336">
        <f t="shared" si="603"/>
        <v>-12</v>
      </c>
      <c r="AQ336">
        <f t="shared" si="604"/>
        <v>-2.6143790849673221E-2</v>
      </c>
      <c r="AR336" s="22">
        <f t="shared" si="635"/>
        <v>112.48112732762959</v>
      </c>
      <c r="AS336" s="6">
        <v>1844</v>
      </c>
      <c r="AT336">
        <f t="shared" si="636"/>
        <v>-216</v>
      </c>
      <c r="AU336">
        <f t="shared" si="637"/>
        <v>-0.10485436893203881</v>
      </c>
      <c r="AV336" s="22">
        <f t="shared" si="638"/>
        <v>464.0161046804227</v>
      </c>
      <c r="AW336" s="35">
        <f t="shared" si="639"/>
        <v>5.648402274063909E-3</v>
      </c>
      <c r="AX336" s="6">
        <v>214</v>
      </c>
      <c r="AY336">
        <f t="shared" si="640"/>
        <v>-13</v>
      </c>
      <c r="AZ336">
        <f t="shared" si="641"/>
        <v>-5.7268722466960353E-2</v>
      </c>
      <c r="BA336" s="22">
        <f t="shared" si="642"/>
        <v>53.85002516356316</v>
      </c>
      <c r="BB336" s="35">
        <f t="shared" si="643"/>
        <v>6.5550872377965108E-4</v>
      </c>
      <c r="BC336" s="18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8">
        <f t="shared" si="644"/>
        <v>-1330</v>
      </c>
      <c r="BE336" s="35">
        <f t="shared" si="645"/>
        <v>-4.128511562936521E-2</v>
      </c>
      <c r="BF336" s="22">
        <f t="shared" si="646"/>
        <v>7771.7664821338694</v>
      </c>
      <c r="BG336" s="22">
        <f t="shared" si="647"/>
        <v>9.460461184081552E-2</v>
      </c>
      <c r="BH336" s="30">
        <v>57477</v>
      </c>
      <c r="BI336">
        <f t="shared" si="648"/>
        <v>232</v>
      </c>
      <c r="BJ336" s="6">
        <v>128013</v>
      </c>
      <c r="BK336">
        <f t="shared" si="649"/>
        <v>321</v>
      </c>
      <c r="BL336" s="6">
        <v>95135</v>
      </c>
      <c r="BM336">
        <f t="shared" si="650"/>
        <v>257</v>
      </c>
      <c r="BN336" s="6">
        <v>38026</v>
      </c>
      <c r="BO336">
        <f t="shared" si="651"/>
        <v>152</v>
      </c>
      <c r="BP336" s="6">
        <v>7813</v>
      </c>
      <c r="BQ336">
        <f t="shared" si="652"/>
        <v>15</v>
      </c>
      <c r="BR336" s="10">
        <v>30</v>
      </c>
      <c r="BS336" s="17">
        <f t="shared" si="653"/>
        <v>0</v>
      </c>
      <c r="BT336" s="10">
        <v>251</v>
      </c>
      <c r="BU336" s="17">
        <f t="shared" si="654"/>
        <v>0</v>
      </c>
      <c r="BV336" s="10">
        <v>1069</v>
      </c>
      <c r="BW336" s="17">
        <f t="shared" si="655"/>
        <v>4</v>
      </c>
      <c r="BX336" s="10">
        <v>2654</v>
      </c>
      <c r="BY336" s="17">
        <f t="shared" si="656"/>
        <v>17</v>
      </c>
      <c r="BZ336" s="15">
        <v>1451</v>
      </c>
      <c r="CA336" s="18">
        <f t="shared" si="657"/>
        <v>8</v>
      </c>
    </row>
    <row r="337" spans="1:79">
      <c r="A337" s="1">
        <v>44234</v>
      </c>
      <c r="B337">
        <v>44234</v>
      </c>
      <c r="C337" s="6">
        <v>327091</v>
      </c>
      <c r="D337">
        <f t="shared" si="607"/>
        <v>627</v>
      </c>
      <c r="E337" s="6">
        <v>5480</v>
      </c>
      <c r="F337">
        <f t="shared" si="601"/>
        <v>25</v>
      </c>
      <c r="G337" s="6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6">
        <v>1739966</v>
      </c>
      <c r="W337">
        <f t="shared" si="619"/>
        <v>6316</v>
      </c>
      <c r="X337">
        <f t="shared" si="620"/>
        <v>-3130</v>
      </c>
      <c r="Y337" s="22">
        <f t="shared" si="621"/>
        <v>437837.44338198286</v>
      </c>
      <c r="Z337" s="6">
        <v>1409325</v>
      </c>
      <c r="AA337">
        <f t="shared" si="622"/>
        <v>5689</v>
      </c>
      <c r="AB337" s="19">
        <f t="shared" si="623"/>
        <v>0.80997272360494399</v>
      </c>
      <c r="AC337" s="18">
        <f t="shared" si="624"/>
        <v>-2780</v>
      </c>
      <c r="AD337">
        <f t="shared" si="625"/>
        <v>330641</v>
      </c>
      <c r="AE337">
        <f t="shared" si="626"/>
        <v>627</v>
      </c>
      <c r="AF337" s="19">
        <f t="shared" si="627"/>
        <v>0.19002727639505598</v>
      </c>
      <c r="AG337" s="18">
        <f t="shared" si="628"/>
        <v>-350</v>
      </c>
      <c r="AH337" s="22">
        <f t="shared" si="629"/>
        <v>9.9271690943635207E-2</v>
      </c>
      <c r="AI337" s="22">
        <f t="shared" si="630"/>
        <v>83201.056869652733</v>
      </c>
      <c r="AJ337" s="6">
        <v>26824</v>
      </c>
      <c r="AK337">
        <f t="shared" si="631"/>
        <v>-1556</v>
      </c>
      <c r="AL337">
        <f t="shared" si="632"/>
        <v>-5.4827343199436274E-2</v>
      </c>
      <c r="AM337" s="22">
        <f t="shared" si="633"/>
        <v>6749.8741821841968</v>
      </c>
      <c r="AN337" s="22">
        <f t="shared" si="634"/>
        <v>8.2007759308571626E-2</v>
      </c>
      <c r="AO337" s="6">
        <v>461</v>
      </c>
      <c r="AP337">
        <f t="shared" si="603"/>
        <v>14</v>
      </c>
      <c r="AQ337">
        <f t="shared" si="604"/>
        <v>3.1319910514541416E-2</v>
      </c>
      <c r="AR337" s="22">
        <f t="shared" si="635"/>
        <v>116.00402617010567</v>
      </c>
      <c r="AS337" s="6">
        <v>1815</v>
      </c>
      <c r="AT337">
        <f t="shared" si="636"/>
        <v>-29</v>
      </c>
      <c r="AU337">
        <f t="shared" si="637"/>
        <v>-1.57266811279827E-2</v>
      </c>
      <c r="AV337" s="22">
        <f t="shared" si="638"/>
        <v>456.7186713638651</v>
      </c>
      <c r="AW337" s="35">
        <f t="shared" si="639"/>
        <v>5.5489145222583315E-3</v>
      </c>
      <c r="AX337" s="6">
        <v>209</v>
      </c>
      <c r="AY337">
        <f t="shared" si="640"/>
        <v>-5</v>
      </c>
      <c r="AZ337">
        <f t="shared" si="641"/>
        <v>-2.3364485981308358E-2</v>
      </c>
      <c r="BA337" s="22">
        <f t="shared" si="642"/>
        <v>52.591847005535982</v>
      </c>
      <c r="BB337" s="35">
        <f t="shared" si="643"/>
        <v>6.3896591468429274E-4</v>
      </c>
      <c r="BC337" s="18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8">
        <f t="shared" si="644"/>
        <v>-1576</v>
      </c>
      <c r="BE337" s="35">
        <f t="shared" si="645"/>
        <v>-5.1028007123198993E-2</v>
      </c>
      <c r="BF337" s="22">
        <f t="shared" si="646"/>
        <v>7375.1887267237034</v>
      </c>
      <c r="BG337" s="22">
        <f t="shared" si="647"/>
        <v>8.9605033461636063E-2</v>
      </c>
      <c r="BH337" s="30">
        <v>57626</v>
      </c>
      <c r="BI337">
        <f t="shared" si="648"/>
        <v>149</v>
      </c>
      <c r="BJ337" s="6">
        <v>128234</v>
      </c>
      <c r="BK337">
        <f t="shared" si="649"/>
        <v>221</v>
      </c>
      <c r="BL337" s="6">
        <v>95291</v>
      </c>
      <c r="BM337">
        <f t="shared" si="650"/>
        <v>156</v>
      </c>
      <c r="BN337" s="6">
        <v>38110</v>
      </c>
      <c r="BO337">
        <f t="shared" si="651"/>
        <v>84</v>
      </c>
      <c r="BP337" s="6">
        <v>7830</v>
      </c>
      <c r="BQ337">
        <f t="shared" si="652"/>
        <v>17</v>
      </c>
      <c r="BR337" s="10">
        <v>30</v>
      </c>
      <c r="BS337" s="17">
        <f t="shared" si="653"/>
        <v>0</v>
      </c>
      <c r="BT337" s="10">
        <v>252</v>
      </c>
      <c r="BU337" s="17">
        <f t="shared" si="654"/>
        <v>1</v>
      </c>
      <c r="BV337" s="10">
        <v>1075</v>
      </c>
      <c r="BW337" s="17">
        <f t="shared" si="655"/>
        <v>6</v>
      </c>
      <c r="BX337" s="10">
        <v>2666</v>
      </c>
      <c r="BY337" s="17">
        <f t="shared" si="656"/>
        <v>12</v>
      </c>
      <c r="BZ337" s="15">
        <v>1457</v>
      </c>
      <c r="CA337" s="18">
        <f t="shared" si="657"/>
        <v>6</v>
      </c>
    </row>
    <row r="338" spans="1:79">
      <c r="A338" s="1">
        <v>44235</v>
      </c>
      <c r="B338">
        <v>44235</v>
      </c>
      <c r="C338" s="6">
        <v>327654</v>
      </c>
      <c r="D338">
        <f t="shared" si="607"/>
        <v>563</v>
      </c>
      <c r="E338" s="6">
        <v>5506</v>
      </c>
      <c r="F338">
        <f t="shared" si="601"/>
        <v>26</v>
      </c>
      <c r="G338" s="6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6">
        <v>1745487</v>
      </c>
      <c r="W338">
        <f t="shared" si="619"/>
        <v>5521</v>
      </c>
      <c r="X338">
        <f t="shared" si="620"/>
        <v>-795</v>
      </c>
      <c r="Y338" s="22">
        <f t="shared" si="621"/>
        <v>439226.72370407649</v>
      </c>
      <c r="Z338" s="6">
        <v>1414283</v>
      </c>
      <c r="AA338">
        <f t="shared" si="622"/>
        <v>4958</v>
      </c>
      <c r="AB338" s="19">
        <f t="shared" si="623"/>
        <v>0.81025123647440511</v>
      </c>
      <c r="AC338" s="18">
        <f t="shared" si="624"/>
        <v>-731</v>
      </c>
      <c r="AD338">
        <f t="shared" si="625"/>
        <v>331204</v>
      </c>
      <c r="AE338">
        <f t="shared" si="626"/>
        <v>563</v>
      </c>
      <c r="AF338" s="19">
        <f t="shared" si="627"/>
        <v>0.18974876352559486</v>
      </c>
      <c r="AG338" s="18">
        <f t="shared" si="628"/>
        <v>-64</v>
      </c>
      <c r="AH338" s="22">
        <f t="shared" si="629"/>
        <v>0.1019742800217352</v>
      </c>
      <c r="AI338" s="22">
        <f t="shared" si="630"/>
        <v>83342.727730246595</v>
      </c>
      <c r="AJ338" s="6">
        <v>25286</v>
      </c>
      <c r="AK338">
        <f t="shared" si="631"/>
        <v>-1538</v>
      </c>
      <c r="AL338">
        <f t="shared" si="632"/>
        <v>-5.733671339099311E-2</v>
      </c>
      <c r="AM338" s="22">
        <f t="shared" si="633"/>
        <v>6362.8585807750378</v>
      </c>
      <c r="AN338" s="22">
        <f t="shared" si="634"/>
        <v>7.7172871382617025E-2</v>
      </c>
      <c r="AO338" s="6">
        <v>454</v>
      </c>
      <c r="AP338">
        <f t="shared" si="603"/>
        <v>-7</v>
      </c>
      <c r="AQ338">
        <f t="shared" si="604"/>
        <v>-1.5184381778741818E-2</v>
      </c>
      <c r="AR338" s="22">
        <f t="shared" si="635"/>
        <v>114.24257674886763</v>
      </c>
      <c r="AS338" s="6">
        <v>1793</v>
      </c>
      <c r="AT338">
        <f t="shared" si="636"/>
        <v>-22</v>
      </c>
      <c r="AU338">
        <f t="shared" si="637"/>
        <v>-1.2121212121212088E-2</v>
      </c>
      <c r="AV338" s="22">
        <f t="shared" si="638"/>
        <v>451.18268746854551</v>
      </c>
      <c r="AW338" s="35">
        <f t="shared" si="639"/>
        <v>5.4722359562221125E-3</v>
      </c>
      <c r="AX338" s="6">
        <v>205</v>
      </c>
      <c r="AY338">
        <f t="shared" si="640"/>
        <v>-4</v>
      </c>
      <c r="AZ338">
        <f t="shared" si="641"/>
        <v>-1.9138755980861233E-2</v>
      </c>
      <c r="BA338" s="22">
        <f t="shared" si="642"/>
        <v>51.585304479114242</v>
      </c>
      <c r="BB338" s="35">
        <f t="shared" si="643"/>
        <v>6.2565999499472006E-4</v>
      </c>
      <c r="BC338" s="18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8">
        <f t="shared" si="644"/>
        <v>-1571</v>
      </c>
      <c r="BE338" s="35">
        <f t="shared" si="645"/>
        <v>-5.3601282882391077E-2</v>
      </c>
      <c r="BF338" s="22">
        <f t="shared" si="646"/>
        <v>6979.8691494715649</v>
      </c>
      <c r="BG338" s="22">
        <f t="shared" si="647"/>
        <v>8.4656375322749E-2</v>
      </c>
      <c r="BH338" s="30">
        <v>57738</v>
      </c>
      <c r="BI338">
        <f t="shared" si="648"/>
        <v>112</v>
      </c>
      <c r="BJ338" s="6">
        <v>128440</v>
      </c>
      <c r="BK338">
        <f t="shared" si="649"/>
        <v>206</v>
      </c>
      <c r="BL338" s="6">
        <v>95428</v>
      </c>
      <c r="BM338">
        <f t="shared" si="650"/>
        <v>137</v>
      </c>
      <c r="BN338" s="6">
        <v>38199</v>
      </c>
      <c r="BO338">
        <f t="shared" si="651"/>
        <v>89</v>
      </c>
      <c r="BP338" s="6">
        <v>7849</v>
      </c>
      <c r="BQ338">
        <f t="shared" si="652"/>
        <v>19</v>
      </c>
      <c r="BR338" s="10">
        <v>30</v>
      </c>
      <c r="BS338" s="17">
        <f t="shared" si="653"/>
        <v>0</v>
      </c>
      <c r="BT338" s="10">
        <v>252</v>
      </c>
      <c r="BU338" s="17">
        <f t="shared" si="654"/>
        <v>0</v>
      </c>
      <c r="BV338" s="10">
        <v>1082</v>
      </c>
      <c r="BW338" s="17">
        <f t="shared" si="655"/>
        <v>7</v>
      </c>
      <c r="BX338" s="10">
        <v>2676</v>
      </c>
      <c r="BY338" s="17">
        <f t="shared" si="656"/>
        <v>10</v>
      </c>
      <c r="BZ338" s="15">
        <v>1466</v>
      </c>
      <c r="CA338" s="18">
        <f t="shared" si="657"/>
        <v>9</v>
      </c>
    </row>
    <row r="339" spans="1:79">
      <c r="A339" s="1">
        <v>44236</v>
      </c>
      <c r="B339">
        <v>44236</v>
      </c>
      <c r="C339" s="6">
        <v>328476</v>
      </c>
      <c r="D339">
        <f t="shared" si="607"/>
        <v>822</v>
      </c>
      <c r="E339" s="6">
        <v>5531</v>
      </c>
      <c r="F339">
        <f t="shared" si="601"/>
        <v>25</v>
      </c>
      <c r="G339" s="6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6">
        <v>1753517</v>
      </c>
      <c r="W339">
        <f t="shared" si="619"/>
        <v>8030</v>
      </c>
      <c r="X339">
        <f t="shared" si="620"/>
        <v>2509</v>
      </c>
      <c r="Y339" s="22">
        <f t="shared" si="621"/>
        <v>441247.35782586812</v>
      </c>
      <c r="Z339" s="6">
        <v>1421491</v>
      </c>
      <c r="AA339">
        <f t="shared" si="622"/>
        <v>7208</v>
      </c>
      <c r="AB339" s="19">
        <f t="shared" si="623"/>
        <v>0.81065139374183426</v>
      </c>
      <c r="AC339" s="18">
        <f t="shared" si="624"/>
        <v>2250</v>
      </c>
      <c r="AD339">
        <f t="shared" si="625"/>
        <v>332026</v>
      </c>
      <c r="AE339">
        <f t="shared" si="626"/>
        <v>822</v>
      </c>
      <c r="AF339" s="19">
        <f t="shared" si="627"/>
        <v>0.18934860625816574</v>
      </c>
      <c r="AG339" s="18">
        <f t="shared" si="628"/>
        <v>259</v>
      </c>
      <c r="AH339" s="22">
        <f t="shared" si="629"/>
        <v>0.10236612702366127</v>
      </c>
      <c r="AI339" s="22">
        <f t="shared" si="630"/>
        <v>83549.572219426263</v>
      </c>
      <c r="AJ339" s="6">
        <v>23171</v>
      </c>
      <c r="AK339">
        <f t="shared" si="631"/>
        <v>-2115</v>
      </c>
      <c r="AL339">
        <f t="shared" si="632"/>
        <v>-8.3643122676579917E-2</v>
      </c>
      <c r="AM339" s="22">
        <f t="shared" si="633"/>
        <v>5830.6492199295417</v>
      </c>
      <c r="AN339" s="22">
        <f t="shared" si="634"/>
        <v>7.054092232004773E-2</v>
      </c>
      <c r="AO339" s="6">
        <v>418</v>
      </c>
      <c r="AP339">
        <f t="shared" si="603"/>
        <v>-36</v>
      </c>
      <c r="AQ339">
        <f t="shared" si="604"/>
        <v>-7.9295154185021977E-2</v>
      </c>
      <c r="AR339" s="22">
        <f t="shared" si="635"/>
        <v>105.18369401107196</v>
      </c>
      <c r="AS339" s="6">
        <v>1500</v>
      </c>
      <c r="AT339">
        <f t="shared" si="636"/>
        <v>-293</v>
      </c>
      <c r="AU339">
        <f t="shared" si="637"/>
        <v>-0.16341327384272164</v>
      </c>
      <c r="AV339" s="22">
        <f t="shared" si="638"/>
        <v>377.45344740815295</v>
      </c>
      <c r="AW339" s="35">
        <f t="shared" si="639"/>
        <v>4.5665436744237019E-3</v>
      </c>
      <c r="AX339" s="6">
        <v>206</v>
      </c>
      <c r="AY339">
        <f t="shared" si="640"/>
        <v>1</v>
      </c>
      <c r="AZ339">
        <f t="shared" si="641"/>
        <v>4.8780487804878092E-3</v>
      </c>
      <c r="BA339" s="22">
        <f t="shared" si="642"/>
        <v>51.836940110719674</v>
      </c>
      <c r="BB339" s="35">
        <f t="shared" si="643"/>
        <v>6.2713866462085505E-4</v>
      </c>
      <c r="BC339" s="18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8">
        <f t="shared" si="644"/>
        <v>-2443</v>
      </c>
      <c r="BE339" s="35">
        <f t="shared" si="645"/>
        <v>-8.8074122142908662E-2</v>
      </c>
      <c r="BF339" s="22">
        <f t="shared" si="646"/>
        <v>6365.1233014594864</v>
      </c>
      <c r="BG339" s="22">
        <f t="shared" si="647"/>
        <v>7.7007148163031697E-2</v>
      </c>
      <c r="BH339" s="30">
        <v>57897</v>
      </c>
      <c r="BI339">
        <f t="shared" si="648"/>
        <v>159</v>
      </c>
      <c r="BJ339" s="6">
        <v>128723</v>
      </c>
      <c r="BK339">
        <f t="shared" si="649"/>
        <v>283</v>
      </c>
      <c r="BL339" s="6">
        <v>95676</v>
      </c>
      <c r="BM339">
        <f t="shared" si="650"/>
        <v>248</v>
      </c>
      <c r="BN339" s="6">
        <v>38312</v>
      </c>
      <c r="BO339">
        <f t="shared" si="651"/>
        <v>113</v>
      </c>
      <c r="BP339" s="6">
        <v>7868</v>
      </c>
      <c r="BQ339">
        <f t="shared" si="652"/>
        <v>19</v>
      </c>
      <c r="BR339" s="10">
        <v>30</v>
      </c>
      <c r="BS339" s="17">
        <f t="shared" si="653"/>
        <v>0</v>
      </c>
      <c r="BT339" s="10">
        <v>253</v>
      </c>
      <c r="BU339" s="17">
        <f t="shared" si="654"/>
        <v>1</v>
      </c>
      <c r="BV339" s="10">
        <v>1086</v>
      </c>
      <c r="BW339" s="17">
        <f t="shared" si="655"/>
        <v>4</v>
      </c>
      <c r="BX339" s="10">
        <v>2688</v>
      </c>
      <c r="BY339" s="17">
        <f t="shared" si="656"/>
        <v>12</v>
      </c>
      <c r="BZ339" s="15">
        <v>1474</v>
      </c>
      <c r="CA339" s="18">
        <f t="shared" si="657"/>
        <v>8</v>
      </c>
    </row>
    <row r="340" spans="1:79">
      <c r="A340" s="1">
        <v>44237</v>
      </c>
      <c r="B340">
        <v>44237</v>
      </c>
      <c r="C340" s="6">
        <v>329367</v>
      </c>
      <c r="D340">
        <f t="shared" si="607"/>
        <v>891</v>
      </c>
      <c r="E340" s="6">
        <v>5550</v>
      </c>
      <c r="F340">
        <f t="shared" si="601"/>
        <v>19</v>
      </c>
      <c r="G340" s="6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6">
        <v>1762500</v>
      </c>
      <c r="W340">
        <f t="shared" si="619"/>
        <v>8983</v>
      </c>
      <c r="X340">
        <f t="shared" si="620"/>
        <v>953</v>
      </c>
      <c r="Y340" s="22">
        <f t="shared" si="621"/>
        <v>443507.80070457974</v>
      </c>
      <c r="Z340" s="6">
        <v>1429583</v>
      </c>
      <c r="AA340">
        <f t="shared" si="622"/>
        <v>8092</v>
      </c>
      <c r="AB340" s="19">
        <f t="shared" si="623"/>
        <v>0.81111092198581558</v>
      </c>
      <c r="AC340" s="18">
        <f t="shared" si="624"/>
        <v>884</v>
      </c>
      <c r="AD340">
        <f t="shared" si="625"/>
        <v>332917</v>
      </c>
      <c r="AE340">
        <f t="shared" si="626"/>
        <v>891</v>
      </c>
      <c r="AF340" s="19">
        <f t="shared" si="627"/>
        <v>0.18888907801418439</v>
      </c>
      <c r="AG340" s="18">
        <f t="shared" si="628"/>
        <v>69</v>
      </c>
      <c r="AH340" s="22">
        <f t="shared" si="629"/>
        <v>9.9187353890682395E-2</v>
      </c>
      <c r="AI340" s="22">
        <f t="shared" si="630"/>
        <v>83773.779567186706</v>
      </c>
      <c r="AJ340" s="6">
        <v>21095</v>
      </c>
      <c r="AK340">
        <f t="shared" si="631"/>
        <v>-2076</v>
      </c>
      <c r="AL340">
        <f t="shared" si="632"/>
        <v>-8.9594752060765614E-2</v>
      </c>
      <c r="AM340" s="22">
        <f t="shared" si="633"/>
        <v>5308.2536487166581</v>
      </c>
      <c r="AN340" s="22">
        <f t="shared" si="634"/>
        <v>6.4047096400064368E-2</v>
      </c>
      <c r="AO340" s="6">
        <v>410</v>
      </c>
      <c r="AP340">
        <f t="shared" si="603"/>
        <v>-8</v>
      </c>
      <c r="AQ340">
        <f t="shared" si="604"/>
        <v>-1.9138755980861233E-2</v>
      </c>
      <c r="AR340" s="22">
        <f t="shared" si="635"/>
        <v>103.17060895822848</v>
      </c>
      <c r="AS340" s="6">
        <v>1505</v>
      </c>
      <c r="AT340">
        <f t="shared" si="636"/>
        <v>5</v>
      </c>
      <c r="AU340">
        <f t="shared" si="637"/>
        <v>3.3333333333334103E-3</v>
      </c>
      <c r="AV340" s="22">
        <f t="shared" si="638"/>
        <v>378.71162556618015</v>
      </c>
      <c r="AW340" s="35">
        <f t="shared" si="639"/>
        <v>4.5693709448730441E-3</v>
      </c>
      <c r="AX340" s="6">
        <v>197</v>
      </c>
      <c r="AY340">
        <f t="shared" si="640"/>
        <v>-9</v>
      </c>
      <c r="AZ340">
        <f t="shared" si="641"/>
        <v>-4.3689320388349495E-2</v>
      </c>
      <c r="BA340" s="22">
        <f t="shared" si="642"/>
        <v>49.572219426270756</v>
      </c>
      <c r="BB340" s="35">
        <f t="shared" si="643"/>
        <v>5.9811699411295004E-4</v>
      </c>
      <c r="BC340" s="18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8">
        <f t="shared" si="644"/>
        <v>-2088</v>
      </c>
      <c r="BE340" s="35">
        <f t="shared" si="645"/>
        <v>-8.2545957699150074E-2</v>
      </c>
      <c r="BF340" s="22">
        <f t="shared" si="646"/>
        <v>5839.7081026673377</v>
      </c>
      <c r="BG340" s="22">
        <f t="shared" si="647"/>
        <v>7.0459396357254983E-2</v>
      </c>
      <c r="BH340" s="30">
        <v>58075</v>
      </c>
      <c r="BI340">
        <f t="shared" si="648"/>
        <v>178</v>
      </c>
      <c r="BJ340" s="6">
        <v>129039</v>
      </c>
      <c r="BK340">
        <f t="shared" si="649"/>
        <v>316</v>
      </c>
      <c r="BL340" s="6">
        <v>95928</v>
      </c>
      <c r="BM340">
        <f t="shared" si="650"/>
        <v>252</v>
      </c>
      <c r="BN340" s="6">
        <v>38433</v>
      </c>
      <c r="BO340">
        <f t="shared" si="651"/>
        <v>121</v>
      </c>
      <c r="BP340" s="6">
        <v>7892</v>
      </c>
      <c r="BQ340">
        <f t="shared" si="652"/>
        <v>24</v>
      </c>
      <c r="BR340" s="10">
        <v>30</v>
      </c>
      <c r="BS340" s="17">
        <f t="shared" si="653"/>
        <v>0</v>
      </c>
      <c r="BT340" s="10">
        <v>253</v>
      </c>
      <c r="BU340" s="17">
        <f t="shared" si="654"/>
        <v>0</v>
      </c>
      <c r="BV340" s="10">
        <v>1086</v>
      </c>
      <c r="BW340" s="17">
        <f t="shared" si="655"/>
        <v>0</v>
      </c>
      <c r="BX340" s="10">
        <v>2696</v>
      </c>
      <c r="BY340" s="17">
        <f t="shared" si="656"/>
        <v>8</v>
      </c>
      <c r="BZ340" s="15">
        <v>1483</v>
      </c>
      <c r="CA340" s="18">
        <f t="shared" si="657"/>
        <v>9</v>
      </c>
    </row>
    <row r="341" spans="1:79">
      <c r="A341" s="1">
        <v>44238</v>
      </c>
      <c r="B341">
        <v>44238</v>
      </c>
      <c r="C341" s="6">
        <v>330075</v>
      </c>
      <c r="D341">
        <f t="shared" si="607"/>
        <v>708</v>
      </c>
      <c r="E341" s="6">
        <v>5572</v>
      </c>
      <c r="F341">
        <f t="shared" si="601"/>
        <v>22</v>
      </c>
      <c r="G341" s="6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6">
        <v>1770793</v>
      </c>
      <c r="W341">
        <f t="shared" si="619"/>
        <v>8293</v>
      </c>
      <c r="X341">
        <f t="shared" si="620"/>
        <v>-690</v>
      </c>
      <c r="Y341" s="22">
        <f t="shared" si="621"/>
        <v>445594.61499748362</v>
      </c>
      <c r="Z341" s="6">
        <v>1437168</v>
      </c>
      <c r="AA341">
        <f t="shared" si="622"/>
        <v>7585</v>
      </c>
      <c r="AB341" s="19">
        <f t="shared" si="623"/>
        <v>0.81159570881520315</v>
      </c>
      <c r="AC341" s="18">
        <f t="shared" si="624"/>
        <v>-507</v>
      </c>
      <c r="AD341">
        <f t="shared" si="625"/>
        <v>333625</v>
      </c>
      <c r="AE341">
        <f t="shared" si="626"/>
        <v>708</v>
      </c>
      <c r="AF341" s="19">
        <f t="shared" si="627"/>
        <v>0.18840429118479687</v>
      </c>
      <c r="AG341" s="18">
        <f t="shared" si="628"/>
        <v>-183</v>
      </c>
      <c r="AH341" s="22">
        <f t="shared" si="629"/>
        <v>8.5373206318581932E-2</v>
      </c>
      <c r="AI341" s="22">
        <f t="shared" si="630"/>
        <v>83951.937594363364</v>
      </c>
      <c r="AJ341" s="6">
        <v>18779</v>
      </c>
      <c r="AK341">
        <f t="shared" si="631"/>
        <v>-2316</v>
      </c>
      <c r="AL341">
        <f t="shared" si="632"/>
        <v>-0.10978904953780522</v>
      </c>
      <c r="AM341" s="22">
        <f t="shared" si="633"/>
        <v>4725.4655259184701</v>
      </c>
      <c r="AN341" s="22">
        <f t="shared" si="634"/>
        <v>5.6893130349163067E-2</v>
      </c>
      <c r="AO341" s="6">
        <v>408</v>
      </c>
      <c r="AP341">
        <f t="shared" si="603"/>
        <v>-2</v>
      </c>
      <c r="AQ341">
        <f t="shared" si="604"/>
        <v>-4.8780487804878092E-3</v>
      </c>
      <c r="AR341" s="22">
        <f t="shared" si="635"/>
        <v>102.66733769501761</v>
      </c>
      <c r="AS341" s="6">
        <v>1500</v>
      </c>
      <c r="AT341">
        <f t="shared" si="636"/>
        <v>-5</v>
      </c>
      <c r="AU341">
        <f t="shared" si="637"/>
        <v>-3.3222591362126463E-3</v>
      </c>
      <c r="AV341" s="22">
        <f t="shared" si="638"/>
        <v>377.45344740815295</v>
      </c>
      <c r="AW341" s="35">
        <f t="shared" si="639"/>
        <v>4.5444217223358325E-3</v>
      </c>
      <c r="AX341" s="6">
        <v>206</v>
      </c>
      <c r="AY341">
        <f t="shared" si="640"/>
        <v>9</v>
      </c>
      <c r="AZ341">
        <f t="shared" si="641"/>
        <v>4.5685279187817285E-2</v>
      </c>
      <c r="BA341" s="22">
        <f t="shared" si="642"/>
        <v>51.836940110719674</v>
      </c>
      <c r="BB341" s="35">
        <f t="shared" si="643"/>
        <v>6.2410058320078773E-4</v>
      </c>
      <c r="BC341" s="18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8">
        <f t="shared" si="644"/>
        <v>-2314</v>
      </c>
      <c r="BE341" s="35">
        <f t="shared" si="645"/>
        <v>-9.9711294006118889E-2</v>
      </c>
      <c r="BF341" s="22">
        <f t="shared" si="646"/>
        <v>5257.4232511323598</v>
      </c>
      <c r="BG341" s="22">
        <f t="shared" si="647"/>
        <v>6.3297735363175039E-2</v>
      </c>
      <c r="BH341" s="30">
        <v>58214</v>
      </c>
      <c r="BI341">
        <f t="shared" si="648"/>
        <v>139</v>
      </c>
      <c r="BJ341" s="6">
        <v>129299</v>
      </c>
      <c r="BK341">
        <f t="shared" si="649"/>
        <v>260</v>
      </c>
      <c r="BL341" s="6">
        <v>96113</v>
      </c>
      <c r="BM341">
        <f t="shared" si="650"/>
        <v>185</v>
      </c>
      <c r="BN341" s="6">
        <v>38532</v>
      </c>
      <c r="BO341">
        <f t="shared" si="651"/>
        <v>99</v>
      </c>
      <c r="BP341" s="6">
        <v>7917</v>
      </c>
      <c r="BQ341">
        <f t="shared" si="652"/>
        <v>25</v>
      </c>
      <c r="BR341" s="10">
        <v>30</v>
      </c>
      <c r="BS341" s="17">
        <f t="shared" si="653"/>
        <v>0</v>
      </c>
      <c r="BT341" s="10">
        <v>253</v>
      </c>
      <c r="BU341" s="17">
        <f t="shared" si="654"/>
        <v>0</v>
      </c>
      <c r="BV341" s="10">
        <v>1095</v>
      </c>
      <c r="BW341" s="17">
        <f t="shared" si="655"/>
        <v>9</v>
      </c>
      <c r="BX341" s="10">
        <v>2707</v>
      </c>
      <c r="BY341" s="17">
        <f t="shared" si="656"/>
        <v>11</v>
      </c>
      <c r="BZ341" s="15">
        <v>1487</v>
      </c>
      <c r="CA341" s="18">
        <f t="shared" si="657"/>
        <v>4</v>
      </c>
    </row>
    <row r="342" spans="1:79">
      <c r="A342" s="1">
        <v>44239</v>
      </c>
      <c r="B342">
        <v>44239</v>
      </c>
      <c r="C342" s="6">
        <v>330985</v>
      </c>
      <c r="D342">
        <f t="shared" si="607"/>
        <v>910</v>
      </c>
      <c r="E342" s="6">
        <v>5595</v>
      </c>
      <c r="F342">
        <f t="shared" si="601"/>
        <v>23</v>
      </c>
      <c r="G342" s="6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6">
        <v>1782418</v>
      </c>
      <c r="W342">
        <f t="shared" si="619"/>
        <v>11625</v>
      </c>
      <c r="X342">
        <f t="shared" si="620"/>
        <v>3332</v>
      </c>
      <c r="Y342" s="22">
        <f t="shared" si="621"/>
        <v>448519.87921489682</v>
      </c>
      <c r="Z342" s="6">
        <v>1447883</v>
      </c>
      <c r="AA342">
        <f t="shared" si="622"/>
        <v>10715</v>
      </c>
      <c r="AB342" s="19">
        <f t="shared" si="623"/>
        <v>0.81231394656023448</v>
      </c>
      <c r="AC342" s="18">
        <f t="shared" si="624"/>
        <v>3130</v>
      </c>
      <c r="AD342">
        <f t="shared" si="625"/>
        <v>334535</v>
      </c>
      <c r="AE342">
        <f t="shared" si="626"/>
        <v>910</v>
      </c>
      <c r="AF342" s="19">
        <f t="shared" si="627"/>
        <v>0.18768605343976552</v>
      </c>
      <c r="AG342" s="18">
        <f t="shared" si="628"/>
        <v>202</v>
      </c>
      <c r="AH342" s="22">
        <f t="shared" si="629"/>
        <v>7.8279569892473116E-2</v>
      </c>
      <c r="AI342" s="22">
        <f t="shared" si="630"/>
        <v>84180.926019124308</v>
      </c>
      <c r="AJ342" s="6">
        <v>16855</v>
      </c>
      <c r="AK342">
        <f t="shared" si="631"/>
        <v>-1924</v>
      </c>
      <c r="AL342">
        <f t="shared" si="632"/>
        <v>-0.10245486980137386</v>
      </c>
      <c r="AM342" s="22">
        <f t="shared" si="633"/>
        <v>4241.3185707096127</v>
      </c>
      <c r="AN342" s="22">
        <f t="shared" si="634"/>
        <v>5.0923757874223909E-2</v>
      </c>
      <c r="AO342" s="6">
        <v>413</v>
      </c>
      <c r="AP342">
        <f>AO342-AO341</f>
        <v>5</v>
      </c>
      <c r="AQ342">
        <f>IFERROR(AO342/AO341,0)-1</f>
        <v>1.225490196078427E-2</v>
      </c>
      <c r="AR342" s="22">
        <f t="shared" si="635"/>
        <v>103.92551585304479</v>
      </c>
      <c r="AS342" s="6">
        <v>1286</v>
      </c>
      <c r="AT342">
        <f t="shared" si="636"/>
        <v>-214</v>
      </c>
      <c r="AU342">
        <f t="shared" si="637"/>
        <v>-0.14266666666666672</v>
      </c>
      <c r="AV342" s="22">
        <f t="shared" si="638"/>
        <v>323.60342224458981</v>
      </c>
      <c r="AW342" s="35">
        <f t="shared" si="639"/>
        <v>3.8853724489025182E-3</v>
      </c>
      <c r="AX342" s="6">
        <v>202</v>
      </c>
      <c r="AY342">
        <f t="shared" si="640"/>
        <v>-4</v>
      </c>
      <c r="AZ342">
        <f t="shared" si="641"/>
        <v>-1.9417475728155331E-2</v>
      </c>
      <c r="BA342" s="22">
        <f t="shared" si="642"/>
        <v>50.830397584297934</v>
      </c>
      <c r="BB342" s="35">
        <f t="shared" si="643"/>
        <v>6.1029956040303942E-4</v>
      </c>
      <c r="BC342" s="18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8">
        <f t="shared" si="644"/>
        <v>-2137</v>
      </c>
      <c r="BE342" s="35">
        <f t="shared" si="645"/>
        <v>-0.10228306131240128</v>
      </c>
      <c r="BF342" s="22">
        <f t="shared" si="646"/>
        <v>4719.6779063915446</v>
      </c>
      <c r="BG342" s="22">
        <f t="shared" si="647"/>
        <v>5.666722056890796E-2</v>
      </c>
      <c r="BH342" s="30">
        <v>58398</v>
      </c>
      <c r="BI342">
        <f t="shared" si="648"/>
        <v>184</v>
      </c>
      <c r="BJ342" s="6">
        <v>129632</v>
      </c>
      <c r="BK342">
        <f t="shared" si="649"/>
        <v>333</v>
      </c>
      <c r="BL342" s="6">
        <v>96355</v>
      </c>
      <c r="BM342">
        <f t="shared" si="650"/>
        <v>242</v>
      </c>
      <c r="BN342" s="6">
        <v>38653</v>
      </c>
      <c r="BO342">
        <f t="shared" si="651"/>
        <v>121</v>
      </c>
      <c r="BP342" s="6">
        <v>7947</v>
      </c>
      <c r="BQ342">
        <f t="shared" si="652"/>
        <v>30</v>
      </c>
      <c r="BR342" s="10">
        <v>30</v>
      </c>
      <c r="BS342" s="17">
        <f t="shared" si="653"/>
        <v>0</v>
      </c>
      <c r="BT342" s="10">
        <v>254</v>
      </c>
      <c r="BU342" s="17">
        <f t="shared" si="654"/>
        <v>1</v>
      </c>
      <c r="BV342" s="10">
        <v>1099</v>
      </c>
      <c r="BW342" s="17">
        <f t="shared" si="655"/>
        <v>4</v>
      </c>
      <c r="BX342" s="10">
        <v>2721</v>
      </c>
      <c r="BY342" s="17">
        <f t="shared" si="656"/>
        <v>14</v>
      </c>
      <c r="BZ342" s="15">
        <v>1491</v>
      </c>
      <c r="CA342" s="18">
        <f t="shared" si="657"/>
        <v>4</v>
      </c>
    </row>
    <row r="343" spans="1:79">
      <c r="A343" s="1">
        <v>44240</v>
      </c>
      <c r="B343">
        <v>44240</v>
      </c>
      <c r="C343" s="6">
        <v>331692</v>
      </c>
      <c r="D343">
        <f t="shared" si="607"/>
        <v>707</v>
      </c>
      <c r="E343" s="6">
        <v>5621</v>
      </c>
      <c r="F343">
        <f t="shared" si="601"/>
        <v>26</v>
      </c>
      <c r="G343" s="6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6">
        <v>1791373</v>
      </c>
      <c r="W343">
        <f t="shared" si="619"/>
        <v>8955</v>
      </c>
      <c r="X343">
        <f t="shared" si="620"/>
        <v>-2670</v>
      </c>
      <c r="Y343" s="22">
        <f t="shared" si="621"/>
        <v>450773.27629592345</v>
      </c>
      <c r="Z343" s="6">
        <v>1456131</v>
      </c>
      <c r="AA343">
        <f t="shared" si="622"/>
        <v>8248</v>
      </c>
      <c r="AB343" s="19">
        <f t="shared" si="623"/>
        <v>0.81285751208709744</v>
      </c>
      <c r="AC343" s="18">
        <f t="shared" si="624"/>
        <v>-2467</v>
      </c>
      <c r="AD343">
        <f t="shared" si="625"/>
        <v>335242</v>
      </c>
      <c r="AE343">
        <f t="shared" si="626"/>
        <v>707</v>
      </c>
      <c r="AF343" s="19">
        <f t="shared" si="627"/>
        <v>0.18714248791290256</v>
      </c>
      <c r="AG343" s="18">
        <f t="shared" si="628"/>
        <v>-203</v>
      </c>
      <c r="AH343" s="22">
        <f t="shared" si="629"/>
        <v>7.8950307091010613E-2</v>
      </c>
      <c r="AI343" s="22">
        <f t="shared" si="630"/>
        <v>84358.832410669347</v>
      </c>
      <c r="AJ343" s="6">
        <v>14905</v>
      </c>
      <c r="AK343">
        <f t="shared" si="631"/>
        <v>-1950</v>
      </c>
      <c r="AL343">
        <f t="shared" si="632"/>
        <v>-0.11569267279738948</v>
      </c>
      <c r="AM343" s="22">
        <f t="shared" si="633"/>
        <v>3750.6290890790133</v>
      </c>
      <c r="AN343" s="22">
        <f t="shared" si="634"/>
        <v>4.4936266174643948E-2</v>
      </c>
      <c r="AO343" s="6">
        <v>412</v>
      </c>
      <c r="AP343">
        <f>AO343-AO342</f>
        <v>-1</v>
      </c>
      <c r="AQ343">
        <f>IFERROR(AO343/AO342,0)-1</f>
        <v>-2.421307506053294E-3</v>
      </c>
      <c r="AR343" s="22">
        <f t="shared" si="635"/>
        <v>103.67388022143935</v>
      </c>
      <c r="AS343" s="6">
        <v>1262</v>
      </c>
      <c r="AT343">
        <f t="shared" si="636"/>
        <v>-24</v>
      </c>
      <c r="AU343">
        <f t="shared" si="637"/>
        <v>-1.8662519440124425E-2</v>
      </c>
      <c r="AV343" s="22">
        <f t="shared" si="638"/>
        <v>317.56416708605934</v>
      </c>
      <c r="AW343" s="35">
        <f t="shared" si="639"/>
        <v>3.8047345127407354E-3</v>
      </c>
      <c r="AX343" s="6">
        <v>196</v>
      </c>
      <c r="AY343">
        <f t="shared" si="640"/>
        <v>-6</v>
      </c>
      <c r="AZ343">
        <f t="shared" si="641"/>
        <v>-2.9702970297029729E-2</v>
      </c>
      <c r="BA343" s="22">
        <f t="shared" si="642"/>
        <v>49.320583794665325</v>
      </c>
      <c r="BB343" s="35">
        <f t="shared" si="643"/>
        <v>5.9090963906274492E-4</v>
      </c>
      <c r="BC343" s="18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8">
        <f t="shared" si="644"/>
        <v>-1981</v>
      </c>
      <c r="BE343" s="35">
        <f t="shared" si="645"/>
        <v>-0.10561953508210709</v>
      </c>
      <c r="BF343" s="22">
        <f t="shared" si="646"/>
        <v>4221.1877201811776</v>
      </c>
      <c r="BG343" s="22">
        <f t="shared" si="647"/>
        <v>5.0574026506518092E-2</v>
      </c>
      <c r="BH343" s="30">
        <v>58564</v>
      </c>
      <c r="BI343">
        <f t="shared" si="648"/>
        <v>166</v>
      </c>
      <c r="BJ343" s="6">
        <v>129894</v>
      </c>
      <c r="BK343">
        <f t="shared" si="649"/>
        <v>262</v>
      </c>
      <c r="BL343" s="6">
        <v>96535</v>
      </c>
      <c r="BM343">
        <f t="shared" si="650"/>
        <v>180</v>
      </c>
      <c r="BN343" s="6">
        <v>38736</v>
      </c>
      <c r="BO343">
        <f t="shared" si="651"/>
        <v>83</v>
      </c>
      <c r="BP343" s="6">
        <v>7963</v>
      </c>
      <c r="BQ343">
        <f t="shared" si="652"/>
        <v>16</v>
      </c>
      <c r="BR343" s="10">
        <v>30</v>
      </c>
      <c r="BS343" s="17">
        <f t="shared" si="653"/>
        <v>0</v>
      </c>
      <c r="BT343" s="10">
        <v>254</v>
      </c>
      <c r="BU343" s="17">
        <f t="shared" si="654"/>
        <v>0</v>
      </c>
      <c r="BV343" s="10">
        <v>1103</v>
      </c>
      <c r="BW343" s="17">
        <f t="shared" si="655"/>
        <v>4</v>
      </c>
      <c r="BX343" s="10">
        <v>2738</v>
      </c>
      <c r="BY343" s="17">
        <f t="shared" si="656"/>
        <v>17</v>
      </c>
      <c r="BZ343" s="15">
        <v>1496</v>
      </c>
      <c r="CA343" s="18">
        <f t="shared" si="657"/>
        <v>5</v>
      </c>
    </row>
    <row r="344" spans="1:79">
      <c r="A344" s="1">
        <v>44241</v>
      </c>
      <c r="B344">
        <v>44241</v>
      </c>
      <c r="C344" s="6">
        <v>332179</v>
      </c>
      <c r="D344">
        <f t="shared" si="607"/>
        <v>487</v>
      </c>
      <c r="E344" s="6">
        <v>5636</v>
      </c>
      <c r="F344">
        <f t="shared" si="601"/>
        <v>15</v>
      </c>
      <c r="G344" s="6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6">
        <v>1796407</v>
      </c>
      <c r="W344">
        <f t="shared" si="619"/>
        <v>5034</v>
      </c>
      <c r="X344">
        <f t="shared" si="620"/>
        <v>-3921</v>
      </c>
      <c r="Y344" s="22">
        <f t="shared" si="621"/>
        <v>452040.01006542525</v>
      </c>
      <c r="Z344" s="6">
        <v>1460678</v>
      </c>
      <c r="AA344">
        <f t="shared" si="622"/>
        <v>4547</v>
      </c>
      <c r="AB344" s="19">
        <f t="shared" si="623"/>
        <v>0.81311083735478651</v>
      </c>
      <c r="AC344" s="18">
        <f t="shared" si="624"/>
        <v>-3701</v>
      </c>
      <c r="AD344">
        <f t="shared" si="625"/>
        <v>335729</v>
      </c>
      <c r="AE344">
        <f t="shared" si="626"/>
        <v>487</v>
      </c>
      <c r="AF344" s="19">
        <f t="shared" si="627"/>
        <v>0.18688916264521346</v>
      </c>
      <c r="AG344" s="18">
        <f t="shared" si="628"/>
        <v>-220</v>
      </c>
      <c r="AH344" s="22">
        <f t="shared" si="629"/>
        <v>9.6742153357171234E-2</v>
      </c>
      <c r="AI344" s="22">
        <f t="shared" si="630"/>
        <v>84481.378963261188</v>
      </c>
      <c r="AJ344" s="6">
        <v>12868</v>
      </c>
      <c r="AK344">
        <f t="shared" si="631"/>
        <v>-2037</v>
      </c>
      <c r="AL344">
        <f t="shared" si="632"/>
        <v>-0.13666554847366652</v>
      </c>
      <c r="AM344" s="22">
        <f t="shared" si="633"/>
        <v>3238.0473074987417</v>
      </c>
      <c r="AN344" s="22">
        <f t="shared" si="634"/>
        <v>3.8738150214191747E-2</v>
      </c>
      <c r="AO344" s="6">
        <v>427</v>
      </c>
      <c r="AP344">
        <f>AO344-AO343</f>
        <v>15</v>
      </c>
      <c r="AQ344">
        <f>IFERROR(AO344/AO343,0)-1</f>
        <v>3.6407766990291357E-2</v>
      </c>
      <c r="AR344" s="22">
        <f t="shared" si="635"/>
        <v>107.44841469552088</v>
      </c>
      <c r="AS344" s="6">
        <v>1266</v>
      </c>
      <c r="AT344">
        <f t="shared" si="636"/>
        <v>4</v>
      </c>
      <c r="AU344">
        <f t="shared" si="637"/>
        <v>3.1695721077653616E-3</v>
      </c>
      <c r="AV344" s="22">
        <f t="shared" si="638"/>
        <v>318.5707096124811</v>
      </c>
      <c r="AW344" s="35">
        <f t="shared" si="639"/>
        <v>3.8111981792948984E-3</v>
      </c>
      <c r="AX344" s="6">
        <v>199</v>
      </c>
      <c r="AY344">
        <f t="shared" si="640"/>
        <v>3</v>
      </c>
      <c r="AZ344">
        <f t="shared" si="641"/>
        <v>1.5306122448979664E-2</v>
      </c>
      <c r="BA344" s="22">
        <f t="shared" si="642"/>
        <v>50.075490689481626</v>
      </c>
      <c r="BB344" s="35">
        <f t="shared" si="643"/>
        <v>5.9907459532360563E-4</v>
      </c>
      <c r="BC344" s="18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8">
        <f t="shared" si="644"/>
        <v>-2015</v>
      </c>
      <c r="BE344" s="35">
        <f t="shared" si="645"/>
        <v>-0.1201192250372578</v>
      </c>
      <c r="BF344" s="22">
        <f t="shared" si="646"/>
        <v>3714.1419224962251</v>
      </c>
      <c r="BG344" s="22">
        <f t="shared" si="647"/>
        <v>4.4433874507419195E-2</v>
      </c>
      <c r="BH344" s="30">
        <v>58690</v>
      </c>
      <c r="BI344">
        <f t="shared" si="648"/>
        <v>126</v>
      </c>
      <c r="BJ344" s="6">
        <v>130040</v>
      </c>
      <c r="BK344">
        <f t="shared" si="649"/>
        <v>146</v>
      </c>
      <c r="BL344" s="6">
        <v>96661</v>
      </c>
      <c r="BM344">
        <f t="shared" si="650"/>
        <v>126</v>
      </c>
      <c r="BN344" s="6">
        <v>38800</v>
      </c>
      <c r="BO344">
        <f t="shared" si="651"/>
        <v>64</v>
      </c>
      <c r="BP344" s="6">
        <v>7988</v>
      </c>
      <c r="BQ344">
        <f t="shared" si="652"/>
        <v>25</v>
      </c>
      <c r="BR344" s="10">
        <v>30</v>
      </c>
      <c r="BS344" s="17">
        <f t="shared" si="653"/>
        <v>0</v>
      </c>
      <c r="BT344" s="10">
        <v>255</v>
      </c>
      <c r="BU344" s="17">
        <f t="shared" si="654"/>
        <v>1</v>
      </c>
      <c r="BV344" s="10">
        <v>1108</v>
      </c>
      <c r="BW344" s="17">
        <f t="shared" si="655"/>
        <v>5</v>
      </c>
      <c r="BX344" s="10">
        <v>2745</v>
      </c>
      <c r="BY344" s="17">
        <f t="shared" si="656"/>
        <v>7</v>
      </c>
      <c r="BZ344" s="15">
        <v>1498</v>
      </c>
      <c r="CA344" s="18">
        <f t="shared" si="657"/>
        <v>2</v>
      </c>
    </row>
    <row r="345" spans="1:79">
      <c r="A345" s="1">
        <v>44242</v>
      </c>
      <c r="B345">
        <v>44242</v>
      </c>
      <c r="C345" s="6">
        <v>332679</v>
      </c>
      <c r="D345">
        <f>IFERROR(C345-C344,"")</f>
        <v>500</v>
      </c>
      <c r="E345" s="6">
        <v>5642</v>
      </c>
      <c r="F345">
        <f>E345-E344</f>
        <v>6</v>
      </c>
      <c r="G345" s="6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6">
        <v>1800571</v>
      </c>
      <c r="W345">
        <f t="shared" si="619"/>
        <v>4164</v>
      </c>
      <c r="X345">
        <f t="shared" si="620"/>
        <v>-870</v>
      </c>
      <c r="Y345" s="22">
        <f t="shared" si="621"/>
        <v>453087.82083543029</v>
      </c>
      <c r="Z345" s="6">
        <v>1464342</v>
      </c>
      <c r="AA345">
        <f t="shared" si="622"/>
        <v>3664</v>
      </c>
      <c r="AB345" s="19">
        <f t="shared" si="623"/>
        <v>0.81326534749254542</v>
      </c>
      <c r="AC345" s="18">
        <f t="shared" si="624"/>
        <v>-883</v>
      </c>
      <c r="AD345">
        <f t="shared" si="625"/>
        <v>336229</v>
      </c>
      <c r="AE345">
        <f t="shared" si="626"/>
        <v>500</v>
      </c>
      <c r="AF345" s="19">
        <f t="shared" si="627"/>
        <v>0.18673465250745458</v>
      </c>
      <c r="AG345" s="18">
        <f t="shared" si="628"/>
        <v>13</v>
      </c>
      <c r="AH345" s="22">
        <f t="shared" si="629"/>
        <v>0.12007684918347743</v>
      </c>
      <c r="AI345" s="22">
        <f t="shared" si="630"/>
        <v>84607.196779063917</v>
      </c>
      <c r="AJ345" s="6">
        <v>11385</v>
      </c>
      <c r="AK345">
        <f t="shared" si="631"/>
        <v>-1483</v>
      </c>
      <c r="AL345">
        <f t="shared" si="632"/>
        <v>-0.1152471246502953</v>
      </c>
      <c r="AM345" s="22">
        <f t="shared" si="633"/>
        <v>2864.8716658278809</v>
      </c>
      <c r="AN345" s="22">
        <f t="shared" si="634"/>
        <v>3.4222178135680341E-2</v>
      </c>
      <c r="AO345" s="6">
        <v>408</v>
      </c>
      <c r="AP345">
        <f>AO345-AO344</f>
        <v>-19</v>
      </c>
      <c r="AQ345">
        <f>IFERROR(AO345/AO344,0)-1</f>
        <v>-4.4496487119437989E-2</v>
      </c>
      <c r="AR345" s="22">
        <f t="shared" si="635"/>
        <v>102.66733769501761</v>
      </c>
      <c r="AS345" s="6">
        <v>1259</v>
      </c>
      <c r="AT345">
        <f t="shared" si="636"/>
        <v>-7</v>
      </c>
      <c r="AU345">
        <f t="shared" si="637"/>
        <v>-5.5292259083727924E-3</v>
      </c>
      <c r="AV345" s="22">
        <f t="shared" si="638"/>
        <v>316.80926019124308</v>
      </c>
      <c r="AW345" s="35">
        <f t="shared" si="639"/>
        <v>3.7844288338007509E-3</v>
      </c>
      <c r="AX345" s="6">
        <v>202</v>
      </c>
      <c r="AY345">
        <f t="shared" si="640"/>
        <v>3</v>
      </c>
      <c r="AZ345">
        <f t="shared" si="641"/>
        <v>1.5075376884422065E-2</v>
      </c>
      <c r="BA345" s="22">
        <f t="shared" si="642"/>
        <v>50.830397584297934</v>
      </c>
      <c r="BB345" s="35">
        <f t="shared" si="643"/>
        <v>6.0719191773451282E-4</v>
      </c>
      <c r="BC345" s="18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8">
        <f t="shared" si="644"/>
        <v>-1506</v>
      </c>
      <c r="BE345" s="35">
        <f t="shared" si="645"/>
        <v>-0.10203252032520327</v>
      </c>
      <c r="BF345" s="22">
        <f t="shared" si="646"/>
        <v>3335.1786612984397</v>
      </c>
      <c r="BG345" s="22">
        <f t="shared" si="647"/>
        <v>3.9840206325016003E-2</v>
      </c>
      <c r="BH345" s="30">
        <v>58815</v>
      </c>
      <c r="BI345">
        <f>IFERROR((BH345-BH344), 0)</f>
        <v>125</v>
      </c>
      <c r="BJ345" s="6">
        <v>130198</v>
      </c>
      <c r="BK345">
        <f>IFERROR((BJ345-BJ344),0)</f>
        <v>158</v>
      </c>
      <c r="BL345" s="6">
        <v>96793</v>
      </c>
      <c r="BM345">
        <f t="shared" si="650"/>
        <v>132</v>
      </c>
      <c r="BN345" s="6">
        <v>38866</v>
      </c>
      <c r="BO345">
        <f t="shared" si="651"/>
        <v>66</v>
      </c>
      <c r="BP345" s="6">
        <v>8007</v>
      </c>
      <c r="BQ345">
        <f t="shared" si="652"/>
        <v>19</v>
      </c>
      <c r="BR345" s="10">
        <v>30</v>
      </c>
      <c r="BS345" s="17">
        <f t="shared" si="653"/>
        <v>0</v>
      </c>
      <c r="BT345" s="10">
        <v>255</v>
      </c>
      <c r="BU345" s="17">
        <f t="shared" si="654"/>
        <v>0</v>
      </c>
      <c r="BV345" s="10">
        <v>1109</v>
      </c>
      <c r="BW345" s="17">
        <f t="shared" si="655"/>
        <v>1</v>
      </c>
      <c r="BX345" s="10">
        <v>2748</v>
      </c>
      <c r="BY345" s="17">
        <f t="shared" si="656"/>
        <v>3</v>
      </c>
      <c r="BZ345" s="15">
        <v>1500</v>
      </c>
      <c r="CA345" s="18">
        <f t="shared" si="657"/>
        <v>2</v>
      </c>
    </row>
    <row r="346" spans="1:79">
      <c r="A346" s="1">
        <v>44243</v>
      </c>
      <c r="B346">
        <v>44243</v>
      </c>
      <c r="C346" s="6">
        <v>333251</v>
      </c>
      <c r="D346">
        <f>IFERROR(C346-C345,"")</f>
        <v>572</v>
      </c>
      <c r="E346" s="6">
        <v>5655</v>
      </c>
      <c r="F346">
        <f>E346-E345</f>
        <v>13</v>
      </c>
      <c r="G346" s="6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6">
        <v>1807810</v>
      </c>
      <c r="W346">
        <f>V346-V345</f>
        <v>7239</v>
      </c>
      <c r="X346">
        <f>IFERROR(W346-W345,0)</f>
        <v>3075</v>
      </c>
      <c r="Y346" s="22">
        <f>IFERROR(V346/3.974,0)</f>
        <v>454909.411172622</v>
      </c>
      <c r="Z346" s="6">
        <v>1471009</v>
      </c>
      <c r="AA346">
        <f>Z346-Z345</f>
        <v>6667</v>
      </c>
      <c r="AB346" s="19">
        <f>IFERROR(Z346/V346,0)</f>
        <v>0.813696682726614</v>
      </c>
      <c r="AC346" s="18">
        <f>IFERROR(AA346-AA345,0)</f>
        <v>3003</v>
      </c>
      <c r="AD346">
        <f>V346-Z346</f>
        <v>336801</v>
      </c>
      <c r="AE346">
        <f>AD346-AD345</f>
        <v>572</v>
      </c>
      <c r="AF346" s="19">
        <f>IFERROR(AD346/V346,0)</f>
        <v>0.18630331727338603</v>
      </c>
      <c r="AG346" s="18">
        <f>IFERROR(AE346-AE345,0)</f>
        <v>72</v>
      </c>
      <c r="AH346" s="22">
        <f>IFERROR(AE346/W346,0)</f>
        <v>7.901643873463185E-2</v>
      </c>
      <c r="AI346" s="22">
        <f>IFERROR(AD346/3.974,0)</f>
        <v>84751.132360342221</v>
      </c>
      <c r="AJ346" s="6">
        <v>10964</v>
      </c>
      <c r="AK346">
        <f>AJ346-AJ345</f>
        <v>-421</v>
      </c>
      <c r="AL346">
        <f>IFERROR(AJ346/AJ345,0)-1</f>
        <v>-3.6978480456741347E-2</v>
      </c>
      <c r="AM346" s="22">
        <f>IFERROR(AJ346/3.974,0)</f>
        <v>2758.9330649219928</v>
      </c>
      <c r="AN346" s="22">
        <f>IFERROR(AJ346/C346," ")</f>
        <v>3.2900126331203809E-2</v>
      </c>
      <c r="AO346" s="6">
        <v>390</v>
      </c>
      <c r="AP346">
        <f>AO346-AO345</f>
        <v>-18</v>
      </c>
      <c r="AQ346">
        <f>IFERROR(AO346/AO345,0)-1</f>
        <v>-4.4117647058823484E-2</v>
      </c>
      <c r="AR346" s="22">
        <f>IFERROR(AO346/3.974,0)</f>
        <v>98.137896326119773</v>
      </c>
      <c r="AS346" s="6">
        <v>1230</v>
      </c>
      <c r="AT346">
        <f>AS346-AS345</f>
        <v>-29</v>
      </c>
      <c r="AU346">
        <f>IFERROR(AS346/AS345,0)-1</f>
        <v>-2.3034154090548098E-2</v>
      </c>
      <c r="AV346" s="22">
        <f>IFERROR(AS346/3.974,0)</f>
        <v>309.51182687468543</v>
      </c>
      <c r="AW346" s="35">
        <f>IFERROR(AS346/C346," ")</f>
        <v>3.690911655178829E-3</v>
      </c>
      <c r="AX346" s="6">
        <v>215</v>
      </c>
      <c r="AY346">
        <f>AX346-AX345</f>
        <v>13</v>
      </c>
      <c r="AZ346">
        <f>IFERROR(AX346/AX345,0)-1</f>
        <v>6.4356435643564414E-2</v>
      </c>
      <c r="BA346" s="22">
        <f>IFERROR(AX346/3.974,0)</f>
        <v>54.101660795168591</v>
      </c>
      <c r="BB346" s="35">
        <f>IFERROR(AX346/C346," ")</f>
        <v>6.45159354360527E-4</v>
      </c>
      <c r="BC346" s="18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8">
        <f>IFERROR(BC346-BC345,0)</f>
        <v>-455</v>
      </c>
      <c r="BE346" s="35">
        <f>IFERROR(BC346/BC345,0)-1</f>
        <v>-3.432925909159501E-2</v>
      </c>
      <c r="BF346" s="22">
        <f>IFERROR(BC346/3.974,0)</f>
        <v>3220.6844489179666</v>
      </c>
      <c r="BG346" s="22">
        <f>IFERROR(BC346/C346," ")</f>
        <v>3.8406486402141331E-2</v>
      </c>
      <c r="BH346" s="30">
        <v>58908</v>
      </c>
      <c r="BI346">
        <f>IFERROR((BH346-BH345), 0)</f>
        <v>93</v>
      </c>
      <c r="BJ346" s="6">
        <v>130427</v>
      </c>
      <c r="BK346">
        <f>IFERROR((BJ346-BJ345),0)</f>
        <v>229</v>
      </c>
      <c r="BL346" s="6">
        <v>96946</v>
      </c>
      <c r="BM346">
        <f>IFERROR((BL346-BL345),0)</f>
        <v>153</v>
      </c>
      <c r="BN346" s="6">
        <v>38947</v>
      </c>
      <c r="BO346">
        <f>IFERROR((BN346-BN345),0)</f>
        <v>81</v>
      </c>
      <c r="BP346" s="6">
        <v>8023</v>
      </c>
      <c r="BQ346">
        <f>IFERROR((BP346-BP345),0)</f>
        <v>16</v>
      </c>
      <c r="BR346" s="10">
        <v>30</v>
      </c>
      <c r="BS346" s="17">
        <f>IFERROR((BR346-BR345),0)</f>
        <v>0</v>
      </c>
      <c r="BT346" s="10">
        <v>255</v>
      </c>
      <c r="BU346" s="17">
        <f>IFERROR((BT346-BT345),0)</f>
        <v>0</v>
      </c>
      <c r="BV346" s="10">
        <v>1112</v>
      </c>
      <c r="BW346" s="17">
        <f>IFERROR((BV346-BV345),0)</f>
        <v>3</v>
      </c>
      <c r="BX346" s="10">
        <v>2755</v>
      </c>
      <c r="BY346" s="17">
        <f>IFERROR((BX346-BX345),0)</f>
        <v>7</v>
      </c>
      <c r="BZ346" s="15">
        <v>1503</v>
      </c>
      <c r="CA346" s="18">
        <f>IFERROR((BZ346-BZ345),0)</f>
        <v>3</v>
      </c>
    </row>
    <row r="347" spans="1:79">
      <c r="A347" s="1">
        <v>44244</v>
      </c>
      <c r="B347">
        <v>44244</v>
      </c>
      <c r="C347" s="6">
        <v>333755</v>
      </c>
      <c r="D347">
        <f>IFERROR(C347-C346,"")</f>
        <v>504</v>
      </c>
      <c r="E347" s="6">
        <v>5672</v>
      </c>
      <c r="F347">
        <f>E347-E346</f>
        <v>17</v>
      </c>
      <c r="G347" s="6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6">
        <v>1811923</v>
      </c>
      <c r="W347">
        <f>V347-V346</f>
        <v>4113</v>
      </c>
      <c r="X347">
        <f>IFERROR(W347-W346,0)</f>
        <v>-3126</v>
      </c>
      <c r="Y347" s="22">
        <f>IFERROR(V347/3.974,0)</f>
        <v>455944.38852541515</v>
      </c>
      <c r="Z347" s="6">
        <v>1474618</v>
      </c>
      <c r="AA347">
        <f>Z347-Z346</f>
        <v>3609</v>
      </c>
      <c r="AB347" s="19">
        <f>IFERROR(Z347/V347,0)</f>
        <v>0.81384142703635864</v>
      </c>
      <c r="AC347" s="18">
        <f>IFERROR(AA347-AA346,0)</f>
        <v>-3058</v>
      </c>
      <c r="AD347">
        <f>V347-Z347</f>
        <v>337305</v>
      </c>
      <c r="AE347">
        <f>AD347-AD346</f>
        <v>504</v>
      </c>
      <c r="AF347" s="19">
        <f>IFERROR(AD347/V347,0)</f>
        <v>0.18615857296364138</v>
      </c>
      <c r="AG347" s="18">
        <f>IFERROR(AE347-AE346,0)</f>
        <v>-68</v>
      </c>
      <c r="AH347" s="22">
        <f>IFERROR(AE347/W347,0)</f>
        <v>0.12253829321663019</v>
      </c>
      <c r="AI347" s="22">
        <f>IFERROR(AD347/3.974,0)</f>
        <v>84877.956718671354</v>
      </c>
      <c r="AJ347" s="6">
        <v>10264</v>
      </c>
      <c r="AK347">
        <f>AJ347-AJ346</f>
        <v>-700</v>
      </c>
      <c r="AL347">
        <f>IFERROR(AJ347/AJ346,0)-1</f>
        <v>-6.3845311929952575E-2</v>
      </c>
      <c r="AM347" s="22">
        <f>IFERROR(AJ347/3.974,0)</f>
        <v>2582.7881227981879</v>
      </c>
      <c r="AN347" s="22">
        <f>IFERROR(AJ347/C347," ")</f>
        <v>3.0753097331875177E-2</v>
      </c>
      <c r="AO347" s="6">
        <v>377</v>
      </c>
      <c r="AP347">
        <f>AO347-AO346</f>
        <v>-13</v>
      </c>
      <c r="AQ347">
        <f>IFERROR(AO347/AO346,0)-1</f>
        <v>-3.3333333333333326E-2</v>
      </c>
      <c r="AR347" s="22">
        <f>IFERROR(AO347/3.974,0)</f>
        <v>94.866633115249115</v>
      </c>
      <c r="AS347" s="6">
        <v>1184</v>
      </c>
      <c r="AT347">
        <f>AS347-AS346</f>
        <v>-46</v>
      </c>
      <c r="AU347">
        <f>IFERROR(AS347/AS346,0)-1</f>
        <v>-3.7398373983739797E-2</v>
      </c>
      <c r="AV347" s="22">
        <f>IFERROR(AS347/3.974,0)</f>
        <v>297.93658782083543</v>
      </c>
      <c r="AW347" s="35">
        <f>IFERROR(AS347/C347," ")</f>
        <v>3.5475123968180251E-3</v>
      </c>
      <c r="AX347" s="6">
        <v>210</v>
      </c>
      <c r="AY347">
        <f>AX347-AX346</f>
        <v>-5</v>
      </c>
      <c r="AZ347">
        <f>IFERROR(AX347/AX346,0)-1</f>
        <v>-2.3255813953488413E-2</v>
      </c>
      <c r="BA347" s="22">
        <f>IFERROR(AX347/3.974,0)</f>
        <v>52.843482637141413</v>
      </c>
      <c r="BB347" s="35">
        <f>IFERROR(AX347/C347," ")</f>
        <v>6.2920405686806187E-4</v>
      </c>
      <c r="BC347" s="18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8">
        <f>IFERROR(BC347-BC346,0)</f>
        <v>-764</v>
      </c>
      <c r="BE347" s="35">
        <f>IFERROR(BC347/BC346,0)-1</f>
        <v>-5.9692163450269509E-2</v>
      </c>
      <c r="BF347" s="22">
        <f>IFERROR(BC347/3.974,0)</f>
        <v>3028.4348263714141</v>
      </c>
      <c r="BG347" s="22">
        <f>IFERROR(BC347/C347," ")</f>
        <v>3.6059384878129166E-2</v>
      </c>
      <c r="BH347" s="30">
        <v>59016</v>
      </c>
      <c r="BI347">
        <f>IFERROR((BH347-BH346), 0)</f>
        <v>108</v>
      </c>
      <c r="BJ347" s="6">
        <v>130598</v>
      </c>
      <c r="BK347">
        <f>IFERROR((BJ347-BJ346),0)</f>
        <v>171</v>
      </c>
      <c r="BL347" s="6">
        <v>97079</v>
      </c>
      <c r="BM347">
        <f>IFERROR((BL347-BL346),0)</f>
        <v>133</v>
      </c>
      <c r="BN347" s="6">
        <v>39021</v>
      </c>
      <c r="BO347">
        <f>IFERROR((BN347-BN346),0)</f>
        <v>74</v>
      </c>
      <c r="BP347" s="6">
        <v>8041</v>
      </c>
      <c r="BQ347">
        <f>IFERROR((BP347-BP346),0)</f>
        <v>18</v>
      </c>
      <c r="BR347" s="10">
        <v>30</v>
      </c>
      <c r="BS347" s="17">
        <f>IFERROR((BR347-BR346),0)</f>
        <v>0</v>
      </c>
      <c r="BT347" s="10">
        <v>256</v>
      </c>
      <c r="BU347" s="17">
        <f>IFERROR((BT347-BT346),0)</f>
        <v>1</v>
      </c>
      <c r="BV347" s="10">
        <v>1116</v>
      </c>
      <c r="BW347" s="17">
        <f>IFERROR((BV347-BV346),0)</f>
        <v>4</v>
      </c>
      <c r="BX347" s="10">
        <v>2762</v>
      </c>
      <c r="BY347" s="17">
        <f>IFERROR((BX347-BX346),0)</f>
        <v>7</v>
      </c>
      <c r="BZ347" s="15">
        <v>1508</v>
      </c>
      <c r="CA347" s="18">
        <f>IFERROR((BZ347-BZ346),0)</f>
        <v>5</v>
      </c>
    </row>
    <row r="348" spans="1:79">
      <c r="A348" s="1">
        <v>44245</v>
      </c>
      <c r="B348">
        <v>44245</v>
      </c>
      <c r="C348" s="6">
        <v>334463</v>
      </c>
      <c r="D348">
        <f>IFERROR(C348-C347,"")</f>
        <v>708</v>
      </c>
      <c r="E348" s="6">
        <v>5694</v>
      </c>
      <c r="F348">
        <f>E348-E347</f>
        <v>22</v>
      </c>
      <c r="G348" s="6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6">
        <v>1820681</v>
      </c>
      <c r="W348">
        <f>V348-V347</f>
        <v>8758</v>
      </c>
      <c r="X348">
        <f>IFERROR(W348-W347,0)</f>
        <v>4645</v>
      </c>
      <c r="Y348" s="22">
        <f>IFERROR(V348/3.974,0)</f>
        <v>458148.21338701557</v>
      </c>
      <c r="Z348" s="6">
        <v>1482668</v>
      </c>
      <c r="AA348">
        <f>Z348-Z347</f>
        <v>8050</v>
      </c>
      <c r="AB348" s="19">
        <f>IFERROR(Z348/V348,0)</f>
        <v>0.81434803790449839</v>
      </c>
      <c r="AC348" s="18">
        <f>IFERROR(AA348-AA347,0)</f>
        <v>4441</v>
      </c>
      <c r="AD348">
        <f>V348-Z348</f>
        <v>338013</v>
      </c>
      <c r="AE348">
        <f>AD348-AD347</f>
        <v>708</v>
      </c>
      <c r="AF348" s="19">
        <f>IFERROR(AD348/V348,0)</f>
        <v>0.18565196209550164</v>
      </c>
      <c r="AG348" s="18">
        <f>IFERROR(AE348-AE347,0)</f>
        <v>204</v>
      </c>
      <c r="AH348" s="22">
        <f>IFERROR(AE348/W348,0)</f>
        <v>8.0840374514729391E-2</v>
      </c>
      <c r="AI348" s="22">
        <f>IFERROR(AD348/3.974,0)</f>
        <v>85056.114745848012</v>
      </c>
      <c r="AJ348" s="6">
        <v>9514</v>
      </c>
      <c r="AK348">
        <f>AJ348-AJ347</f>
        <v>-750</v>
      </c>
      <c r="AL348">
        <f>IFERROR(AJ348/AJ347,0)-1</f>
        <v>-7.3070927513639861E-2</v>
      </c>
      <c r="AM348" s="22">
        <f>IFERROR(AJ348/3.974,0)</f>
        <v>2394.0613990941115</v>
      </c>
      <c r="AN348" s="22">
        <f>IFERROR(AJ348/C348," ")</f>
        <v>2.8445597868822562E-2</v>
      </c>
      <c r="AO348" s="6">
        <v>377</v>
      </c>
      <c r="AP348">
        <f>AO348-AO347</f>
        <v>0</v>
      </c>
      <c r="AQ348">
        <f>IFERROR(AO348/AO347,0)-1</f>
        <v>0</v>
      </c>
      <c r="AR348" s="22">
        <f>IFERROR(AO348/3.974,0)</f>
        <v>94.866633115249115</v>
      </c>
      <c r="AS348" s="6">
        <v>1229</v>
      </c>
      <c r="AT348">
        <f>AS348-AS347</f>
        <v>45</v>
      </c>
      <c r="AU348">
        <f>IFERROR(AS348/AS347,0)-1</f>
        <v>3.8006756756756799E-2</v>
      </c>
      <c r="AV348" s="22">
        <f>IFERROR(AS348/3.974,0)</f>
        <v>309.26019124307999</v>
      </c>
      <c r="AW348" s="35">
        <f>IFERROR(AS348/C348," ")</f>
        <v>3.6745469603513691E-3</v>
      </c>
      <c r="AX348" s="6">
        <v>217</v>
      </c>
      <c r="AY348">
        <f>AX348-AX347</f>
        <v>7</v>
      </c>
      <c r="AZ348">
        <f>IFERROR(AX348/AX347,0)-1</f>
        <v>3.3333333333333437E-2</v>
      </c>
      <c r="BA348" s="22">
        <f>IFERROR(AX348/3.974,0)</f>
        <v>54.604932058379461</v>
      </c>
      <c r="BB348" s="35">
        <f>IFERROR(AX348/C348," ")</f>
        <v>6.4880121269019289E-4</v>
      </c>
      <c r="BC348" s="18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8">
        <f>IFERROR(BC348-BC347,0)</f>
        <v>-698</v>
      </c>
      <c r="BE348" s="35">
        <f>IFERROR(BC348/BC347,0)-1</f>
        <v>-5.7997507270461157E-2</v>
      </c>
      <c r="BF348" s="22">
        <f>IFERROR(BC348/3.974,0)</f>
        <v>2852.7931555108203</v>
      </c>
      <c r="BG348" s="22">
        <f>IFERROR(BC348/C348," ")</f>
        <v>3.3896126028888099E-2</v>
      </c>
      <c r="BH348" s="30">
        <v>59132</v>
      </c>
      <c r="BI348">
        <f>IFERROR((BH348-BH347), 0)</f>
        <v>116</v>
      </c>
      <c r="BJ348" s="6">
        <v>130876</v>
      </c>
      <c r="BK348">
        <f>IFERROR((BJ348-BJ347),0)</f>
        <v>278</v>
      </c>
      <c r="BL348" s="6">
        <v>97262</v>
      </c>
      <c r="BM348">
        <f>IFERROR((BL348-BL347),0)</f>
        <v>183</v>
      </c>
      <c r="BN348" s="6">
        <v>39132</v>
      </c>
      <c r="BO348">
        <f>IFERROR((BN348-BN347),0)</f>
        <v>111</v>
      </c>
      <c r="BP348" s="6">
        <v>8061</v>
      </c>
      <c r="BQ348">
        <f>IFERROR((BP348-BP347),0)</f>
        <v>20</v>
      </c>
      <c r="BR348" s="10">
        <v>30</v>
      </c>
      <c r="BS348" s="17">
        <f>IFERROR((BR348-BR347),0)</f>
        <v>0</v>
      </c>
      <c r="BT348" s="10">
        <v>257</v>
      </c>
      <c r="BU348" s="17">
        <f>IFERROR((BT348-BT347),0)</f>
        <v>1</v>
      </c>
      <c r="BV348" s="10">
        <v>1120</v>
      </c>
      <c r="BW348" s="17">
        <f>IFERROR((BV348-BV347),0)</f>
        <v>4</v>
      </c>
      <c r="BX348" s="10">
        <v>2772</v>
      </c>
      <c r="BY348" s="17">
        <f>IFERROR((BX348-BX347),0)</f>
        <v>10</v>
      </c>
      <c r="BZ348" s="15">
        <v>1515</v>
      </c>
      <c r="CA348" s="18">
        <f>IFERROR((BZ348-BZ347),0)</f>
        <v>7</v>
      </c>
    </row>
    <row r="349" spans="1:79">
      <c r="A349" s="1">
        <v>44246</v>
      </c>
      <c r="B349">
        <v>44246</v>
      </c>
      <c r="C349" s="6">
        <v>335339</v>
      </c>
      <c r="D349">
        <f>IFERROR(C349-C348,"")</f>
        <v>876</v>
      </c>
      <c r="E349" s="6">
        <v>5711</v>
      </c>
      <c r="F349">
        <f>E349-E348</f>
        <v>17</v>
      </c>
      <c r="G349" s="6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6">
        <v>1831330</v>
      </c>
      <c r="W349">
        <f>V349-V348</f>
        <v>10649</v>
      </c>
      <c r="X349">
        <f>IFERROR(W349-W348,0)</f>
        <v>1891</v>
      </c>
      <c r="Y349" s="22">
        <f>IFERROR(V349/3.974,0)</f>
        <v>460827.88122798188</v>
      </c>
      <c r="Z349" s="6">
        <v>1492441</v>
      </c>
      <c r="AA349">
        <f>Z349-Z348</f>
        <v>9773</v>
      </c>
      <c r="AB349" s="19">
        <f>IFERROR(Z349/V349,0)</f>
        <v>0.81494924453812256</v>
      </c>
      <c r="AC349" s="18">
        <f>IFERROR(AA349-AA348,0)</f>
        <v>1723</v>
      </c>
      <c r="AD349">
        <f>V349-Z349</f>
        <v>338889</v>
      </c>
      <c r="AE349">
        <f>AD349-AD348</f>
        <v>876</v>
      </c>
      <c r="AF349" s="19">
        <f>IFERROR(AD349/V349,0)</f>
        <v>0.18505075546187744</v>
      </c>
      <c r="AG349" s="18">
        <f>IFERROR(AE349-AE348,0)</f>
        <v>168</v>
      </c>
      <c r="AH349" s="22">
        <f>IFERROR(AE349/W349,0)</f>
        <v>8.2261245187341528E-2</v>
      </c>
      <c r="AI349" s="22">
        <f>IFERROR(AD349/3.974,0)</f>
        <v>85276.547559134371</v>
      </c>
      <c r="AJ349" s="6">
        <v>9112</v>
      </c>
      <c r="AK349">
        <f>AJ349-AJ348</f>
        <v>-402</v>
      </c>
      <c r="AL349">
        <f>IFERROR(AJ349/AJ348,0)-1</f>
        <v>-4.2253521126760618E-2</v>
      </c>
      <c r="AM349" s="22">
        <f>IFERROR(AJ349/3.974,0)</f>
        <v>2292.9038751887265</v>
      </c>
      <c r="AN349" s="22">
        <f>IFERROR(AJ349/C349," ")</f>
        <v>2.7172503049153245E-2</v>
      </c>
      <c r="AO349" s="6">
        <v>364</v>
      </c>
      <c r="AP349">
        <f>AO349-AO348</f>
        <v>-13</v>
      </c>
      <c r="AQ349">
        <f>IFERROR(AO349/AO348,0)-1</f>
        <v>-3.4482758620689613E-2</v>
      </c>
      <c r="AR349" s="22">
        <f>IFERROR(AO349/3.974,0)</f>
        <v>91.595369904378458</v>
      </c>
      <c r="AS349" s="6">
        <v>1151</v>
      </c>
      <c r="AT349">
        <f>AS349-AS348</f>
        <v>-78</v>
      </c>
      <c r="AU349">
        <f>IFERROR(AS349/AS348,0)-1</f>
        <v>-6.3466232709519899E-2</v>
      </c>
      <c r="AV349" s="22">
        <f>IFERROR(AS349/3.974,0)</f>
        <v>289.63261197785607</v>
      </c>
      <c r="AW349" s="35">
        <f>IFERROR(AS349/C349," ")</f>
        <v>3.432347564703181E-3</v>
      </c>
      <c r="AX349" s="6">
        <v>206</v>
      </c>
      <c r="AY349">
        <f>AX349-AX348</f>
        <v>-11</v>
      </c>
      <c r="AZ349">
        <f>IFERROR(AX349/AX348,0)-1</f>
        <v>-5.0691244239631339E-2</v>
      </c>
      <c r="BA349" s="22">
        <f>IFERROR(AX349/3.974,0)</f>
        <v>51.836940110719674</v>
      </c>
      <c r="BB349" s="35">
        <f>IFERROR(AX349/C349," ")</f>
        <v>6.1430373442993512E-4</v>
      </c>
      <c r="BC349" s="18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8">
        <f>IFERROR(BC349-BC348,0)</f>
        <v>-504</v>
      </c>
      <c r="BE349" s="35">
        <f>IFERROR(BC349/BC348,0)-1</f>
        <v>-4.4456205345329458E-2</v>
      </c>
      <c r="BF349" s="22">
        <f>IFERROR(BC349/3.974,0)</f>
        <v>2725.9687971816807</v>
      </c>
      <c r="BG349" s="22">
        <f>IFERROR(BC349/C349," ")</f>
        <v>3.2304623082910128E-2</v>
      </c>
      <c r="BH349" s="30">
        <v>59348</v>
      </c>
      <c r="BI349">
        <f>IFERROR((BH349-BH348), 0)</f>
        <v>216</v>
      </c>
      <c r="BJ349" s="6">
        <v>131170</v>
      </c>
      <c r="BK349">
        <f>IFERROR((BJ349-BJ348),0)</f>
        <v>294</v>
      </c>
      <c r="BL349" s="6">
        <v>97496</v>
      </c>
      <c r="BM349">
        <f>IFERROR((BL349-BL348),0)</f>
        <v>234</v>
      </c>
      <c r="BN349" s="6">
        <v>39234</v>
      </c>
      <c r="BO349">
        <f>IFERROR((BN349-BN348),0)</f>
        <v>102</v>
      </c>
      <c r="BP349" s="6">
        <v>8091</v>
      </c>
      <c r="BQ349">
        <f>IFERROR((BP349-BP348),0)</f>
        <v>30</v>
      </c>
      <c r="BR349" s="10">
        <v>30</v>
      </c>
      <c r="BS349" s="17">
        <f>IFERROR((BR349-BR348),0)</f>
        <v>0</v>
      </c>
      <c r="BT349" s="10">
        <v>258</v>
      </c>
      <c r="BU349" s="17">
        <f>IFERROR((BT349-BT348),0)</f>
        <v>1</v>
      </c>
      <c r="BV349" s="10">
        <v>1127</v>
      </c>
      <c r="BW349" s="17">
        <f>IFERROR((BV349-BV348),0)</f>
        <v>7</v>
      </c>
      <c r="BX349" s="10">
        <v>2779</v>
      </c>
      <c r="BY349" s="17">
        <f>IFERROR((BX349-BX348),0)</f>
        <v>7</v>
      </c>
      <c r="BZ349" s="15">
        <v>1517</v>
      </c>
      <c r="CA349" s="18">
        <f>IFERROR((BZ349-BZ348),0)</f>
        <v>2</v>
      </c>
    </row>
    <row r="350" spans="1:79">
      <c r="A350" s="1">
        <v>44247</v>
      </c>
      <c r="B350">
        <v>44247</v>
      </c>
      <c r="C350" s="6">
        <v>336037</v>
      </c>
      <c r="D350">
        <f>IFERROR(C350-C349,"")</f>
        <v>698</v>
      </c>
      <c r="E350" s="6">
        <v>5727</v>
      </c>
      <c r="F350">
        <f>E350-E349</f>
        <v>16</v>
      </c>
      <c r="G350" s="6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6">
        <v>1840361</v>
      </c>
      <c r="W350">
        <f>V350-V349</f>
        <v>9031</v>
      </c>
      <c r="X350">
        <f>IFERROR(W350-W349,0)</f>
        <v>-1618</v>
      </c>
      <c r="Y350" s="22">
        <f>IFERROR(V350/3.974,0)</f>
        <v>463100.40261701052</v>
      </c>
      <c r="Z350" s="6">
        <v>1500774</v>
      </c>
      <c r="AA350">
        <f>Z350-Z349</f>
        <v>8333</v>
      </c>
      <c r="AB350" s="19">
        <f>IFERROR(Z350/V350,0)</f>
        <v>0.81547805023036246</v>
      </c>
      <c r="AC350" s="18">
        <f>IFERROR(AA350-AA349,0)</f>
        <v>-1440</v>
      </c>
      <c r="AD350">
        <f>V350-Z350</f>
        <v>339587</v>
      </c>
      <c r="AE350">
        <f>AD350-AD349</f>
        <v>698</v>
      </c>
      <c r="AF350" s="19">
        <f>IFERROR(AD350/V350,0)</f>
        <v>0.18452194976963759</v>
      </c>
      <c r="AG350" s="18">
        <f>IFERROR(AE350-AE349,0)</f>
        <v>-178</v>
      </c>
      <c r="AH350" s="22">
        <f>IFERROR(AE350/W350,0)</f>
        <v>7.7289336729044408E-2</v>
      </c>
      <c r="AI350" s="22">
        <f>IFERROR(AD350/3.974,0)</f>
        <v>85452.189229994969</v>
      </c>
      <c r="AJ350" s="6">
        <v>8792</v>
      </c>
      <c r="AK350">
        <f>AJ350-AJ349</f>
        <v>-320</v>
      </c>
      <c r="AL350">
        <f>IFERROR(AJ350/AJ349,0)-1</f>
        <v>-3.5118525021949121E-2</v>
      </c>
      <c r="AM350" s="22">
        <f>IFERROR(AJ350/3.974,0)</f>
        <v>2212.3804730749871</v>
      </c>
      <c r="AN350" s="22">
        <f>IFERROR(AJ350/C350," ")</f>
        <v>2.6163785535521386E-2</v>
      </c>
      <c r="AO350" s="6">
        <v>353</v>
      </c>
      <c r="AP350">
        <f>AO350-AO349</f>
        <v>-11</v>
      </c>
      <c r="AQ350">
        <f>IFERROR(AO350/AO349,0)-1</f>
        <v>-3.0219780219780223E-2</v>
      </c>
      <c r="AR350" s="22">
        <f>IFERROR(AO350/3.974,0)</f>
        <v>88.827377956718664</v>
      </c>
      <c r="AS350" s="6">
        <v>1149</v>
      </c>
      <c r="AT350">
        <f>AS350-AS349</f>
        <v>-2</v>
      </c>
      <c r="AU350">
        <f>IFERROR(AS350/AS349,0)-1</f>
        <v>-1.7376194613379914E-3</v>
      </c>
      <c r="AV350" s="22">
        <f>IFERROR(AS350/3.974,0)</f>
        <v>289.1293407146452</v>
      </c>
      <c r="AW350" s="35">
        <f>IFERROR(AS350/C350," ")</f>
        <v>3.4192663307909548E-3</v>
      </c>
      <c r="AX350" s="6">
        <v>195</v>
      </c>
      <c r="AY350">
        <f>AX350-AX349</f>
        <v>-11</v>
      </c>
      <c r="AZ350">
        <f>IFERROR(AX350/AX349,0)-1</f>
        <v>-5.3398058252427161E-2</v>
      </c>
      <c r="BA350" s="22">
        <f>IFERROR(AX350/3.974,0)</f>
        <v>49.068948163059886</v>
      </c>
      <c r="BB350" s="35">
        <f>IFERROR(AX350/C350," ")</f>
        <v>5.8029324151804716E-4</v>
      </c>
      <c r="BC350" s="18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8">
        <f>IFERROR(BC350-BC349,0)</f>
        <v>-344</v>
      </c>
      <c r="BE350" s="35">
        <f>IFERROR(BC350/BC349,0)-1</f>
        <v>-3.1754823225329964E-2</v>
      </c>
      <c r="BF350" s="22">
        <f>IFERROR(BC350/3.974,0)</f>
        <v>2639.4061399094112</v>
      </c>
      <c r="BG350" s="22">
        <f>IFERROR(BC350/C350," ")</f>
        <v>3.1213824668116903E-2</v>
      </c>
      <c r="BH350" s="30">
        <v>59499</v>
      </c>
      <c r="BI350">
        <f>IFERROR((BH350-BH349), 0)</f>
        <v>151</v>
      </c>
      <c r="BJ350" s="6">
        <v>131423</v>
      </c>
      <c r="BK350">
        <f>IFERROR((BJ350-BJ349),0)</f>
        <v>253</v>
      </c>
      <c r="BL350" s="6">
        <v>97704</v>
      </c>
      <c r="BM350">
        <f>IFERROR((BL350-BL349),0)</f>
        <v>208</v>
      </c>
      <c r="BN350" s="6">
        <v>39310</v>
      </c>
      <c r="BO350">
        <f>IFERROR((BN350-BN349),0)</f>
        <v>76</v>
      </c>
      <c r="BP350" s="6">
        <v>8101</v>
      </c>
      <c r="BQ350">
        <f>IFERROR((BP350-BP349),0)</f>
        <v>10</v>
      </c>
      <c r="BR350" s="10">
        <v>30</v>
      </c>
      <c r="BS350" s="17">
        <f>IFERROR((BR350-BR349),0)</f>
        <v>0</v>
      </c>
      <c r="BT350" s="10">
        <v>258</v>
      </c>
      <c r="BU350" s="17">
        <f>IFERROR((BT350-BT349),0)</f>
        <v>0</v>
      </c>
      <c r="BV350" s="10">
        <v>1130</v>
      </c>
      <c r="BW350" s="17">
        <f>IFERROR((BV350-BV349),0)</f>
        <v>3</v>
      </c>
      <c r="BX350" s="10">
        <v>2787</v>
      </c>
      <c r="BY350" s="17">
        <f>IFERROR((BX350-BX349),0)</f>
        <v>8</v>
      </c>
      <c r="BZ350" s="15">
        <v>1522</v>
      </c>
      <c r="CA350" s="18">
        <f>IFERROR((BZ350-BZ349),0)</f>
        <v>5</v>
      </c>
    </row>
    <row r="351" spans="1:79">
      <c r="A351" s="1">
        <v>44248</v>
      </c>
      <c r="B351">
        <v>44248</v>
      </c>
      <c r="C351" s="6">
        <v>336521</v>
      </c>
      <c r="D351">
        <f>IFERROR(C351-C350,"")</f>
        <v>484</v>
      </c>
      <c r="E351" s="6">
        <v>5742</v>
      </c>
      <c r="F351">
        <f>E351-E350</f>
        <v>15</v>
      </c>
      <c r="G351" s="6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6">
        <v>1846242</v>
      </c>
      <c r="W351">
        <f>V351-V350</f>
        <v>5881</v>
      </c>
      <c r="X351">
        <f>IFERROR(W351-W350,0)</f>
        <v>-3150</v>
      </c>
      <c r="Y351" s="22">
        <f>IFERROR(V351/3.974,0)</f>
        <v>464580.2717664821</v>
      </c>
      <c r="Z351" s="6">
        <v>1506171</v>
      </c>
      <c r="AA351">
        <f>Z351-Z350</f>
        <v>5397</v>
      </c>
      <c r="AB351" s="19">
        <f>IFERROR(Z351/V351,0)</f>
        <v>0.81580367037473955</v>
      </c>
      <c r="AC351" s="18">
        <f>IFERROR(AA351-AA350,0)</f>
        <v>-2936</v>
      </c>
      <c r="AD351">
        <f>V351-Z351</f>
        <v>340071</v>
      </c>
      <c r="AE351">
        <f>AD351-AD350</f>
        <v>484</v>
      </c>
      <c r="AF351" s="19">
        <f>IFERROR(AD351/V351,0)</f>
        <v>0.18419632962526039</v>
      </c>
      <c r="AG351" s="18">
        <f>IFERROR(AE351-AE350,0)</f>
        <v>-214</v>
      </c>
      <c r="AH351" s="22">
        <f>IFERROR(AE351/W351,0)</f>
        <v>8.2298928753613332E-2</v>
      </c>
      <c r="AI351" s="22">
        <f>IFERROR(AD351/3.974,0)</f>
        <v>85573.980875691996</v>
      </c>
      <c r="AJ351" s="6">
        <v>8392</v>
      </c>
      <c r="AK351">
        <f>AJ351-AJ350</f>
        <v>-400</v>
      </c>
      <c r="AL351">
        <f>IFERROR(AJ351/AJ350,0)-1</f>
        <v>-4.5495905368516887E-2</v>
      </c>
      <c r="AM351" s="22">
        <f>IFERROR(AJ351/3.974,0)</f>
        <v>2111.7262204328131</v>
      </c>
      <c r="AN351" s="22">
        <f>IFERROR(AJ351/C351," ")</f>
        <v>2.4937522472594578E-2</v>
      </c>
      <c r="AO351" s="6">
        <v>375</v>
      </c>
      <c r="AP351">
        <f>AO351-AO350</f>
        <v>22</v>
      </c>
      <c r="AQ351">
        <f>IFERROR(AO351/AO350,0)-1</f>
        <v>6.2322946175637384E-2</v>
      </c>
      <c r="AR351" s="22">
        <f>IFERROR(AO351/3.974,0)</f>
        <v>94.363361852038238</v>
      </c>
      <c r="AS351" s="6">
        <v>1143</v>
      </c>
      <c r="AT351">
        <f>AS351-AS350</f>
        <v>-6</v>
      </c>
      <c r="AU351">
        <f>IFERROR(AS351/AS350,0)-1</f>
        <v>-5.2219321148825326E-3</v>
      </c>
      <c r="AV351" s="22">
        <f>IFERROR(AS351/3.974,0)</f>
        <v>287.61952692501256</v>
      </c>
      <c r="AW351" s="35">
        <f>IFERROR(AS351/C351," ")</f>
        <v>3.3965190879618212E-3</v>
      </c>
      <c r="AX351" s="6">
        <v>201</v>
      </c>
      <c r="AY351">
        <f>AX351-AX350</f>
        <v>6</v>
      </c>
      <c r="AZ351">
        <f>IFERROR(AX351/AX350,0)-1</f>
        <v>3.076923076923066E-2</v>
      </c>
      <c r="BA351" s="22">
        <f>IFERROR(AX351/3.974,0)</f>
        <v>50.578761952692496</v>
      </c>
      <c r="BB351" s="35">
        <f>IFERROR(AX351/C351," ")</f>
        <v>5.9728813357858793E-4</v>
      </c>
      <c r="BC351" s="18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8">
        <f>IFERROR(BC351-BC350,0)</f>
        <v>-378</v>
      </c>
      <c r="BE351" s="35">
        <f>IFERROR(BC351/BC350,0)-1</f>
        <v>-3.6037753837353415E-2</v>
      </c>
      <c r="BF351" s="22">
        <f>IFERROR(BC351/3.974,0)</f>
        <v>2544.2878711625567</v>
      </c>
      <c r="BG351" s="22">
        <f>IFERROR(BC351/C351," ")</f>
        <v>3.0045673226930861E-2</v>
      </c>
      <c r="BH351" s="30">
        <v>59624</v>
      </c>
      <c r="BI351">
        <f>IFERROR((BH351-BH350), 0)</f>
        <v>125</v>
      </c>
      <c r="BJ351" s="6">
        <v>131554</v>
      </c>
      <c r="BK351">
        <f>IFERROR((BJ351-BJ350),0)</f>
        <v>131</v>
      </c>
      <c r="BL351" s="6">
        <v>97840</v>
      </c>
      <c r="BM351">
        <f>IFERROR((BL351-BL350),0)</f>
        <v>136</v>
      </c>
      <c r="BN351" s="6">
        <v>39379</v>
      </c>
      <c r="BO351">
        <f>IFERROR((BN351-BN350),0)</f>
        <v>69</v>
      </c>
      <c r="BP351" s="6">
        <v>8124</v>
      </c>
      <c r="BQ351">
        <f>IFERROR((BP351-BP350),0)</f>
        <v>23</v>
      </c>
      <c r="BR351" s="10">
        <v>30</v>
      </c>
      <c r="BS351" s="17">
        <f>IFERROR((BR351-BR350),0)</f>
        <v>0</v>
      </c>
      <c r="BT351" s="10">
        <v>258</v>
      </c>
      <c r="BU351" s="17">
        <f>IFERROR((BT351-BT350),0)</f>
        <v>0</v>
      </c>
      <c r="BV351" s="10">
        <v>1132</v>
      </c>
      <c r="BW351" s="17">
        <f>IFERROR((BV351-BV350),0)</f>
        <v>2</v>
      </c>
      <c r="BX351" s="10">
        <v>2794</v>
      </c>
      <c r="BY351" s="17">
        <f>IFERROR((BX351-BX350),0)</f>
        <v>7</v>
      </c>
      <c r="BZ351" s="15">
        <v>1528</v>
      </c>
      <c r="CA351" s="18">
        <f>IFERROR((BZ351-BZ350),0)</f>
        <v>6</v>
      </c>
    </row>
    <row r="352" spans="1:79">
      <c r="A352" s="1">
        <v>44249</v>
      </c>
      <c r="B352">
        <v>44249</v>
      </c>
      <c r="C352" s="6">
        <v>337087</v>
      </c>
      <c r="D352">
        <f>IFERROR(C352-C351,"")</f>
        <v>566</v>
      </c>
      <c r="E352" s="6">
        <v>5756</v>
      </c>
      <c r="F352">
        <f>E352-E351</f>
        <v>14</v>
      </c>
      <c r="G352" s="6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6">
        <v>1856433</v>
      </c>
      <c r="W352">
        <f>V352-V351</f>
        <v>10191</v>
      </c>
      <c r="X352">
        <f>IFERROR(W352-W351,0)</f>
        <v>4310</v>
      </c>
      <c r="Y352" s="22">
        <f>IFERROR(V352/3.974,0)</f>
        <v>467144.6904881731</v>
      </c>
      <c r="Z352" s="6">
        <v>1515796</v>
      </c>
      <c r="AA352">
        <f>Z352-Z351</f>
        <v>9625</v>
      </c>
      <c r="AB352" s="19">
        <f>IFERROR(Z352/V352,0)</f>
        <v>0.8165099413768232</v>
      </c>
      <c r="AC352" s="18">
        <f>IFERROR(AA352-AA351,0)</f>
        <v>4228</v>
      </c>
      <c r="AD352">
        <f>V352-Z352</f>
        <v>340637</v>
      </c>
      <c r="AE352">
        <f>AD352-AD351</f>
        <v>566</v>
      </c>
      <c r="AF352" s="19">
        <f>IFERROR(AD352/V352,0)</f>
        <v>0.1834900586231768</v>
      </c>
      <c r="AG352" s="18">
        <f>IFERROR(AE352-AE351,0)</f>
        <v>82</v>
      </c>
      <c r="AH352" s="22">
        <f>IFERROR(AE352/W352,0)</f>
        <v>5.5539201256010202E-2</v>
      </c>
      <c r="AI352" s="22">
        <f>IFERROR(AD352/3.974,0)</f>
        <v>85716.406643180671</v>
      </c>
      <c r="AJ352" s="6">
        <v>8186</v>
      </c>
      <c r="AK352">
        <f>AJ352-AJ351</f>
        <v>-206</v>
      </c>
      <c r="AL352">
        <f>IFERROR(AJ352/AJ351,0)-1</f>
        <v>-2.454718779790277E-2</v>
      </c>
      <c r="AM352" s="22">
        <f>IFERROR(AJ352/3.974,0)</f>
        <v>2059.8892803220933</v>
      </c>
      <c r="AN352" s="22">
        <f>IFERROR(AJ352/C352," ")</f>
        <v>2.4284531886426947E-2</v>
      </c>
      <c r="AO352" s="6">
        <v>367</v>
      </c>
      <c r="AP352">
        <f>AO352-AO351</f>
        <v>-8</v>
      </c>
      <c r="AQ352">
        <f>IFERROR(AO352/AO351,0)-1</f>
        <v>-2.1333333333333315E-2</v>
      </c>
      <c r="AR352" s="22">
        <f>IFERROR(AO352/3.974,0)</f>
        <v>92.350276799194759</v>
      </c>
      <c r="AS352" s="6">
        <v>1144</v>
      </c>
      <c r="AT352">
        <f>AS352-AS351</f>
        <v>1</v>
      </c>
      <c r="AU352">
        <f>IFERROR(AS352/AS351,0)-1</f>
        <v>8.7489063867018935E-4</v>
      </c>
      <c r="AV352" s="22">
        <f>IFERROR(AS352/3.974,0)</f>
        <v>287.871162556618</v>
      </c>
      <c r="AW352" s="35">
        <f>IFERROR(AS352/C352," ")</f>
        <v>3.3937826139839272E-3</v>
      </c>
      <c r="AX352" s="6">
        <v>195</v>
      </c>
      <c r="AY352">
        <f>AX352-AX351</f>
        <v>-6</v>
      </c>
      <c r="AZ352">
        <f>IFERROR(AX352/AX351,0)-1</f>
        <v>-2.9850746268656692E-2</v>
      </c>
      <c r="BA352" s="22">
        <f>IFERROR(AX352/3.974,0)</f>
        <v>49.068948163059886</v>
      </c>
      <c r="BB352" s="35">
        <f>IFERROR(AX352/C352," ")</f>
        <v>5.784856728381694E-4</v>
      </c>
      <c r="BC352" s="18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8">
        <f>IFERROR(BC352-BC351,0)</f>
        <v>-219</v>
      </c>
      <c r="BE352" s="35">
        <f>IFERROR(BC352/BC351,0)-1</f>
        <v>-2.1659578676688773E-2</v>
      </c>
      <c r="BF352" s="22">
        <f>IFERROR(BC352/3.974,0)</f>
        <v>2489.179667840966</v>
      </c>
      <c r="BG352" s="22">
        <f>IFERROR(BC352/C352," ")</f>
        <v>2.9345539875462418E-2</v>
      </c>
      <c r="BH352" s="30">
        <v>59763</v>
      </c>
      <c r="BI352">
        <f>IFERROR((BH352-BH351), 0)</f>
        <v>139</v>
      </c>
      <c r="BJ352" s="6">
        <v>131742</v>
      </c>
      <c r="BK352">
        <f>IFERROR((BJ352-BJ351),0)</f>
        <v>188</v>
      </c>
      <c r="BL352" s="6">
        <v>97967</v>
      </c>
      <c r="BM352">
        <f>IFERROR((BL352-BL351),0)</f>
        <v>127</v>
      </c>
      <c r="BN352" s="6">
        <v>39469</v>
      </c>
      <c r="BO352">
        <f>IFERROR((BN352-BN351),0)</f>
        <v>90</v>
      </c>
      <c r="BP352" s="6">
        <v>8146</v>
      </c>
      <c r="BQ352">
        <f>IFERROR((BP352-BP351),0)</f>
        <v>22</v>
      </c>
      <c r="BR352" s="10">
        <v>30</v>
      </c>
      <c r="BS352" s="17">
        <f>IFERROR((BR352-BR351),0)</f>
        <v>0</v>
      </c>
      <c r="BT352" s="10">
        <v>258</v>
      </c>
      <c r="BU352" s="17">
        <f>IFERROR((BT352-BT351),0)</f>
        <v>0</v>
      </c>
      <c r="BV352" s="10">
        <v>1133</v>
      </c>
      <c r="BW352" s="17">
        <f>IFERROR((BV352-BV351),0)</f>
        <v>1</v>
      </c>
      <c r="BX352" s="10">
        <v>2803</v>
      </c>
      <c r="BY352" s="17">
        <f>IFERROR((BX352-BX351),0)</f>
        <v>9</v>
      </c>
      <c r="BZ352" s="15">
        <v>1532</v>
      </c>
      <c r="CA352" s="18">
        <f>IFERROR((BZ352-BZ351),0)</f>
        <v>4</v>
      </c>
    </row>
    <row r="353" spans="1:79">
      <c r="A353" s="1">
        <v>44250</v>
      </c>
      <c r="B353">
        <v>44250</v>
      </c>
      <c r="C353" s="6">
        <v>337805</v>
      </c>
      <c r="D353">
        <f>IFERROR(C353-C352,"")</f>
        <v>718</v>
      </c>
      <c r="E353" s="6">
        <v>5772</v>
      </c>
      <c r="F353">
        <f>E353-E352</f>
        <v>16</v>
      </c>
      <c r="G353" s="6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6">
        <v>1865709</v>
      </c>
      <c r="W353">
        <f>V353-V352</f>
        <v>9276</v>
      </c>
      <c r="X353">
        <f>IFERROR(W353-W352,0)</f>
        <v>-915</v>
      </c>
      <c r="Y353" s="22">
        <f>IFERROR(V353/3.974,0)</f>
        <v>469478.8626069451</v>
      </c>
      <c r="Z353" s="6">
        <v>1524354</v>
      </c>
      <c r="AA353">
        <f>Z353-Z352</f>
        <v>8558</v>
      </c>
      <c r="AB353" s="19">
        <f>IFERROR(Z353/V353,0)</f>
        <v>0.81703738364342993</v>
      </c>
      <c r="AC353" s="18">
        <f>IFERROR(AA353-AA352,0)</f>
        <v>-1067</v>
      </c>
      <c r="AD353">
        <f>V353-Z353</f>
        <v>341355</v>
      </c>
      <c r="AE353">
        <f>AD353-AD352</f>
        <v>718</v>
      </c>
      <c r="AF353" s="19">
        <f>IFERROR(AD353/V353,0)</f>
        <v>0.18296261635657007</v>
      </c>
      <c r="AG353" s="18">
        <f>IFERROR(AE353-AE352,0)</f>
        <v>152</v>
      </c>
      <c r="AH353" s="22">
        <f>IFERROR(AE353/W353,0)</f>
        <v>7.7404053471323842E-2</v>
      </c>
      <c r="AI353" s="22">
        <f>IFERROR(AD353/3.974,0)</f>
        <v>85897.081026673375</v>
      </c>
      <c r="AJ353" s="6">
        <v>8163</v>
      </c>
      <c r="AK353">
        <f>AJ353-AJ352</f>
        <v>-23</v>
      </c>
      <c r="AL353">
        <f>IFERROR(AJ353/AJ352,0)-1</f>
        <v>-2.8096750549718719E-3</v>
      </c>
      <c r="AM353" s="22">
        <f>IFERROR(AJ353/3.974,0)</f>
        <v>2054.1016607951683</v>
      </c>
      <c r="AN353" s="22">
        <f>IFERROR(AJ353/C353," ")</f>
        <v>2.4164828821361437E-2</v>
      </c>
      <c r="AO353" s="6">
        <v>336</v>
      </c>
      <c r="AP353">
        <f>AO353-AO352</f>
        <v>-31</v>
      </c>
      <c r="AQ353">
        <f>IFERROR(AO353/AO352,0)-1</f>
        <v>-8.4468664850136266E-2</v>
      </c>
      <c r="AR353" s="22">
        <f>IFERROR(AO353/3.974,0)</f>
        <v>84.549572219426267</v>
      </c>
      <c r="AS353" s="6">
        <v>1115</v>
      </c>
      <c r="AT353">
        <f>AS353-AS352</f>
        <v>-29</v>
      </c>
      <c r="AU353">
        <f>IFERROR(AS353/AS352,0)-1</f>
        <v>-2.534965034965031E-2</v>
      </c>
      <c r="AV353" s="22">
        <f>IFERROR(AS353/3.974,0)</f>
        <v>280.5737292400604</v>
      </c>
      <c r="AW353" s="35">
        <f>IFERROR(AS353/C353," ")</f>
        <v>3.3007208300646824E-3</v>
      </c>
      <c r="AX353" s="6">
        <v>181</v>
      </c>
      <c r="AY353">
        <f>AX353-AX352</f>
        <v>-14</v>
      </c>
      <c r="AZ353">
        <f>IFERROR(AX353/AX352,0)-1</f>
        <v>-7.1794871794871762E-2</v>
      </c>
      <c r="BA353" s="22">
        <f>IFERROR(AX353/3.974,0)</f>
        <v>45.546049320583791</v>
      </c>
      <c r="BB353" s="35">
        <f>IFERROR(AX353/C353," ")</f>
        <v>5.3581208093426676E-4</v>
      </c>
      <c r="BC353" s="18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8">
        <f>IFERROR(BC353-BC352,0)</f>
        <v>-97</v>
      </c>
      <c r="BE353" s="35">
        <f>IFERROR(BC353/BC352,0)-1</f>
        <v>-9.8059037606146315E-3</v>
      </c>
      <c r="BF353" s="22">
        <f>IFERROR(BC353/3.974,0)</f>
        <v>2464.7710115752388</v>
      </c>
      <c r="BG353" s="22">
        <f>IFERROR(BC353/C353," ")</f>
        <v>2.8996018412989742E-2</v>
      </c>
      <c r="BH353" s="30">
        <v>59904</v>
      </c>
      <c r="BI353">
        <f>IFERROR((BH353-BH352), 0)</f>
        <v>141</v>
      </c>
      <c r="BJ353" s="6">
        <v>132007</v>
      </c>
      <c r="BK353">
        <f>IFERROR((BJ353-BJ352),0)</f>
        <v>265</v>
      </c>
      <c r="BL353" s="6">
        <v>98181</v>
      </c>
      <c r="BM353">
        <f>IFERROR((BL353-BL352),0)</f>
        <v>214</v>
      </c>
      <c r="BN353" s="6">
        <v>39554</v>
      </c>
      <c r="BO353">
        <f>IFERROR((BN353-BN352),0)</f>
        <v>85</v>
      </c>
      <c r="BP353" s="6">
        <v>8159</v>
      </c>
      <c r="BQ353">
        <f>IFERROR((BP353-BP352),0)</f>
        <v>13</v>
      </c>
      <c r="BR353" s="10">
        <v>30</v>
      </c>
      <c r="BS353" s="17">
        <f>IFERROR((BR353-BR352),0)</f>
        <v>0</v>
      </c>
      <c r="BT353" s="10">
        <v>258</v>
      </c>
      <c r="BU353" s="17">
        <f>IFERROR((BT353-BT352),0)</f>
        <v>0</v>
      </c>
      <c r="BV353" s="10">
        <v>1137</v>
      </c>
      <c r="BW353" s="17">
        <f>IFERROR((BV353-BV352),0)</f>
        <v>4</v>
      </c>
      <c r="BX353" s="10">
        <v>2811</v>
      </c>
      <c r="BY353" s="17">
        <f>IFERROR((BX353-BX352),0)</f>
        <v>8</v>
      </c>
      <c r="BZ353" s="15">
        <v>1536</v>
      </c>
      <c r="CA353" s="18">
        <f>IFERROR((BZ353-BZ352),0)</f>
        <v>4</v>
      </c>
    </row>
    <row r="354" spans="1:79">
      <c r="A354" s="1">
        <v>44251</v>
      </c>
      <c r="B354">
        <v>44251</v>
      </c>
      <c r="C354" s="6">
        <v>338701</v>
      </c>
      <c r="D354">
        <f>IFERROR(C354-C353,"")</f>
        <v>896</v>
      </c>
      <c r="E354" s="6">
        <v>5789</v>
      </c>
      <c r="F354">
        <f>E354-E353</f>
        <v>17</v>
      </c>
      <c r="G354" s="6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6">
        <v>1875787</v>
      </c>
      <c r="W354">
        <f>V354-V353</f>
        <v>10078</v>
      </c>
      <c r="X354">
        <f>IFERROR(W354-W353,0)</f>
        <v>802</v>
      </c>
      <c r="Y354" s="22">
        <f>IFERROR(V354/3.974,0)</f>
        <v>472014.84650226467</v>
      </c>
      <c r="Z354" s="6">
        <v>1533536</v>
      </c>
      <c r="AA354">
        <f>Z354-Z353</f>
        <v>9182</v>
      </c>
      <c r="AB354" s="19">
        <f>IFERROR(Z354/V354,0)</f>
        <v>0.81754271673702827</v>
      </c>
      <c r="AC354" s="18">
        <f>IFERROR(AA354-AA353,0)</f>
        <v>624</v>
      </c>
      <c r="AD354">
        <f>V354-Z354</f>
        <v>342251</v>
      </c>
      <c r="AE354">
        <f>AD354-AD353</f>
        <v>896</v>
      </c>
      <c r="AF354" s="19">
        <f>IFERROR(AD354/V354,0)</f>
        <v>0.18245728326297175</v>
      </c>
      <c r="AG354" s="18">
        <f>IFERROR(AE354-AE353,0)</f>
        <v>178</v>
      </c>
      <c r="AH354" s="22">
        <f>IFERROR(AE354/W354,0)</f>
        <v>8.890652907322881E-2</v>
      </c>
      <c r="AI354" s="22">
        <f>IFERROR(AD354/3.974,0)</f>
        <v>86122.546552591841</v>
      </c>
      <c r="AJ354" s="6">
        <v>8072</v>
      </c>
      <c r="AK354">
        <f>AJ354-AJ353</f>
        <v>-91</v>
      </c>
      <c r="AL354">
        <f>IFERROR(AJ354/AJ353,0)-1</f>
        <v>-1.1147862305524892E-2</v>
      </c>
      <c r="AM354" s="22">
        <f>IFERROR(AJ354/3.974,0)</f>
        <v>2031.2028183190739</v>
      </c>
      <c r="AN354" s="22">
        <f>IFERROR(AJ354/C354," ")</f>
        <v>2.3832229606644207E-2</v>
      </c>
      <c r="AO354" s="6">
        <v>349</v>
      </c>
      <c r="AP354">
        <f>AO354-AO353</f>
        <v>13</v>
      </c>
      <c r="AQ354">
        <f>IFERROR(AO354/AO353,0)-1</f>
        <v>3.8690476190476275E-2</v>
      </c>
      <c r="AR354" s="22">
        <f>IFERROR(AO354/3.974,0)</f>
        <v>87.820835430296924</v>
      </c>
      <c r="AS354" s="6">
        <v>1031</v>
      </c>
      <c r="AT354">
        <f>AS354-AS353</f>
        <v>-84</v>
      </c>
      <c r="AU354">
        <f>IFERROR(AS354/AS353,0)-1</f>
        <v>-7.5336322869955175E-2</v>
      </c>
      <c r="AV354" s="22">
        <f>IFERROR(AS354/3.974,0)</f>
        <v>259.4363361852038</v>
      </c>
      <c r="AW354" s="35">
        <f>IFERROR(AS354/C354," ")</f>
        <v>3.0439827458436791E-3</v>
      </c>
      <c r="AX354" s="6">
        <v>177</v>
      </c>
      <c r="AY354">
        <f>AX354-AX353</f>
        <v>-4</v>
      </c>
      <c r="AZ354">
        <f>IFERROR(AX354/AX353,0)-1</f>
        <v>-2.2099447513812209E-2</v>
      </c>
      <c r="BA354" s="22">
        <f>IFERROR(AX354/3.974,0)</f>
        <v>44.539506794162051</v>
      </c>
      <c r="BB354" s="35">
        <f>IFERROR(AX354/C354," ")</f>
        <v>5.2258481669673247E-4</v>
      </c>
      <c r="BC354" s="18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8">
        <f>IFERROR(BC354-BC353,0)</f>
        <v>-166</v>
      </c>
      <c r="BE354" s="35">
        <f>IFERROR(BC354/BC353,0)-1</f>
        <v>-1.6947422154160341E-2</v>
      </c>
      <c r="BF354" s="22">
        <f>IFERROR(BC354/3.974,0)</f>
        <v>2422.9994967287366</v>
      </c>
      <c r="BG354" s="22">
        <f>IFERROR(BC354/C354," ")</f>
        <v>2.8429204519620551E-2</v>
      </c>
      <c r="BH354" s="30">
        <v>60098</v>
      </c>
      <c r="BI354">
        <f>IFERROR((BH354-BH353), 0)</f>
        <v>194</v>
      </c>
      <c r="BJ354" s="6">
        <v>132320</v>
      </c>
      <c r="BK354">
        <f>IFERROR((BJ354-BJ353),0)</f>
        <v>313</v>
      </c>
      <c r="BL354" s="6">
        <v>98442</v>
      </c>
      <c r="BM354">
        <f>IFERROR((BL354-BL353),0)</f>
        <v>261</v>
      </c>
      <c r="BN354" s="6">
        <v>39663</v>
      </c>
      <c r="BO354">
        <f>IFERROR((BN354-BN353),0)</f>
        <v>109</v>
      </c>
      <c r="BP354" s="6">
        <v>8178</v>
      </c>
      <c r="BQ354">
        <f>IFERROR((BP354-BP353),0)</f>
        <v>19</v>
      </c>
      <c r="BR354" s="10">
        <v>30</v>
      </c>
      <c r="BS354" s="17">
        <f>IFERROR((BR354-BR353),0)</f>
        <v>0</v>
      </c>
      <c r="BT354" s="10">
        <v>258</v>
      </c>
      <c r="BU354" s="17">
        <f>IFERROR((BT354-BT353),0)</f>
        <v>0</v>
      </c>
      <c r="BV354" s="10">
        <v>1141</v>
      </c>
      <c r="BW354" s="17">
        <f>IFERROR((BV354-BV353),0)</f>
        <v>4</v>
      </c>
      <c r="BX354" s="10">
        <v>2817</v>
      </c>
      <c r="BY354" s="17">
        <f>IFERROR((BX354-BX353),0)</f>
        <v>6</v>
      </c>
      <c r="BZ354" s="15">
        <v>1543</v>
      </c>
      <c r="CA354" s="18">
        <f>IFERROR((BZ354-BZ353),0)</f>
        <v>7</v>
      </c>
    </row>
    <row r="355" spans="1:79">
      <c r="A355" s="1">
        <v>44252</v>
      </c>
      <c r="B355">
        <v>44252</v>
      </c>
      <c r="C355" s="6">
        <v>339383</v>
      </c>
      <c r="D355">
        <f>IFERROR(C355-C354,"")</f>
        <v>682</v>
      </c>
      <c r="E355" s="6">
        <v>5810</v>
      </c>
      <c r="F355">
        <f>E355-E354</f>
        <v>21</v>
      </c>
      <c r="G355" s="6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6">
        <v>1885696</v>
      </c>
      <c r="W355">
        <f>V355-V354</f>
        <v>9909</v>
      </c>
      <c r="X355">
        <f>IFERROR(W355-W354,0)</f>
        <v>-169</v>
      </c>
      <c r="Y355" s="22">
        <f>IFERROR(V355/3.974,0)</f>
        <v>474508.30397584295</v>
      </c>
      <c r="Z355" s="6">
        <v>1542763</v>
      </c>
      <c r="AA355">
        <f>Z355-Z354</f>
        <v>9227</v>
      </c>
      <c r="AB355" s="19">
        <f>IFERROR(Z355/V355,0)</f>
        <v>0.81813982741650826</v>
      </c>
      <c r="AC355" s="18">
        <f>IFERROR(AA355-AA354,0)</f>
        <v>45</v>
      </c>
      <c r="AD355">
        <f>V355-Z355</f>
        <v>342933</v>
      </c>
      <c r="AE355">
        <f>AD355-AD354</f>
        <v>682</v>
      </c>
      <c r="AF355" s="19">
        <f>IFERROR(AD355/V355,0)</f>
        <v>0.18186017258349171</v>
      </c>
      <c r="AG355" s="18">
        <f>IFERROR(AE355-AE354,0)</f>
        <v>-214</v>
      </c>
      <c r="AH355" s="22">
        <f>IFERROR(AE355/W355,0)</f>
        <v>6.8826319507518413E-2</v>
      </c>
      <c r="AI355" s="22">
        <f>IFERROR(AD355/3.974,0)</f>
        <v>86294.16205334675</v>
      </c>
      <c r="AJ355" s="6">
        <v>7888</v>
      </c>
      <c r="AK355">
        <f>AJ355-AJ354</f>
        <v>-184</v>
      </c>
      <c r="AL355">
        <f>IFERROR(AJ355/AJ354,0)-1</f>
        <v>-2.2794846382557021E-2</v>
      </c>
      <c r="AM355" s="22">
        <f>IFERROR(AJ355/3.974,0)</f>
        <v>1984.9018621036737</v>
      </c>
      <c r="AN355" s="22">
        <f>IFERROR(AJ355/C355," ")</f>
        <v>2.3242177716621043E-2</v>
      </c>
      <c r="AO355" s="6">
        <v>341</v>
      </c>
      <c r="AP355">
        <f>AO355-AO354</f>
        <v>-8</v>
      </c>
      <c r="AQ355">
        <f>IFERROR(AO355/AO354,0)-1</f>
        <v>-2.2922636103151817E-2</v>
      </c>
      <c r="AR355" s="22">
        <f>IFERROR(AO355/3.974,0)</f>
        <v>85.807750377453445</v>
      </c>
      <c r="AS355" s="6">
        <v>1016</v>
      </c>
      <c r="AT355">
        <f>AS355-AS354</f>
        <v>-15</v>
      </c>
      <c r="AU355">
        <f>IFERROR(AS355/AS354,0)-1</f>
        <v>-1.4548981571290032E-2</v>
      </c>
      <c r="AV355" s="22">
        <f>IFERROR(AS355/3.974,0)</f>
        <v>255.66180171112228</v>
      </c>
      <c r="AW355" s="35">
        <f>IFERROR(AS355/C355," ")</f>
        <v>2.993667920903522E-3</v>
      </c>
      <c r="AX355" s="6">
        <v>172</v>
      </c>
      <c r="AY355">
        <f>AX355-AX354</f>
        <v>-5</v>
      </c>
      <c r="AZ355">
        <f>IFERROR(AX355/AX354,0)-1</f>
        <v>-2.8248587570621431E-2</v>
      </c>
      <c r="BA355" s="22">
        <f>IFERROR(AX355/3.974,0)</f>
        <v>43.281328636134873</v>
      </c>
      <c r="BB355" s="35">
        <f>IFERROR(AX355/C355," ")</f>
        <v>5.0680204960177732E-4</v>
      </c>
      <c r="BC355" s="18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8">
        <f>IFERROR(BC355-BC354,0)</f>
        <v>-212</v>
      </c>
      <c r="BE355" s="35">
        <f>IFERROR(BC355/BC354,0)-1</f>
        <v>-2.2016824176965377E-2</v>
      </c>
      <c r="BF355" s="22">
        <f>IFERROR(BC355/3.974,0)</f>
        <v>2369.6527428283844</v>
      </c>
      <c r="BG355" s="22">
        <f>IFERROR(BC355/C355," ")</f>
        <v>2.774741221569731E-2</v>
      </c>
      <c r="BH355" s="30">
        <v>60247</v>
      </c>
      <c r="BI355">
        <f>IFERROR((BH355-BH354), 0)</f>
        <v>149</v>
      </c>
      <c r="BJ355" s="6">
        <v>132558</v>
      </c>
      <c r="BK355">
        <f>IFERROR((BJ355-BJ354),0)</f>
        <v>238</v>
      </c>
      <c r="BL355" s="6">
        <v>98634</v>
      </c>
      <c r="BM355">
        <f>IFERROR((BL355-BL354),0)</f>
        <v>192</v>
      </c>
      <c r="BN355" s="6">
        <v>39752</v>
      </c>
      <c r="BO355">
        <f>IFERROR((BN355-BN354),0)</f>
        <v>89</v>
      </c>
      <c r="BP355" s="6">
        <v>8192</v>
      </c>
      <c r="BQ355">
        <f>IFERROR((BP355-BP354),0)</f>
        <v>14</v>
      </c>
      <c r="BR355" s="10">
        <v>30</v>
      </c>
      <c r="BS355" s="17">
        <f>IFERROR((BR355-BR354),0)</f>
        <v>0</v>
      </c>
      <c r="BT355" s="10">
        <v>259</v>
      </c>
      <c r="BU355" s="17">
        <f>IFERROR((BT355-BT354),0)</f>
        <v>1</v>
      </c>
      <c r="BV355" s="10">
        <v>1146</v>
      </c>
      <c r="BW355" s="17">
        <f>IFERROR((BV355-BV354),0)</f>
        <v>5</v>
      </c>
      <c r="BX355" s="10">
        <v>2827</v>
      </c>
      <c r="BY355" s="17">
        <f>IFERROR((BX355-BX354),0)</f>
        <v>10</v>
      </c>
      <c r="BZ355" s="15">
        <v>1548</v>
      </c>
      <c r="CA355" s="18">
        <f>IFERROR((BZ355-BZ354),0)</f>
        <v>5</v>
      </c>
    </row>
    <row r="356" spans="1:79">
      <c r="A356" s="1">
        <v>44253</v>
      </c>
      <c r="B356">
        <v>44253</v>
      </c>
      <c r="C356" s="6">
        <v>339781</v>
      </c>
      <c r="D356">
        <f>IFERROR(C356-C355,"")</f>
        <v>398</v>
      </c>
      <c r="E356" s="6">
        <v>5820</v>
      </c>
      <c r="F356">
        <f>E356-E355</f>
        <v>10</v>
      </c>
      <c r="G356" s="6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6">
        <v>1891638</v>
      </c>
      <c r="W356">
        <f>V356-V355</f>
        <v>5942</v>
      </c>
      <c r="X356">
        <f>IFERROR(W356-W355,0)</f>
        <v>-3967</v>
      </c>
      <c r="Y356" s="22">
        <f>IFERROR(V356/3.974,0)</f>
        <v>476003.52289884246</v>
      </c>
      <c r="Z356" s="6">
        <v>1548307</v>
      </c>
      <c r="AA356">
        <f>Z356-Z355</f>
        <v>5544</v>
      </c>
      <c r="AB356" s="19">
        <f>IFERROR(Z356/V356,0)</f>
        <v>0.81850068564915701</v>
      </c>
      <c r="AC356" s="18">
        <f>IFERROR(AA356-AA355,0)</f>
        <v>-3683</v>
      </c>
      <c r="AD356">
        <f>V356-Z356</f>
        <v>343331</v>
      </c>
      <c r="AE356">
        <f>AD356-AD355</f>
        <v>398</v>
      </c>
      <c r="AF356" s="19">
        <f>IFERROR(AD356/V356,0)</f>
        <v>0.18149931435084302</v>
      </c>
      <c r="AG356" s="18">
        <f>IFERROR(AE356-AE355,0)</f>
        <v>-284</v>
      </c>
      <c r="AH356" s="22">
        <f>IFERROR(AE356/W356,0)</f>
        <v>6.6980814540558736E-2</v>
      </c>
      <c r="AI356" s="22">
        <f>IFERROR(AD356/3.974,0)</f>
        <v>86394.31303472571</v>
      </c>
      <c r="AJ356" s="6">
        <v>7620</v>
      </c>
      <c r="AK356">
        <f>AJ356-AJ355</f>
        <v>-268</v>
      </c>
      <c r="AL356">
        <f>IFERROR(AJ356/AJ355,0)-1</f>
        <v>-3.3975659229208977E-2</v>
      </c>
      <c r="AM356" s="22">
        <f>IFERROR(AJ356/3.974,0)</f>
        <v>1917.4635128334171</v>
      </c>
      <c r="AN356" s="22">
        <f>IFERROR(AJ356/C356," ")</f>
        <v>2.242620982338624E-2</v>
      </c>
      <c r="AO356" s="6">
        <v>352</v>
      </c>
      <c r="AP356">
        <f>AO356-AO355</f>
        <v>11</v>
      </c>
      <c r="AQ356">
        <f>IFERROR(AO356/AO355,0)-1</f>
        <v>3.2258064516129004E-2</v>
      </c>
      <c r="AR356" s="22">
        <f>IFERROR(AO356/3.974,0)</f>
        <v>88.575742325113225</v>
      </c>
      <c r="AS356" s="6">
        <v>986</v>
      </c>
      <c r="AT356">
        <f>AS356-AS355</f>
        <v>-30</v>
      </c>
      <c r="AU356">
        <f>IFERROR(AS356/AS355,0)-1</f>
        <v>-2.9527559055118058E-2</v>
      </c>
      <c r="AV356" s="22">
        <f>IFERROR(AS356/3.974,0)</f>
        <v>248.11273276295921</v>
      </c>
      <c r="AW356" s="35">
        <f>IFERROR(AS356/C356," ")</f>
        <v>2.9018691451258311E-3</v>
      </c>
      <c r="AX356" s="6">
        <v>167</v>
      </c>
      <c r="AY356">
        <f>AX356-AX355</f>
        <v>-5</v>
      </c>
      <c r="AZ356">
        <f>IFERROR(AX356/AX355,0)-1</f>
        <v>-2.9069767441860517E-2</v>
      </c>
      <c r="BA356" s="22">
        <f>IFERROR(AX356/3.974,0)</f>
        <v>42.023150478107695</v>
      </c>
      <c r="BB356" s="35">
        <f>IFERROR(AX356/C356," ")</f>
        <v>4.9149304993510528E-4</v>
      </c>
      <c r="BC356" s="18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8">
        <f>IFERROR(BC356-BC355,0)</f>
        <v>-292</v>
      </c>
      <c r="BE356" s="35">
        <f>IFERROR(BC356/BC355,0)-1</f>
        <v>-3.1007751937984551E-2</v>
      </c>
      <c r="BF356" s="22">
        <f>IFERROR(BC356/3.974,0)</f>
        <v>2296.1751383995975</v>
      </c>
      <c r="BG356" s="22">
        <f>IFERROR(BC356/C356," ")</f>
        <v>2.6855533417112786E-2</v>
      </c>
      <c r="BH356" s="30">
        <v>60350</v>
      </c>
      <c r="BI356">
        <f>IFERROR((BH356-BH355), 0)</f>
        <v>103</v>
      </c>
      <c r="BJ356" s="6">
        <v>132690</v>
      </c>
      <c r="BK356">
        <f>IFERROR((BJ356-BJ355),0)</f>
        <v>132</v>
      </c>
      <c r="BL356" s="6">
        <v>98737</v>
      </c>
      <c r="BM356">
        <f>IFERROR((BL356-BL355),0)</f>
        <v>103</v>
      </c>
      <c r="BN356" s="6">
        <v>39804</v>
      </c>
      <c r="BO356">
        <f>IFERROR((BN356-BN355),0)</f>
        <v>52</v>
      </c>
      <c r="BP356" s="6">
        <v>8200</v>
      </c>
      <c r="BQ356">
        <f>IFERROR((BP356-BP355),0)</f>
        <v>8</v>
      </c>
      <c r="BR356" s="10">
        <v>30</v>
      </c>
      <c r="BS356" s="17">
        <f>IFERROR((BR356-BR355),0)</f>
        <v>0</v>
      </c>
      <c r="BT356" s="10">
        <v>260</v>
      </c>
      <c r="BU356" s="17">
        <f>IFERROR((BT356-BT355),0)</f>
        <v>1</v>
      </c>
      <c r="BV356" s="10">
        <v>1150</v>
      </c>
      <c r="BW356" s="17">
        <f>IFERROR((BV356-BV355),0)</f>
        <v>4</v>
      </c>
      <c r="BX356" s="10">
        <v>2831</v>
      </c>
      <c r="BY356" s="17">
        <f>IFERROR((BX356-BX355),0)</f>
        <v>4</v>
      </c>
      <c r="BZ356" s="15">
        <v>1549</v>
      </c>
      <c r="CA356" s="18">
        <f>IFERROR((BZ356-BZ355),0)</f>
        <v>1</v>
      </c>
    </row>
    <row r="357" spans="1:79">
      <c r="A357" s="1">
        <v>44254</v>
      </c>
      <c r="B357">
        <v>44254</v>
      </c>
      <c r="C357" s="6">
        <v>340445</v>
      </c>
      <c r="D357">
        <f>IFERROR(C357-C356,"")</f>
        <v>664</v>
      </c>
      <c r="E357" s="6">
        <v>5831</v>
      </c>
      <c r="F357">
        <f>E357-E356</f>
        <v>11</v>
      </c>
      <c r="G357" s="6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6">
        <v>1903339</v>
      </c>
      <c r="W357">
        <f>V357-V356</f>
        <v>11701</v>
      </c>
      <c r="X357">
        <f>IFERROR(W357-W356,0)</f>
        <v>5759</v>
      </c>
      <c r="Y357" s="22">
        <f>IFERROR(V357/3.974,0)</f>
        <v>478947.91142425768</v>
      </c>
      <c r="Z357" s="6">
        <v>1559344</v>
      </c>
      <c r="AA357">
        <f>Z357-Z356</f>
        <v>11037</v>
      </c>
      <c r="AB357" s="19">
        <f>IFERROR(Z357/V357,0)</f>
        <v>0.81926761338889187</v>
      </c>
      <c r="AC357" s="18">
        <f>IFERROR(AA357-AA356,0)</f>
        <v>5493</v>
      </c>
      <c r="AD357">
        <f>V357-Z357</f>
        <v>343995</v>
      </c>
      <c r="AE357">
        <f>AD357-AD356</f>
        <v>664</v>
      </c>
      <c r="AF357" s="19">
        <f>IFERROR(AD357/V357,0)</f>
        <v>0.18073238661110816</v>
      </c>
      <c r="AG357" s="18">
        <f>IFERROR(AE357-AE356,0)</f>
        <v>266</v>
      </c>
      <c r="AH357" s="22">
        <f>IFERROR(AE357/W357,0)</f>
        <v>5.6747286556704558E-2</v>
      </c>
      <c r="AI357" s="22">
        <f>IFERROR(AD357/3.974,0)</f>
        <v>86561.399094111723</v>
      </c>
      <c r="AJ357" s="6">
        <v>7659</v>
      </c>
      <c r="AK357">
        <f>AJ357-AJ356</f>
        <v>39</v>
      </c>
      <c r="AL357">
        <f>IFERROR(AJ357/AJ356,0)-1</f>
        <v>5.1181102362205522E-3</v>
      </c>
      <c r="AM357" s="22">
        <f>IFERROR(AJ357/3.974,0)</f>
        <v>1927.2773024660291</v>
      </c>
      <c r="AN357" s="22">
        <f>IFERROR(AJ357/C357," ")</f>
        <v>2.2497025951328409E-2</v>
      </c>
      <c r="AO357" s="6">
        <v>328</v>
      </c>
      <c r="AP357">
        <f>AO357-AO356</f>
        <v>-24</v>
      </c>
      <c r="AQ357">
        <f>IFERROR(AO357/AO356,0)-1</f>
        <v>-6.8181818181818232E-2</v>
      </c>
      <c r="AR357" s="22">
        <f>IFERROR(AO357/3.974,0)</f>
        <v>82.536487166582788</v>
      </c>
      <c r="AS357" s="6">
        <v>968</v>
      </c>
      <c r="AT357">
        <f>AS357-AS356</f>
        <v>-18</v>
      </c>
      <c r="AU357">
        <f>IFERROR(AS357/AS356,0)-1</f>
        <v>-1.8255578093306246E-2</v>
      </c>
      <c r="AV357" s="22">
        <f>IFERROR(AS357/3.974,0)</f>
        <v>243.58329139406138</v>
      </c>
      <c r="AW357" s="35">
        <f>IFERROR(AS357/C357," ")</f>
        <v>2.8433373966426294E-3</v>
      </c>
      <c r="AX357" s="6">
        <v>168</v>
      </c>
      <c r="AY357">
        <f>AX357-AX356</f>
        <v>1</v>
      </c>
      <c r="AZ357">
        <f>IFERROR(AX357/AX356,0)-1</f>
        <v>5.9880239520957446E-3</v>
      </c>
      <c r="BA357" s="22">
        <f>IFERROR(AX357/3.974,0)</f>
        <v>42.274786109713133</v>
      </c>
      <c r="BB357" s="35">
        <f>IFERROR(AX357/C357," ")</f>
        <v>4.9347177958260517E-4</v>
      </c>
      <c r="BC357" s="18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8">
        <f>IFERROR(BC357-BC356,0)</f>
        <v>-2</v>
      </c>
      <c r="BE357" s="35">
        <f>IFERROR(BC357/BC356,0)-1</f>
        <v>-2.1917808219173995E-4</v>
      </c>
      <c r="BF357" s="22">
        <f>IFERROR(BC357/3.974,0)</f>
        <v>2295.6718671363865</v>
      </c>
      <c r="BG357" s="22">
        <f>IFERROR(BC357/C357," ")</f>
        <v>2.6797280030548255E-2</v>
      </c>
      <c r="BH357" s="30">
        <v>60516</v>
      </c>
      <c r="BI357">
        <f>IFERROR((BH357-BH356), 0)</f>
        <v>166</v>
      </c>
      <c r="BJ357" s="6">
        <v>132922</v>
      </c>
      <c r="BK357">
        <f>IFERROR((BJ357-BJ356),0)</f>
        <v>232</v>
      </c>
      <c r="BL357" s="6">
        <v>98912</v>
      </c>
      <c r="BM357">
        <f>IFERROR((BL357-BL356),0)</f>
        <v>175</v>
      </c>
      <c r="BN357" s="6">
        <v>39881</v>
      </c>
      <c r="BO357">
        <f>IFERROR((BN357-BN356),0)</f>
        <v>77</v>
      </c>
      <c r="BP357" s="6">
        <v>8214</v>
      </c>
      <c r="BQ357">
        <f>IFERROR((BP357-BP356),0)</f>
        <v>14</v>
      </c>
      <c r="BR357" s="10">
        <v>30</v>
      </c>
      <c r="BS357" s="17">
        <f>IFERROR((BR357-BR356),0)</f>
        <v>0</v>
      </c>
      <c r="BT357" s="10">
        <v>261</v>
      </c>
      <c r="BU357" s="17">
        <f>IFERROR((BT357-BT356),0)</f>
        <v>1</v>
      </c>
      <c r="BV357" s="10">
        <v>1153</v>
      </c>
      <c r="BW357" s="17">
        <f>IFERROR((BV357-BV356),0)</f>
        <v>3</v>
      </c>
      <c r="BX357" s="10">
        <v>2835</v>
      </c>
      <c r="BY357" s="17">
        <f>IFERROR((BX357-BX356),0)</f>
        <v>4</v>
      </c>
      <c r="BZ357" s="15">
        <v>1552</v>
      </c>
      <c r="CA357" s="18">
        <f>IFERROR((BZ357-BZ356),0)</f>
        <v>3</v>
      </c>
    </row>
    <row r="358" spans="1:79">
      <c r="A358" s="1">
        <v>44255</v>
      </c>
      <c r="B358">
        <v>44255</v>
      </c>
      <c r="C358" s="6">
        <v>340915</v>
      </c>
      <c r="D358">
        <f>IFERROR(C358-C357,"")</f>
        <v>470</v>
      </c>
      <c r="E358" s="6">
        <v>5845</v>
      </c>
      <c r="F358">
        <f>E358-E357</f>
        <v>14</v>
      </c>
      <c r="G358" s="6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6">
        <v>1908448</v>
      </c>
      <c r="W358">
        <f>V358-V357</f>
        <v>5109</v>
      </c>
      <c r="X358">
        <f>IFERROR(W358-W357,0)</f>
        <v>-6592</v>
      </c>
      <c r="Y358" s="22">
        <f>IFERROR(V358/3.974,0)</f>
        <v>480233.51786612981</v>
      </c>
      <c r="Z358" s="6">
        <v>1563983</v>
      </c>
      <c r="AA358">
        <f>Z358-Z357</f>
        <v>4639</v>
      </c>
      <c r="AB358" s="19">
        <f>IFERROR(Z358/V358,0)</f>
        <v>0.81950516859772971</v>
      </c>
      <c r="AC358" s="18">
        <f>IFERROR(AA358-AA357,0)</f>
        <v>-6398</v>
      </c>
      <c r="AD358">
        <f>V358-Z358</f>
        <v>344465</v>
      </c>
      <c r="AE358">
        <f>AD358-AD357</f>
        <v>470</v>
      </c>
      <c r="AF358" s="19">
        <f>IFERROR(AD358/V358,0)</f>
        <v>0.18049483140227032</v>
      </c>
      <c r="AG358" s="18">
        <f>IFERROR(AE358-AE357,0)</f>
        <v>-194</v>
      </c>
      <c r="AH358" s="22">
        <f>IFERROR(AE358/W358,0)</f>
        <v>9.1994519475435507E-2</v>
      </c>
      <c r="AI358" s="22">
        <f>IFERROR(AD358/3.974,0)</f>
        <v>86679.667840966271</v>
      </c>
      <c r="AJ358" s="6">
        <v>7335</v>
      </c>
      <c r="AK358">
        <f>AJ358-AJ357</f>
        <v>-324</v>
      </c>
      <c r="AL358">
        <f>IFERROR(AJ358/AJ357,0)-1</f>
        <v>-4.2303172737955363E-2</v>
      </c>
      <c r="AM358" s="22">
        <f>IFERROR(AJ358/3.974,0)</f>
        <v>1845.747357825868</v>
      </c>
      <c r="AN358" s="22">
        <f>IFERROR(AJ358/C358," ")</f>
        <v>2.1515627062464251E-2</v>
      </c>
      <c r="AO358" s="6">
        <v>337</v>
      </c>
      <c r="AP358">
        <f>AO358-AO357</f>
        <v>9</v>
      </c>
      <c r="AQ358">
        <f>IFERROR(AO358/AO357,0)-1</f>
        <v>2.7439024390243816E-2</v>
      </c>
      <c r="AR358" s="22">
        <f>IFERROR(AO358/3.974,0)</f>
        <v>84.801207851031705</v>
      </c>
      <c r="AS358" s="6">
        <v>1015</v>
      </c>
      <c r="AT358">
        <f>AS358-AS357</f>
        <v>47</v>
      </c>
      <c r="AU358">
        <f>IFERROR(AS358/AS357,0)-1</f>
        <v>4.8553719008264551E-2</v>
      </c>
      <c r="AV358" s="22">
        <f>IFERROR(AS358/3.974,0)</f>
        <v>255.41016607951684</v>
      </c>
      <c r="AW358" s="35">
        <f>IFERROR(AS358/C358," ")</f>
        <v>2.9772817271167301E-3</v>
      </c>
      <c r="AX358" s="6">
        <v>170</v>
      </c>
      <c r="AY358">
        <f>AX358-AX357</f>
        <v>2</v>
      </c>
      <c r="AZ358">
        <f>IFERROR(AX358/AX357,0)-1</f>
        <v>1.1904761904761862E-2</v>
      </c>
      <c r="BA358" s="22">
        <f>IFERROR(AX358/3.974,0)</f>
        <v>42.778057372924003</v>
      </c>
      <c r="BB358" s="35">
        <f>IFERROR(AX358/C358," ")</f>
        <v>4.986580232609301E-4</v>
      </c>
      <c r="BC358" s="18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8">
        <f>IFERROR(BC358-BC357,0)</f>
        <v>-266</v>
      </c>
      <c r="BE358" s="35">
        <f>IFERROR(BC358/BC357,0)-1</f>
        <v>-2.9157075523402409E-2</v>
      </c>
      <c r="BF358" s="22">
        <f>IFERROR(BC358/3.974,0)</f>
        <v>2228.7367891293407</v>
      </c>
      <c r="BG358" s="22">
        <f>IFERROR(BC358/C358," ")</f>
        <v>2.5980083011894462E-2</v>
      </c>
      <c r="BH358" s="30">
        <v>60660</v>
      </c>
      <c r="BI358">
        <f>IFERROR((BH358-BH357), 0)</f>
        <v>144</v>
      </c>
      <c r="BJ358" s="6">
        <v>133068</v>
      </c>
      <c r="BK358">
        <f>IFERROR((BJ358-BJ357),0)</f>
        <v>146</v>
      </c>
      <c r="BL358" s="6">
        <v>99021</v>
      </c>
      <c r="BM358">
        <f>IFERROR((BL358-BL357),0)</f>
        <v>109</v>
      </c>
      <c r="BN358" s="6">
        <v>39936</v>
      </c>
      <c r="BO358">
        <f>IFERROR((BN358-BN357),0)</f>
        <v>55</v>
      </c>
      <c r="BP358" s="6">
        <v>8230</v>
      </c>
      <c r="BQ358">
        <f>IFERROR((BP358-BP357),0)</f>
        <v>16</v>
      </c>
      <c r="BR358" s="10">
        <v>30</v>
      </c>
      <c r="BS358" s="17">
        <f>IFERROR((BR358-BR357),0)</f>
        <v>0</v>
      </c>
      <c r="BT358" s="10">
        <v>261</v>
      </c>
      <c r="BU358" s="17">
        <f>IFERROR((BT358-BT357),0)</f>
        <v>0</v>
      </c>
      <c r="BV358" s="10">
        <v>1157</v>
      </c>
      <c r="BW358" s="17">
        <f>IFERROR((BV358-BV357),0)</f>
        <v>4</v>
      </c>
      <c r="BX358" s="10">
        <v>2843</v>
      </c>
      <c r="BY358" s="17">
        <f>IFERROR((BX358-BX357),0)</f>
        <v>8</v>
      </c>
      <c r="BZ358" s="15">
        <v>1554</v>
      </c>
      <c r="CA358" s="18">
        <f>IFERROR((BZ358-BZ357),0)</f>
        <v>2</v>
      </c>
    </row>
    <row r="359" spans="1:79">
      <c r="A359" s="1">
        <v>44256</v>
      </c>
      <c r="B359">
        <v>44256</v>
      </c>
      <c r="C359" s="6">
        <v>341420</v>
      </c>
      <c r="D359">
        <f>IFERROR(C359-C358,"")</f>
        <v>505</v>
      </c>
      <c r="E359" s="6">
        <v>5858</v>
      </c>
      <c r="F359">
        <f>E359-E358</f>
        <v>13</v>
      </c>
      <c r="G359" s="6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6">
        <v>1913569</v>
      </c>
      <c r="W359">
        <f>V359-V358</f>
        <v>5121</v>
      </c>
      <c r="X359">
        <f>IFERROR(W359-W358,0)</f>
        <v>12</v>
      </c>
      <c r="Y359" s="22">
        <f>IFERROR(V359/3.974,0)</f>
        <v>481522.14393558126</v>
      </c>
      <c r="Z359" s="6">
        <v>1568599</v>
      </c>
      <c r="AA359">
        <f>Z359-Z358</f>
        <v>4616</v>
      </c>
      <c r="AB359" s="19">
        <f>IFERROR(Z359/V359,0)</f>
        <v>0.81972429528279356</v>
      </c>
      <c r="AC359" s="18">
        <f>IFERROR(AA359-AA358,0)</f>
        <v>-23</v>
      </c>
      <c r="AD359">
        <f>V359-Z359</f>
        <v>344970</v>
      </c>
      <c r="AE359">
        <f>AD359-AD358</f>
        <v>505</v>
      </c>
      <c r="AF359" s="19">
        <f>IFERROR(AD359/V359,0)</f>
        <v>0.18027570471720644</v>
      </c>
      <c r="AG359" s="18">
        <f>IFERROR(AE359-AE358,0)</f>
        <v>35</v>
      </c>
      <c r="AH359" s="22">
        <f>IFERROR(AE359/W359,0)</f>
        <v>9.8613552040617072E-2</v>
      </c>
      <c r="AI359" s="22">
        <f>IFERROR(AD359/3.974,0)</f>
        <v>86806.743834927023</v>
      </c>
      <c r="AJ359" s="6">
        <v>6704</v>
      </c>
      <c r="AK359">
        <f>AJ359-AJ358</f>
        <v>-631</v>
      </c>
      <c r="AL359">
        <f>IFERROR(AJ359/AJ358,0)-1</f>
        <v>-8.6025903203817311E-2</v>
      </c>
      <c r="AM359" s="22">
        <f>IFERROR(AJ359/3.974,0)</f>
        <v>1686.9652742828384</v>
      </c>
      <c r="AN359" s="22">
        <f>IFERROR(AJ359/C359," ")</f>
        <v>1.9635639388436529E-2</v>
      </c>
      <c r="AO359" s="6">
        <v>339</v>
      </c>
      <c r="AP359">
        <f>AO359-AO358</f>
        <v>2</v>
      </c>
      <c r="AQ359">
        <f>IFERROR(AO359/AO358,0)-1</f>
        <v>5.9347181008901906E-3</v>
      </c>
      <c r="AR359" s="22">
        <f>IFERROR(AO359/3.974,0)</f>
        <v>85.304479114242568</v>
      </c>
      <c r="AS359" s="6">
        <v>1036</v>
      </c>
      <c r="AT359">
        <f>AS359-AS358</f>
        <v>21</v>
      </c>
      <c r="AU359">
        <f>IFERROR(AS359/AS358,0)-1</f>
        <v>2.0689655172413834E-2</v>
      </c>
      <c r="AV359" s="22">
        <f>IFERROR(AS359/3.974,0)</f>
        <v>260.69451434323099</v>
      </c>
      <c r="AW359" s="35">
        <f>IFERROR(AS359/C359," ")</f>
        <v>3.0343858004803466E-3</v>
      </c>
      <c r="AX359" s="6">
        <v>166</v>
      </c>
      <c r="AY359">
        <f>AX359-AX358</f>
        <v>-4</v>
      </c>
      <c r="AZ359">
        <f>IFERROR(AX359/AX358,0)-1</f>
        <v>-2.352941176470591E-2</v>
      </c>
      <c r="BA359" s="22">
        <f>IFERROR(AX359/3.974,0)</f>
        <v>41.771514846502264</v>
      </c>
      <c r="BB359" s="35">
        <f>IFERROR(AX359/C359," ")</f>
        <v>4.8620467459434128E-4</v>
      </c>
      <c r="BC359" s="18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8">
        <f>IFERROR(BC359-BC358,0)</f>
        <v>-612</v>
      </c>
      <c r="BE359" s="35">
        <f>IFERROR(BC359/BC358,0)-1</f>
        <v>-6.9097888675623831E-2</v>
      </c>
      <c r="BF359" s="22">
        <f>IFERROR(BC359/3.974,0)</f>
        <v>2074.7357825868144</v>
      </c>
      <c r="BG359" s="22">
        <f>IFERROR(BC359/C359," ")</f>
        <v>2.4149141819459902E-2</v>
      </c>
      <c r="BH359" s="30">
        <v>60808</v>
      </c>
      <c r="BI359">
        <f>IFERROR((BH359-BH358), 0)</f>
        <v>148</v>
      </c>
      <c r="BJ359" s="6">
        <v>133217</v>
      </c>
      <c r="BK359">
        <f>IFERROR((BJ359-BJ358),0)</f>
        <v>149</v>
      </c>
      <c r="BL359" s="6">
        <v>99160</v>
      </c>
      <c r="BM359">
        <f>IFERROR((BL359-BL358),0)</f>
        <v>139</v>
      </c>
      <c r="BN359" s="6">
        <v>39985</v>
      </c>
      <c r="BO359">
        <f>IFERROR((BN359-BN358),0)</f>
        <v>49</v>
      </c>
      <c r="BP359" s="6">
        <v>8250</v>
      </c>
      <c r="BQ359">
        <f>IFERROR((BP359-BP358),0)</f>
        <v>20</v>
      </c>
      <c r="BR359" s="10">
        <v>30</v>
      </c>
      <c r="BS359" s="17">
        <f>IFERROR((BR359-BR358),0)</f>
        <v>0</v>
      </c>
      <c r="BT359" s="10">
        <v>262</v>
      </c>
      <c r="BU359" s="17">
        <f>IFERROR((BT359-BT358),0)</f>
        <v>1</v>
      </c>
      <c r="BV359" s="10">
        <v>1160</v>
      </c>
      <c r="BW359" s="17">
        <f>IFERROR((BV359-BV358),0)</f>
        <v>3</v>
      </c>
      <c r="BX359" s="10">
        <v>2848</v>
      </c>
      <c r="BY359" s="17">
        <f>IFERROR((BX359-BX358),0)</f>
        <v>5</v>
      </c>
      <c r="BZ359" s="15">
        <v>1558</v>
      </c>
      <c r="CA359" s="18">
        <f>IFERROR((BZ359-BZ358),0)</f>
        <v>4</v>
      </c>
    </row>
    <row r="360" spans="1:79">
      <c r="A360" s="1">
        <v>44257</v>
      </c>
      <c r="B360">
        <v>44257</v>
      </c>
      <c r="C360" s="6">
        <v>342019</v>
      </c>
      <c r="D360">
        <f>IFERROR(C360-C359,"")</f>
        <v>599</v>
      </c>
      <c r="E360" s="6">
        <v>5871</v>
      </c>
      <c r="F360">
        <f>E360-E359</f>
        <v>13</v>
      </c>
      <c r="G360" s="6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6">
        <v>1921987</v>
      </c>
      <c r="W360">
        <f>V360-V359</f>
        <v>8418</v>
      </c>
      <c r="X360">
        <f>IFERROR(W360-W359,0)</f>
        <v>3297</v>
      </c>
      <c r="Y360" s="22">
        <f>IFERROR(V360/3.974,0)</f>
        <v>483640.41268243582</v>
      </c>
      <c r="Z360" s="6">
        <v>1576418</v>
      </c>
      <c r="AA360">
        <f>Z360-Z359</f>
        <v>7819</v>
      </c>
      <c r="AB360" s="19">
        <f>IFERROR(Z360/V360,0)</f>
        <v>0.82020221780896541</v>
      </c>
      <c r="AC360" s="18">
        <f>IFERROR(AA360-AA359,0)</f>
        <v>3203</v>
      </c>
      <c r="AD360">
        <f>V360-Z360</f>
        <v>345569</v>
      </c>
      <c r="AE360">
        <f>AD360-AD359</f>
        <v>599</v>
      </c>
      <c r="AF360" s="19">
        <f>IFERROR(AD360/V360,0)</f>
        <v>0.17979778219103459</v>
      </c>
      <c r="AG360" s="18">
        <f>IFERROR(AE360-AE359,0)</f>
        <v>94</v>
      </c>
      <c r="AH360" s="22">
        <f>IFERROR(AE360/W360,0)</f>
        <v>7.1157044428605376E-2</v>
      </c>
      <c r="AI360" s="22">
        <f>IFERROR(AD360/3.974,0)</f>
        <v>86957.473578258679</v>
      </c>
      <c r="AJ360" s="6">
        <v>6537</v>
      </c>
      <c r="AK360">
        <f>AJ360-AJ359</f>
        <v>-167</v>
      </c>
      <c r="AL360">
        <f>IFERROR(AJ360/AJ359,0)-1</f>
        <v>-2.4910501193317391E-2</v>
      </c>
      <c r="AM360" s="22">
        <f>IFERROR(AJ360/3.974,0)</f>
        <v>1644.9421238047307</v>
      </c>
      <c r="AN360" s="22">
        <f>IFERROR(AJ360/C360," ")</f>
        <v>1.9112973255871749E-2</v>
      </c>
      <c r="AO360" s="6">
        <v>315</v>
      </c>
      <c r="AP360">
        <f>AO360-AO359</f>
        <v>-24</v>
      </c>
      <c r="AQ360">
        <f>IFERROR(AO360/AO359,0)-1</f>
        <v>-7.0796460176991149E-2</v>
      </c>
      <c r="AR360" s="22">
        <f>IFERROR(AO360/3.974,0)</f>
        <v>79.265223955712131</v>
      </c>
      <c r="AS360" s="6">
        <v>1026</v>
      </c>
      <c r="AT360">
        <f>AS360-AS359</f>
        <v>-10</v>
      </c>
      <c r="AU360">
        <f>IFERROR(AS360/AS359,0)-1</f>
        <v>-9.6525096525096332E-3</v>
      </c>
      <c r="AV360" s="22">
        <f>IFERROR(AS360/3.974,0)</f>
        <v>258.17815802717661</v>
      </c>
      <c r="AW360" s="35">
        <f>IFERROR(AS360/C360," ")</f>
        <v>2.9998333425920783E-3</v>
      </c>
      <c r="AX360" s="6">
        <v>170</v>
      </c>
      <c r="AY360">
        <f>AX360-AX359</f>
        <v>4</v>
      </c>
      <c r="AZ360">
        <f>IFERROR(AX360/AX359,0)-1</f>
        <v>2.4096385542168752E-2</v>
      </c>
      <c r="BA360" s="22">
        <f>IFERROR(AX360/3.974,0)</f>
        <v>42.778057372924003</v>
      </c>
      <c r="BB360" s="35">
        <f>IFERROR(AX360/C360," ")</f>
        <v>4.9704840959127999E-4</v>
      </c>
      <c r="BC360" s="18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8">
        <f>IFERROR(BC360-BC359,0)</f>
        <v>-197</v>
      </c>
      <c r="BE360" s="35">
        <f>IFERROR(BC360/BC359,0)-1</f>
        <v>-2.3893268647665278E-2</v>
      </c>
      <c r="BF360" s="22">
        <f>IFERROR(BC360/3.974,0)</f>
        <v>2025.1635631605434</v>
      </c>
      <c r="BG360" s="22">
        <f>IFERROR(BC360/C360," ")</f>
        <v>2.3530856472886011E-2</v>
      </c>
      <c r="BH360" s="30">
        <v>60939</v>
      </c>
      <c r="BI360">
        <f>IFERROR((BH360-BH359), 0)</f>
        <v>131</v>
      </c>
      <c r="BJ360" s="6">
        <v>133417</v>
      </c>
      <c r="BK360">
        <f>IFERROR((BJ360-BJ359),0)</f>
        <v>200</v>
      </c>
      <c r="BL360" s="6">
        <v>99339</v>
      </c>
      <c r="BM360">
        <f>IFERROR((BL360-BL359),0)</f>
        <v>179</v>
      </c>
      <c r="BN360" s="6">
        <v>40053</v>
      </c>
      <c r="BO360">
        <f>IFERROR((BN360-BN359),0)</f>
        <v>68</v>
      </c>
      <c r="BP360" s="6">
        <v>8271</v>
      </c>
      <c r="BQ360">
        <f>IFERROR((BP360-BP359),0)</f>
        <v>21</v>
      </c>
      <c r="BR360" s="10">
        <v>30</v>
      </c>
      <c r="BS360" s="17">
        <f>IFERROR((BR360-BR359),0)</f>
        <v>0</v>
      </c>
      <c r="BT360" s="10">
        <v>263</v>
      </c>
      <c r="BU360" s="17">
        <f>IFERROR((BT360-BT359),0)</f>
        <v>1</v>
      </c>
      <c r="BV360" s="10">
        <v>1162</v>
      </c>
      <c r="BW360" s="17">
        <f>IFERROR((BV360-BV359),0)</f>
        <v>2</v>
      </c>
      <c r="BX360" s="10">
        <v>2855</v>
      </c>
      <c r="BY360" s="17">
        <f>IFERROR((BX360-BX359),0)</f>
        <v>7</v>
      </c>
      <c r="BZ360" s="15">
        <v>1561</v>
      </c>
      <c r="CA360" s="18">
        <f>IFERROR((BZ360-BZ359),0)</f>
        <v>3</v>
      </c>
    </row>
    <row r="361" spans="1:79">
      <c r="A361" s="1">
        <v>44258</v>
      </c>
      <c r="B361">
        <v>44258</v>
      </c>
      <c r="C361" s="6">
        <v>342741</v>
      </c>
      <c r="D361">
        <f>IFERROR(C361-C360,"")</f>
        <v>722</v>
      </c>
      <c r="E361" s="6">
        <v>5884</v>
      </c>
      <c r="F361">
        <f>E361-E360</f>
        <v>13</v>
      </c>
      <c r="G361" s="6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6">
        <v>1932067</v>
      </c>
      <c r="W361">
        <f>V361-V360</f>
        <v>10080</v>
      </c>
      <c r="X361">
        <f>IFERROR(W361-W360,0)</f>
        <v>1662</v>
      </c>
      <c r="Y361" s="22">
        <f>IFERROR(V361/3.974,0)</f>
        <v>486176.89984901861</v>
      </c>
      <c r="Z361" s="6">
        <v>1585776</v>
      </c>
      <c r="AA361">
        <f>Z361-Z360</f>
        <v>9358</v>
      </c>
      <c r="AB361" s="19">
        <f>IFERROR(Z361/V361,0)</f>
        <v>0.82076656761903188</v>
      </c>
      <c r="AC361" s="18">
        <f>IFERROR(AA361-AA360,0)</f>
        <v>1539</v>
      </c>
      <c r="AD361">
        <f>V361-Z361</f>
        <v>346291</v>
      </c>
      <c r="AE361">
        <f>AD361-AD360</f>
        <v>722</v>
      </c>
      <c r="AF361" s="19">
        <f>IFERROR(AD361/V361,0)</f>
        <v>0.17923343238096814</v>
      </c>
      <c r="AG361" s="18">
        <f>IFERROR(AE361-AE360,0)</f>
        <v>123</v>
      </c>
      <c r="AH361" s="22">
        <f>IFERROR(AE361/W361,0)</f>
        <v>7.1626984126984122E-2</v>
      </c>
      <c r="AI361" s="22">
        <f>IFERROR(AD361/3.974,0)</f>
        <v>87139.154504277802</v>
      </c>
      <c r="AJ361" s="6">
        <v>6427</v>
      </c>
      <c r="AK361">
        <f>AJ361-AJ360</f>
        <v>-110</v>
      </c>
      <c r="AL361">
        <f>IFERROR(AJ361/AJ360,0)-1</f>
        <v>-1.6827290806180173E-2</v>
      </c>
      <c r="AM361" s="22">
        <f>IFERROR(AJ361/3.974,0)</f>
        <v>1617.2622043281328</v>
      </c>
      <c r="AN361" s="22">
        <f>IFERROR(AJ361/C361," ")</f>
        <v>1.8751768828357274E-2</v>
      </c>
      <c r="AO361" s="6">
        <v>313</v>
      </c>
      <c r="AP361">
        <f>AO361-AO360</f>
        <v>-2</v>
      </c>
      <c r="AQ361">
        <f>IFERROR(AO361/AO360,0)-1</f>
        <v>-6.3492063492063266E-3</v>
      </c>
      <c r="AR361" s="22">
        <f>IFERROR(AO361/3.974,0)</f>
        <v>78.761952692501254</v>
      </c>
      <c r="AS361" s="6">
        <v>1009</v>
      </c>
      <c r="AT361">
        <f>AS361-AS360</f>
        <v>-17</v>
      </c>
      <c r="AU361">
        <f>IFERROR(AS361/AS360,0)-1</f>
        <v>-1.6569200779727122E-2</v>
      </c>
      <c r="AV361" s="22">
        <f>IFERROR(AS361/3.974,0)</f>
        <v>253.90035228988424</v>
      </c>
      <c r="AW361" s="35">
        <f>IFERROR(AS361/C361," ")</f>
        <v>2.9439139175062219E-3</v>
      </c>
      <c r="AX361" s="6">
        <v>163</v>
      </c>
      <c r="AY361">
        <f>AX361-AX360</f>
        <v>-7</v>
      </c>
      <c r="AZ361">
        <f>IFERROR(AX361/AX360,0)-1</f>
        <v>-4.1176470588235259E-2</v>
      </c>
      <c r="BA361" s="22">
        <f>IFERROR(AX361/3.974,0)</f>
        <v>41.016607951685955</v>
      </c>
      <c r="BB361" s="35">
        <f>IFERROR(AX361/C361," ")</f>
        <v>4.7557776863579204E-4</v>
      </c>
      <c r="BC361" s="18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8">
        <f>IFERROR(BC361-BC360,0)</f>
        <v>-136</v>
      </c>
      <c r="BE361" s="35">
        <f>IFERROR(BC361/BC360,0)-1</f>
        <v>-1.6898608349900646E-2</v>
      </c>
      <c r="BF361" s="22">
        <f>IFERROR(BC361/3.974,0)</f>
        <v>1990.9411172622042</v>
      </c>
      <c r="BG361" s="22">
        <f>IFERROR(BC361/C361," ")</f>
        <v>2.3084486536480899E-2</v>
      </c>
      <c r="BH361" s="30">
        <v>61118</v>
      </c>
      <c r="BI361">
        <f>IFERROR((BH361-BH360), 0)</f>
        <v>179</v>
      </c>
      <c r="BJ361" s="6">
        <v>133668</v>
      </c>
      <c r="BK361">
        <f>IFERROR((BJ361-BJ360),0)</f>
        <v>251</v>
      </c>
      <c r="BL361" s="6">
        <v>99520</v>
      </c>
      <c r="BM361">
        <f>IFERROR((BL361-BL360),0)</f>
        <v>181</v>
      </c>
      <c r="BN361" s="6">
        <v>40138</v>
      </c>
      <c r="BO361">
        <f>IFERROR((BN361-BN360),0)</f>
        <v>85</v>
      </c>
      <c r="BP361" s="6">
        <v>8297</v>
      </c>
      <c r="BQ361">
        <f>IFERROR((BP361-BP360),0)</f>
        <v>26</v>
      </c>
      <c r="BR361" s="10">
        <v>30</v>
      </c>
      <c r="BS361" s="17">
        <f>IFERROR((BR361-BR360),0)</f>
        <v>0</v>
      </c>
      <c r="BT361" s="10">
        <v>263</v>
      </c>
      <c r="BU361" s="17">
        <f>IFERROR((BT361-BT360),0)</f>
        <v>0</v>
      </c>
      <c r="BV361" s="10">
        <v>1165</v>
      </c>
      <c r="BW361" s="17">
        <f>IFERROR((BV361-BV360),0)</f>
        <v>3</v>
      </c>
      <c r="BX361" s="10">
        <v>2862</v>
      </c>
      <c r="BY361" s="17">
        <f>IFERROR((BX361-BX360),0)</f>
        <v>7</v>
      </c>
      <c r="BZ361" s="15">
        <v>1564</v>
      </c>
      <c r="CA361" s="18">
        <f>IFERROR((BZ361-BZ360),0)</f>
        <v>3</v>
      </c>
    </row>
    <row r="362" spans="1:79">
      <c r="A362" s="1">
        <v>44259</v>
      </c>
      <c r="B362">
        <v>44259</v>
      </c>
      <c r="C362" s="6">
        <v>343281</v>
      </c>
      <c r="D362">
        <f>IFERROR(C362-C361,"")</f>
        <v>540</v>
      </c>
      <c r="E362" s="6">
        <v>5895</v>
      </c>
      <c r="F362">
        <f>E362-E361</f>
        <v>11</v>
      </c>
      <c r="G362" s="6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6">
        <v>1940572</v>
      </c>
      <c r="W362">
        <f>V362-V361</f>
        <v>8505</v>
      </c>
      <c r="X362">
        <f>IFERROR(W362-W361,0)</f>
        <v>-1575</v>
      </c>
      <c r="Y362" s="22">
        <f>IFERROR(V362/3.974,0)</f>
        <v>488317.06089582283</v>
      </c>
      <c r="Z362" s="6">
        <v>1593741</v>
      </c>
      <c r="AA362">
        <f>Z362-Z361</f>
        <v>7965</v>
      </c>
      <c r="AB362" s="19">
        <f>IFERROR(Z362/V362,0)</f>
        <v>0.82127383060252335</v>
      </c>
      <c r="AC362" s="18">
        <f>IFERROR(AA362-AA361,0)</f>
        <v>-1393</v>
      </c>
      <c r="AD362">
        <f>V362-Z362</f>
        <v>346831</v>
      </c>
      <c r="AE362">
        <f>AD362-AD361</f>
        <v>540</v>
      </c>
      <c r="AF362" s="19">
        <f>IFERROR(AD362/V362,0)</f>
        <v>0.17872616939747663</v>
      </c>
      <c r="AG362" s="18">
        <f>IFERROR(AE362-AE361,0)</f>
        <v>-182</v>
      </c>
      <c r="AH362" s="22">
        <f>IFERROR(AE362/W362,0)</f>
        <v>6.3492063492063489E-2</v>
      </c>
      <c r="AI362" s="22">
        <f>IFERROR(AD362/3.974,0)</f>
        <v>87275.037745344744</v>
      </c>
      <c r="AJ362" s="6">
        <v>6540</v>
      </c>
      <c r="AK362">
        <f>AJ362-AJ361</f>
        <v>113</v>
      </c>
      <c r="AL362">
        <f>IFERROR(AJ362/AJ361,0)-1</f>
        <v>1.7582075618484572E-2</v>
      </c>
      <c r="AM362" s="22">
        <f>IFERROR(AJ362/3.974,0)</f>
        <v>1645.697030699547</v>
      </c>
      <c r="AN362" s="22">
        <f>IFERROR(AJ362/C362," ")</f>
        <v>1.9051447647845353E-2</v>
      </c>
      <c r="AO362" s="6">
        <v>277</v>
      </c>
      <c r="AP362">
        <f>AO362-AO361</f>
        <v>-36</v>
      </c>
      <c r="AQ362">
        <f>IFERROR(AO362/AO361,0)-1</f>
        <v>-0.11501597444089462</v>
      </c>
      <c r="AR362" s="22">
        <f>IFERROR(AO362/3.974,0)</f>
        <v>69.703069954705583</v>
      </c>
      <c r="AS362" s="6">
        <v>709</v>
      </c>
      <c r="AT362">
        <f>AS362-AS361</f>
        <v>-300</v>
      </c>
      <c r="AU362">
        <f>IFERROR(AS362/AS361,0)-1</f>
        <v>-0.29732408325074333</v>
      </c>
      <c r="AV362" s="22">
        <f>IFERROR(AS362/3.974,0)</f>
        <v>178.40966280825364</v>
      </c>
      <c r="AW362" s="35">
        <f>IFERROR(AS362/C362," ")</f>
        <v>2.0653633612113692E-3</v>
      </c>
      <c r="AX362" s="6">
        <v>151</v>
      </c>
      <c r="AY362">
        <f>AX362-AX361</f>
        <v>-12</v>
      </c>
      <c r="AZ362">
        <f>IFERROR(AX362/AX361,0)-1</f>
        <v>-7.361963190184051E-2</v>
      </c>
      <c r="BA362" s="22">
        <f>IFERROR(AX362/3.974,0)</f>
        <v>37.99698037242073</v>
      </c>
      <c r="BB362" s="35">
        <f>IFERROR(AX362/C362," ")</f>
        <v>4.3987287382639878E-4</v>
      </c>
      <c r="BC362" s="18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8">
        <f>IFERROR(BC362-BC361,0)</f>
        <v>-235</v>
      </c>
      <c r="BE362" s="35">
        <f>IFERROR(BC362/BC361,0)-1</f>
        <v>-2.9701718907987895E-2</v>
      </c>
      <c r="BF362" s="22">
        <f>IFERROR(BC362/3.974,0)</f>
        <v>1931.8067438349269</v>
      </c>
      <c r="BG362" s="22">
        <f>IFERROR(BC362/C362," ")</f>
        <v>2.2363602995796445E-2</v>
      </c>
      <c r="BH362" s="30">
        <v>61238</v>
      </c>
      <c r="BI362">
        <f>IFERROR((BH362-BH361), 0)</f>
        <v>120</v>
      </c>
      <c r="BJ362" s="6">
        <v>133864</v>
      </c>
      <c r="BK362">
        <f>IFERROR((BJ362-BJ361),0)</f>
        <v>196</v>
      </c>
      <c r="BL362" s="6">
        <v>99658</v>
      </c>
      <c r="BM362">
        <f>IFERROR((BL362-BL361),0)</f>
        <v>138</v>
      </c>
      <c r="BN362" s="6">
        <v>40207</v>
      </c>
      <c r="BO362">
        <f>IFERROR((BN362-BN361),0)</f>
        <v>69</v>
      </c>
      <c r="BP362" s="6">
        <v>8314</v>
      </c>
      <c r="BQ362">
        <f>IFERROR((BP362-BP361),0)</f>
        <v>17</v>
      </c>
      <c r="BR362" s="10">
        <v>30</v>
      </c>
      <c r="BS362" s="17">
        <f>IFERROR((BR362-BR361),0)</f>
        <v>0</v>
      </c>
      <c r="BT362" s="10">
        <v>263</v>
      </c>
      <c r="BU362" s="17">
        <f>IFERROR((BT362-BT361),0)</f>
        <v>0</v>
      </c>
      <c r="BV362" s="10">
        <v>1166</v>
      </c>
      <c r="BW362" s="17">
        <f>IFERROR((BV362-BV361),0)</f>
        <v>1</v>
      </c>
      <c r="BX362" s="10">
        <v>2865</v>
      </c>
      <c r="BY362" s="17">
        <f>IFERROR((BX362-BX361),0)</f>
        <v>3</v>
      </c>
      <c r="BZ362" s="15">
        <v>1571</v>
      </c>
      <c r="CA362" s="18">
        <f>IFERROR((BZ362-BZ361),0)</f>
        <v>7</v>
      </c>
    </row>
    <row r="363" spans="1:79">
      <c r="A363" s="1">
        <v>44260</v>
      </c>
      <c r="B363">
        <v>44260</v>
      </c>
      <c r="C363" s="6">
        <v>343743</v>
      </c>
      <c r="D363">
        <f>IFERROR(C363-C362,"")</f>
        <v>462</v>
      </c>
      <c r="E363" s="6">
        <v>5907</v>
      </c>
      <c r="F363">
        <f>E363-E362</f>
        <v>12</v>
      </c>
      <c r="G363" s="6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6">
        <v>1949472</v>
      </c>
      <c r="W363">
        <f>V363-V362</f>
        <v>8900</v>
      </c>
      <c r="X363">
        <f>IFERROR(W363-W362,0)</f>
        <v>395</v>
      </c>
      <c r="Y363" s="22">
        <f>IFERROR(V363/3.974,0)</f>
        <v>490556.61801711121</v>
      </c>
      <c r="Z363" s="6">
        <v>1602179</v>
      </c>
      <c r="AA363">
        <f>Z363-Z362</f>
        <v>8438</v>
      </c>
      <c r="AB363" s="19">
        <f>IFERROR(Z363/V363,0)</f>
        <v>0.82185278885770097</v>
      </c>
      <c r="AC363" s="18">
        <f>IFERROR(AA363-AA362,0)</f>
        <v>473</v>
      </c>
      <c r="AD363">
        <f>V363-Z363</f>
        <v>347293</v>
      </c>
      <c r="AE363">
        <f>AD363-AD362</f>
        <v>462</v>
      </c>
      <c r="AF363" s="19">
        <f>IFERROR(AD363/V363,0)</f>
        <v>0.17814721114229903</v>
      </c>
      <c r="AG363" s="18">
        <f>IFERROR(AE363-AE362,0)</f>
        <v>-78</v>
      </c>
      <c r="AH363" s="22">
        <f>IFERROR(AE363/W363,0)</f>
        <v>5.1910112359550564E-2</v>
      </c>
      <c r="AI363" s="22">
        <f>IFERROR(AD363/3.974,0)</f>
        <v>87391.293407146441</v>
      </c>
      <c r="AJ363" s="6">
        <v>6208</v>
      </c>
      <c r="AK363">
        <f>AJ363-AJ362</f>
        <v>-332</v>
      </c>
      <c r="AL363">
        <f>IFERROR(AJ363/AJ362,0)-1</f>
        <v>-5.0764525993883813E-2</v>
      </c>
      <c r="AM363" s="22">
        <f>IFERROR(AJ363/3.974,0)</f>
        <v>1562.1540010065426</v>
      </c>
      <c r="AN363" s="22">
        <f>IFERROR(AJ363/C363," ")</f>
        <v>1.8060004130993214E-2</v>
      </c>
      <c r="AO363" s="6">
        <v>265</v>
      </c>
      <c r="AP363">
        <f>AO363-AO362</f>
        <v>-12</v>
      </c>
      <c r="AQ363">
        <f>IFERROR(AO363/AO362,0)-1</f>
        <v>-4.3321299638989119E-2</v>
      </c>
      <c r="AR363" s="22">
        <f>IFERROR(AO363/3.974,0)</f>
        <v>66.683442375440364</v>
      </c>
      <c r="AS363" s="6">
        <v>740</v>
      </c>
      <c r="AT363">
        <f>AS363-AS362</f>
        <v>31</v>
      </c>
      <c r="AU363">
        <f>IFERROR(AS363/AS362,0)-1</f>
        <v>4.37235543018335E-2</v>
      </c>
      <c r="AV363" s="22">
        <f>IFERROR(AS363/3.974,0)</f>
        <v>186.21036738802212</v>
      </c>
      <c r="AW363" s="35">
        <f>IFERROR(AS363/C363," ")</f>
        <v>2.1527711109753508E-3</v>
      </c>
      <c r="AX363" s="6">
        <v>149</v>
      </c>
      <c r="AY363">
        <f>AX363-AX362</f>
        <v>-2</v>
      </c>
      <c r="AZ363">
        <f>IFERROR(AX363/AX362,0)-1</f>
        <v>-1.3245033112582738E-2</v>
      </c>
      <c r="BA363" s="22">
        <f>IFERROR(AX363/3.974,0)</f>
        <v>37.49370910920986</v>
      </c>
      <c r="BB363" s="35">
        <f>IFERROR(AX363/C363," ")</f>
        <v>4.3346337234503684E-4</v>
      </c>
      <c r="BC363" s="18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8">
        <f>IFERROR(BC363-BC362,0)</f>
        <v>-315</v>
      </c>
      <c r="BE363" s="35">
        <f>IFERROR(BC363/BC362,0)-1</f>
        <v>-4.1031652989448997E-2</v>
      </c>
      <c r="BF363" s="22">
        <f>IFERROR(BC363/3.974,0)</f>
        <v>1852.5415198792148</v>
      </c>
      <c r="BG363" s="22">
        <f>IFERROR(BC363/C363," ")</f>
        <v>2.1417163404054772E-2</v>
      </c>
      <c r="BH363" s="30">
        <v>61322</v>
      </c>
      <c r="BI363">
        <f>IFERROR((BH363-BH362), 0)</f>
        <v>84</v>
      </c>
      <c r="BJ363" s="6">
        <v>134021</v>
      </c>
      <c r="BK363">
        <f>IFERROR((BJ363-BJ362),0)</f>
        <v>157</v>
      </c>
      <c r="BL363" s="6">
        <v>99796</v>
      </c>
      <c r="BM363">
        <f>IFERROR((BL363-BL362),0)</f>
        <v>138</v>
      </c>
      <c r="BN363" s="6">
        <v>40278</v>
      </c>
      <c r="BO363">
        <f>IFERROR((BN363-BN362),0)</f>
        <v>71</v>
      </c>
      <c r="BP363" s="6">
        <v>8326</v>
      </c>
      <c r="BQ363">
        <f>IFERROR((BP363-BP362),0)</f>
        <v>12</v>
      </c>
      <c r="BR363" s="10">
        <v>30</v>
      </c>
      <c r="BS363" s="17">
        <f>IFERROR((BR363-BR362),0)</f>
        <v>0</v>
      </c>
      <c r="BT363" s="10">
        <v>263</v>
      </c>
      <c r="BU363" s="17">
        <f>IFERROR((BT363-BT362),0)</f>
        <v>0</v>
      </c>
      <c r="BV363" s="10">
        <v>1168</v>
      </c>
      <c r="BW363" s="17">
        <f>IFERROR((BV363-BV362),0)</f>
        <v>2</v>
      </c>
      <c r="BX363" s="10">
        <v>2870</v>
      </c>
      <c r="BY363" s="17">
        <f>IFERROR((BX363-BX362),0)</f>
        <v>5</v>
      </c>
      <c r="BZ363" s="15">
        <v>1576</v>
      </c>
      <c r="CA363" s="18">
        <f>IFERROR((BZ363-BZ362),0)</f>
        <v>5</v>
      </c>
    </row>
    <row r="364" spans="1:79">
      <c r="A364" s="1">
        <v>44261</v>
      </c>
      <c r="B364">
        <v>44261</v>
      </c>
      <c r="C364" s="6">
        <v>344477</v>
      </c>
      <c r="D364">
        <f>IFERROR(C364-C363,"")</f>
        <v>734</v>
      </c>
      <c r="E364" s="6">
        <v>5910</v>
      </c>
      <c r="F364">
        <f>E364-E363</f>
        <v>3</v>
      </c>
      <c r="G364" s="6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6">
        <v>1959066</v>
      </c>
      <c r="W364">
        <f>V364-V363</f>
        <v>9594</v>
      </c>
      <c r="X364">
        <f>IFERROR(W364-W363,0)</f>
        <v>694</v>
      </c>
      <c r="Y364" s="22">
        <f>IFERROR(V364/3.974,0)</f>
        <v>492970.81026673375</v>
      </c>
      <c r="Z364" s="6">
        <v>1611039</v>
      </c>
      <c r="AA364">
        <f>Z364-Z363</f>
        <v>8860</v>
      </c>
      <c r="AB364" s="19">
        <f>IFERROR(Z364/V364,0)</f>
        <v>0.82235054867983004</v>
      </c>
      <c r="AC364" s="18">
        <f>IFERROR(AA364-AA363,0)</f>
        <v>422</v>
      </c>
      <c r="AD364">
        <f>V364-Z364</f>
        <v>348027</v>
      </c>
      <c r="AE364">
        <f>AD364-AD363</f>
        <v>734</v>
      </c>
      <c r="AF364" s="19">
        <f>IFERROR(AD364/V364,0)</f>
        <v>0.1776494513201699</v>
      </c>
      <c r="AG364" s="18">
        <f>IFERROR(AE364-AE363,0)</f>
        <v>272</v>
      </c>
      <c r="AH364" s="22">
        <f>IFERROR(AE364/W364,0)</f>
        <v>7.650614967688138E-2</v>
      </c>
      <c r="AI364" s="22">
        <f>IFERROR(AD364/3.974,0)</f>
        <v>87575.993960744832</v>
      </c>
      <c r="AJ364" s="6">
        <v>6230</v>
      </c>
      <c r="AK364">
        <f>AJ364-AJ363</f>
        <v>22</v>
      </c>
      <c r="AL364">
        <f>IFERROR(AJ364/AJ363,0)-1</f>
        <v>3.5438144329897892E-3</v>
      </c>
      <c r="AM364" s="22">
        <f>IFERROR(AJ364/3.974,0)</f>
        <v>1567.6899849018621</v>
      </c>
      <c r="AN364" s="22">
        <f>IFERROR(AJ364/C364," ")</f>
        <v>1.8085387413383187E-2</v>
      </c>
      <c r="AO364" s="6">
        <v>257</v>
      </c>
      <c r="AP364">
        <f>AO364-AO363</f>
        <v>-8</v>
      </c>
      <c r="AQ364">
        <f>IFERROR(AO364/AO363,0)-1</f>
        <v>-3.0188679245283012E-2</v>
      </c>
      <c r="AR364" s="22">
        <f>IFERROR(AO364/3.974,0)</f>
        <v>64.670357322596871</v>
      </c>
      <c r="AS364" s="6">
        <v>717</v>
      </c>
      <c r="AT364">
        <f>AS364-AS363</f>
        <v>-23</v>
      </c>
      <c r="AU364">
        <f>IFERROR(AS364/AS363,0)-1</f>
        <v>-3.1081081081081097E-2</v>
      </c>
      <c r="AV364" s="22">
        <f>IFERROR(AS364/3.974,0)</f>
        <v>180.42274786109712</v>
      </c>
      <c r="AW364" s="35">
        <f>IFERROR(AS364/C364," ")</f>
        <v>2.0814161758259623E-3</v>
      </c>
      <c r="AX364" s="6">
        <v>130</v>
      </c>
      <c r="AY364">
        <f>AX364-AX363</f>
        <v>-19</v>
      </c>
      <c r="AZ364">
        <f>IFERROR(AX364/AX363,0)-1</f>
        <v>-0.12751677852348997</v>
      </c>
      <c r="BA364" s="22">
        <f>IFERROR(AX364/3.974,0)</f>
        <v>32.712632108706593</v>
      </c>
      <c r="BB364" s="35">
        <f>IFERROR(AX364/C364," ")</f>
        <v>3.7738368599354963E-4</v>
      </c>
      <c r="BC364" s="18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8">
        <f>IFERROR(BC364-BC363,0)</f>
        <v>-28</v>
      </c>
      <c r="BE364" s="35">
        <f>IFERROR(BC364/BC363,0)-1</f>
        <v>-3.80331431676173E-3</v>
      </c>
      <c r="BF364" s="22">
        <f>IFERROR(BC364/3.974,0)</f>
        <v>1845.4957221942627</v>
      </c>
      <c r="BG364" s="22">
        <f>IFERROR(BC364/C364," ")</f>
        <v>2.1290245792897639E-2</v>
      </c>
      <c r="BH364" s="30">
        <v>61504</v>
      </c>
      <c r="BI364">
        <f>IFERROR((BH364-BH363), 0)</f>
        <v>182</v>
      </c>
      <c r="BJ364" s="6">
        <v>134288</v>
      </c>
      <c r="BK364">
        <f>IFERROR((BJ364-BJ363),0)</f>
        <v>267</v>
      </c>
      <c r="BL364" s="6">
        <v>99983</v>
      </c>
      <c r="BM364">
        <f>IFERROR((BL364-BL363),0)</f>
        <v>187</v>
      </c>
      <c r="BN364" s="6">
        <v>40359</v>
      </c>
      <c r="BO364">
        <f>IFERROR((BN364-BN363),0)</f>
        <v>81</v>
      </c>
      <c r="BP364" s="6">
        <v>8343</v>
      </c>
      <c r="BQ364">
        <f>IFERROR((BP364-BP363),0)</f>
        <v>17</v>
      </c>
      <c r="BR364" s="10">
        <v>30</v>
      </c>
      <c r="BS364" s="17">
        <f>IFERROR((BR364-BR363),0)</f>
        <v>0</v>
      </c>
      <c r="BT364" s="10">
        <v>263</v>
      </c>
      <c r="BU364" s="17">
        <f>IFERROR((BT364-BT363),0)</f>
        <v>0</v>
      </c>
      <c r="BV364" s="10">
        <v>1168</v>
      </c>
      <c r="BW364" s="17">
        <f>IFERROR((BV364-BV363),0)</f>
        <v>0</v>
      </c>
      <c r="BX364" s="10">
        <v>2871</v>
      </c>
      <c r="BY364" s="17">
        <f>IFERROR((BX364-BX363),0)</f>
        <v>1</v>
      </c>
      <c r="BZ364" s="15">
        <v>1578</v>
      </c>
      <c r="CA364" s="18">
        <f>IFERROR((BZ364-BZ363),0)</f>
        <v>2</v>
      </c>
    </row>
    <row r="365" spans="1:79">
      <c r="A365" s="1">
        <v>44262</v>
      </c>
      <c r="B365">
        <v>44262</v>
      </c>
      <c r="C365" s="6">
        <v>344834</v>
      </c>
      <c r="D365">
        <f>IFERROR(C365-C364,"")</f>
        <v>357</v>
      </c>
      <c r="E365" s="6">
        <v>5923</v>
      </c>
      <c r="F365">
        <f>E365-E364</f>
        <v>13</v>
      </c>
      <c r="G365" s="6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6">
        <v>1963971</v>
      </c>
      <c r="W365">
        <f>V365-V364</f>
        <v>4905</v>
      </c>
      <c r="X365">
        <f>IFERROR(W365-W364,0)</f>
        <v>-4689</v>
      </c>
      <c r="Y365" s="22">
        <f>IFERROR(V365/3.974,0)</f>
        <v>494205.08303975838</v>
      </c>
      <c r="Z365" s="6">
        <v>1615587</v>
      </c>
      <c r="AA365">
        <f>Z365-Z364</f>
        <v>4548</v>
      </c>
      <c r="AB365" s="19">
        <f>IFERROR(Z365/V365,0)</f>
        <v>0.82261245201685773</v>
      </c>
      <c r="AC365" s="18">
        <f>IFERROR(AA365-AA364,0)</f>
        <v>-4312</v>
      </c>
      <c r="AD365">
        <f>V365-Z365</f>
        <v>348384</v>
      </c>
      <c r="AE365">
        <f>AD365-AD364</f>
        <v>357</v>
      </c>
      <c r="AF365" s="19">
        <f>IFERROR(AD365/V365,0)</f>
        <v>0.17738754798314232</v>
      </c>
      <c r="AG365" s="18">
        <f>IFERROR(AE365-AE364,0)</f>
        <v>-377</v>
      </c>
      <c r="AH365" s="22">
        <f>IFERROR(AE365/W365,0)</f>
        <v>7.2782874617736998E-2</v>
      </c>
      <c r="AI365" s="22">
        <f>IFERROR(AD365/3.974,0)</f>
        <v>87665.827881227975</v>
      </c>
      <c r="AJ365" s="6">
        <v>6101</v>
      </c>
      <c r="AK365">
        <f>AJ365-AJ364</f>
        <v>-129</v>
      </c>
      <c r="AL365">
        <f>IFERROR(AJ365/AJ364,0)-1</f>
        <v>-2.0706260032102741E-2</v>
      </c>
      <c r="AM365" s="22">
        <f>IFERROR(AJ365/3.974,0)</f>
        <v>1535.2289884247609</v>
      </c>
      <c r="AN365" s="22">
        <f>IFERROR(AJ365/C365," ")</f>
        <v>1.7692570918180921E-2</v>
      </c>
      <c r="AO365" s="6">
        <v>248</v>
      </c>
      <c r="AP365">
        <f>AO365-AO364</f>
        <v>-9</v>
      </c>
      <c r="AQ365">
        <f>IFERROR(AO365/AO364,0)-1</f>
        <v>-3.5019455252918275E-2</v>
      </c>
      <c r="AR365" s="22">
        <f>IFERROR(AO365/3.974,0)</f>
        <v>62.405636638147961</v>
      </c>
      <c r="AS365" s="6">
        <v>682</v>
      </c>
      <c r="AT365">
        <f>AS365-AS364</f>
        <v>-35</v>
      </c>
      <c r="AU365">
        <f>IFERROR(AS365/AS364,0)-1</f>
        <v>-4.8814504881450449E-2</v>
      </c>
      <c r="AV365" s="22">
        <f>IFERROR(AS365/3.974,0)</f>
        <v>171.61550075490689</v>
      </c>
      <c r="AW365" s="35">
        <f>IFERROR(AS365/C365," ")</f>
        <v>1.9777632136042268E-3</v>
      </c>
      <c r="AX365" s="6">
        <v>118</v>
      </c>
      <c r="AY365">
        <f>AX365-AX364</f>
        <v>-12</v>
      </c>
      <c r="AZ365">
        <f>IFERROR(AX365/AX364,0)-1</f>
        <v>-9.2307692307692313E-2</v>
      </c>
      <c r="BA365" s="22">
        <f>IFERROR(AX365/3.974,0)</f>
        <v>29.693004529441367</v>
      </c>
      <c r="BB365" s="35">
        <f>IFERROR(AX365/C365," ")</f>
        <v>3.4219363519838529E-4</v>
      </c>
      <c r="BC365" s="18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8">
        <f>IFERROR(BC365-BC364,0)</f>
        <v>-185</v>
      </c>
      <c r="BE365" s="35">
        <f>IFERROR(BC365/BC364,0)-1</f>
        <v>-2.5224979547313842E-2</v>
      </c>
      <c r="BF365" s="22">
        <f>IFERROR(BC365/3.974,0)</f>
        <v>1798.943130347257</v>
      </c>
      <c r="BG365" s="22">
        <f>IFERROR(BC365/C365," ")</f>
        <v>2.0731714390112344E-2</v>
      </c>
      <c r="BH365" s="30">
        <v>61595</v>
      </c>
      <c r="BI365">
        <f>IFERROR((BH365-BH364), 0)</f>
        <v>91</v>
      </c>
      <c r="BJ365" s="6">
        <v>134418</v>
      </c>
      <c r="BK365">
        <f>IFERROR((BJ365-BJ364),0)</f>
        <v>130</v>
      </c>
      <c r="BL365" s="6">
        <v>100067</v>
      </c>
      <c r="BM365">
        <f>IFERROR((BL365-BL364),0)</f>
        <v>84</v>
      </c>
      <c r="BN365" s="6">
        <v>40402</v>
      </c>
      <c r="BO365">
        <f>IFERROR((BN365-BN364),0)</f>
        <v>43</v>
      </c>
      <c r="BP365" s="6">
        <v>8352</v>
      </c>
      <c r="BQ365">
        <f>IFERROR((BP365-BP364),0)</f>
        <v>9</v>
      </c>
      <c r="BR365" s="10">
        <v>30</v>
      </c>
      <c r="BS365" s="17">
        <f>IFERROR((BR365-BR364),0)</f>
        <v>0</v>
      </c>
      <c r="BT365" s="10">
        <v>263</v>
      </c>
      <c r="BU365" s="17">
        <f>IFERROR((BT365-BT364),0)</f>
        <v>0</v>
      </c>
      <c r="BV365" s="10">
        <v>1169</v>
      </c>
      <c r="BW365" s="17">
        <f>IFERROR((BV365-BV364),0)</f>
        <v>1</v>
      </c>
      <c r="BX365" s="10">
        <v>2875</v>
      </c>
      <c r="BY365" s="17">
        <f>IFERROR((BX365-BX364),0)</f>
        <v>4</v>
      </c>
      <c r="BZ365" s="15">
        <v>1586</v>
      </c>
      <c r="CA365" s="18">
        <f>IFERROR((BZ365-BZ364),0)</f>
        <v>8</v>
      </c>
    </row>
    <row r="366" spans="1:79">
      <c r="A366" s="1">
        <v>44263</v>
      </c>
      <c r="B366">
        <v>44263</v>
      </c>
      <c r="C366" s="6">
        <v>345236</v>
      </c>
      <c r="D366">
        <f>IFERROR(C366-C365,"")</f>
        <v>402</v>
      </c>
      <c r="E366" s="6">
        <v>5934</v>
      </c>
      <c r="F366">
        <f>E366-E365</f>
        <v>11</v>
      </c>
      <c r="G366" s="6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6">
        <v>1968196</v>
      </c>
      <c r="W366">
        <f>V366-V365</f>
        <v>4225</v>
      </c>
      <c r="X366">
        <f>IFERROR(W366-W365,0)</f>
        <v>-680</v>
      </c>
      <c r="Y366" s="22">
        <f>IFERROR(V366/3.974,0)</f>
        <v>495268.24358329136</v>
      </c>
      <c r="Z366" s="6">
        <v>1619410</v>
      </c>
      <c r="AA366">
        <f>Z366-Z365</f>
        <v>3823</v>
      </c>
      <c r="AB366" s="19">
        <f>IFERROR(Z366/V366,0)</f>
        <v>0.8227889905273662</v>
      </c>
      <c r="AC366" s="18">
        <f>IFERROR(AA366-AA365,0)</f>
        <v>-725</v>
      </c>
      <c r="AD366">
        <f>V366-Z366</f>
        <v>348786</v>
      </c>
      <c r="AE366">
        <f>AD366-AD365</f>
        <v>402</v>
      </c>
      <c r="AF366" s="19">
        <f>IFERROR(AD366/V366,0)</f>
        <v>0.17721100947263382</v>
      </c>
      <c r="AG366" s="18">
        <f>IFERROR(AE366-AE365,0)</f>
        <v>45</v>
      </c>
      <c r="AH366" s="22">
        <f>IFERROR(AE366/W366,0)</f>
        <v>9.5147928994082837E-2</v>
      </c>
      <c r="AI366" s="22">
        <f>IFERROR(AD366/3.974,0)</f>
        <v>87766.985405133368</v>
      </c>
      <c r="AJ366" s="6">
        <v>6030</v>
      </c>
      <c r="AK366">
        <f>AJ366-AJ365</f>
        <v>-71</v>
      </c>
      <c r="AL366">
        <f>IFERROR(AJ366/AJ365,0)-1</f>
        <v>-1.163743648582205E-2</v>
      </c>
      <c r="AM366" s="22">
        <f>IFERROR(AJ366/3.974,0)</f>
        <v>1517.3628585807749</v>
      </c>
      <c r="AN366" s="22">
        <f>IFERROR(AJ366/C366," ")</f>
        <v>1.7466312899002422E-2</v>
      </c>
      <c r="AO366" s="6">
        <v>233</v>
      </c>
      <c r="AP366">
        <f>AO366-AO365</f>
        <v>-15</v>
      </c>
      <c r="AQ366">
        <f>IFERROR(AO366/AO365,0)-1</f>
        <v>-6.0483870967741882E-2</v>
      </c>
      <c r="AR366" s="22">
        <f>IFERROR(AO366/3.974,0)</f>
        <v>58.631102164066426</v>
      </c>
      <c r="AS366" s="6">
        <v>703</v>
      </c>
      <c r="AT366">
        <f>AS366-AS365</f>
        <v>21</v>
      </c>
      <c r="AU366">
        <f>IFERROR(AS366/AS365,0)-1</f>
        <v>3.0791788856304958E-2</v>
      </c>
      <c r="AV366" s="22">
        <f>IFERROR(AS366/3.974,0)</f>
        <v>176.89984901862104</v>
      </c>
      <c r="AW366" s="35">
        <f>IFERROR(AS366/C366," ")</f>
        <v>2.0362882202319575E-3</v>
      </c>
      <c r="AX366" s="6">
        <v>117</v>
      </c>
      <c r="AY366">
        <f>AX366-AX365</f>
        <v>-1</v>
      </c>
      <c r="AZ366">
        <f>IFERROR(AX366/AX365,0)-1</f>
        <v>-8.4745762711864181E-3</v>
      </c>
      <c r="BA366" s="22">
        <f>IFERROR(AX366/3.974,0)</f>
        <v>29.441368897835932</v>
      </c>
      <c r="BB366" s="35">
        <f>IFERROR(AX366/C366," ")</f>
        <v>3.3889860848810671E-4</v>
      </c>
      <c r="BC366" s="18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8">
        <f>IFERROR(BC366-BC365,0)</f>
        <v>-66</v>
      </c>
      <c r="BE366" s="35">
        <f>IFERROR(BC366/BC365,0)-1</f>
        <v>-9.2320604280319296E-3</v>
      </c>
      <c r="BF366" s="22">
        <f>IFERROR(BC366/3.974,0)</f>
        <v>1782.3351786612984</v>
      </c>
      <c r="BG366" s="22">
        <f>IFERROR(BC366/C366," ")</f>
        <v>2.0516400375395382E-2</v>
      </c>
      <c r="BH366" s="30">
        <v>61709</v>
      </c>
      <c r="BI366">
        <f>IFERROR((BH366-BH365), 0)</f>
        <v>114</v>
      </c>
      <c r="BJ366" s="6">
        <v>134520</v>
      </c>
      <c r="BK366">
        <f>IFERROR((BJ366-BJ365),0)</f>
        <v>102</v>
      </c>
      <c r="BL366" s="6">
        <v>100181</v>
      </c>
      <c r="BM366">
        <f>IFERROR((BL366-BL365),0)</f>
        <v>114</v>
      </c>
      <c r="BN366" s="6">
        <v>40458</v>
      </c>
      <c r="BO366">
        <f>IFERROR((BN366-BN365),0)</f>
        <v>56</v>
      </c>
      <c r="BP366" s="6">
        <v>8368</v>
      </c>
      <c r="BQ366">
        <f>IFERROR((BP366-BP365),0)</f>
        <v>16</v>
      </c>
      <c r="BR366" s="10">
        <v>30</v>
      </c>
      <c r="BS366" s="17">
        <f>IFERROR((BR366-BR365),0)</f>
        <v>0</v>
      </c>
      <c r="BT366" s="10">
        <v>263</v>
      </c>
      <c r="BU366" s="17">
        <f>IFERROR((BT366-BT365),0)</f>
        <v>0</v>
      </c>
      <c r="BV366" s="10">
        <v>1175</v>
      </c>
      <c r="BW366" s="17">
        <f>IFERROR((BV366-BV365),0)</f>
        <v>6</v>
      </c>
      <c r="BX366" s="10">
        <v>2878</v>
      </c>
      <c r="BY366" s="17">
        <f>IFERROR((BX366-BX365),0)</f>
        <v>3</v>
      </c>
      <c r="BZ366" s="15">
        <v>1588</v>
      </c>
      <c r="CA366" s="18">
        <f>IFERROR((BZ366-BZ365),0)</f>
        <v>2</v>
      </c>
    </row>
    <row r="367" spans="1:79">
      <c r="A367" s="1">
        <v>44264</v>
      </c>
      <c r="B367">
        <v>44264</v>
      </c>
      <c r="C367" s="6">
        <v>345759</v>
      </c>
      <c r="D367">
        <f>IFERROR(C367-C366,"")</f>
        <v>523</v>
      </c>
      <c r="E367" s="6">
        <v>5944</v>
      </c>
      <c r="F367">
        <f>E367-E366</f>
        <v>10</v>
      </c>
      <c r="G367" s="6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6">
        <v>1977198</v>
      </c>
      <c r="W367">
        <f>V367-V366</f>
        <v>9002</v>
      </c>
      <c r="X367">
        <f>IFERROR(W367-W366,0)</f>
        <v>4777</v>
      </c>
      <c r="Y367" s="22">
        <f>IFERROR(V367/3.974,0)</f>
        <v>497533.46753900353</v>
      </c>
      <c r="Z367" s="6">
        <v>1627889</v>
      </c>
      <c r="AA367">
        <f>Z367-Z366</f>
        <v>8479</v>
      </c>
      <c r="AB367" s="19">
        <f>IFERROR(Z367/V367,0)</f>
        <v>0.8233313001530449</v>
      </c>
      <c r="AC367" s="18">
        <f>IFERROR(AA367-AA366,0)</f>
        <v>4656</v>
      </c>
      <c r="AD367">
        <f>V367-Z367</f>
        <v>349309</v>
      </c>
      <c r="AE367">
        <f>AD367-AD366</f>
        <v>523</v>
      </c>
      <c r="AF367" s="19">
        <f>IFERROR(AD367/V367,0)</f>
        <v>0.17666869984695513</v>
      </c>
      <c r="AG367" s="18">
        <f>IFERROR(AE367-AE366,0)</f>
        <v>121</v>
      </c>
      <c r="AH367" s="22">
        <f>IFERROR(AE367/W367,0)</f>
        <v>5.8098200399911128E-2</v>
      </c>
      <c r="AI367" s="22">
        <f>IFERROR(AD367/3.974,0)</f>
        <v>87898.590840463003</v>
      </c>
      <c r="AJ367" s="6">
        <v>5731</v>
      </c>
      <c r="AK367">
        <f>AJ367-AJ366</f>
        <v>-299</v>
      </c>
      <c r="AL367">
        <f>IFERROR(AJ367/AJ366,0)-1</f>
        <v>-4.9585406301824175E-2</v>
      </c>
      <c r="AM367" s="22">
        <f>IFERROR(AJ367/3.974,0)</f>
        <v>1442.1238047307497</v>
      </c>
      <c r="AN367" s="22">
        <f>IFERROR(AJ367/C367," ")</f>
        <v>1.6575128919276143E-2</v>
      </c>
      <c r="AO367" s="6">
        <v>213</v>
      </c>
      <c r="AP367">
        <f>AO367-AO366</f>
        <v>-20</v>
      </c>
      <c r="AQ367">
        <f>IFERROR(AO367/AO366,0)-1</f>
        <v>-8.5836909871244593E-2</v>
      </c>
      <c r="AR367" s="22">
        <f>IFERROR(AO367/3.974,0)</f>
        <v>53.598389531957721</v>
      </c>
      <c r="AS367" s="6">
        <v>755</v>
      </c>
      <c r="AT367">
        <f>AS367-AS366</f>
        <v>52</v>
      </c>
      <c r="AU367">
        <f>IFERROR(AS367/AS366,0)-1</f>
        <v>7.3968705547653002E-2</v>
      </c>
      <c r="AV367" s="22">
        <f>IFERROR(AS367/3.974,0)</f>
        <v>189.98490186210367</v>
      </c>
      <c r="AW367" s="35">
        <f>IFERROR(AS367/C367," ")</f>
        <v>2.1836018729808914E-3</v>
      </c>
      <c r="AX367" s="6">
        <v>111</v>
      </c>
      <c r="AY367">
        <f>AX367-AX366</f>
        <v>-6</v>
      </c>
      <c r="AZ367">
        <f>IFERROR(AX367/AX366,0)-1</f>
        <v>-5.1282051282051322E-2</v>
      </c>
      <c r="BA367" s="22">
        <f>IFERROR(AX367/3.974,0)</f>
        <v>27.93155510820332</v>
      </c>
      <c r="BB367" s="35">
        <f>IFERROR(AX367/C367," ")</f>
        <v>3.2103285814685952E-4</v>
      </c>
      <c r="BC367" s="18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8">
        <f>IFERROR(BC367-BC366,0)</f>
        <v>-273</v>
      </c>
      <c r="BE367" s="35">
        <f>IFERROR(BC367/BC366,0)-1</f>
        <v>-3.8542990258365051E-2</v>
      </c>
      <c r="BF367" s="22">
        <f>IFERROR(BC367/3.974,0)</f>
        <v>1713.6386512330146</v>
      </c>
      <c r="BG367" s="22">
        <f>IFERROR(BC367/C367," ")</f>
        <v>1.9695799675496516E-2</v>
      </c>
      <c r="BH367" s="30">
        <v>61814</v>
      </c>
      <c r="BI367">
        <f>IFERROR((BH367-BH366), 0)</f>
        <v>105</v>
      </c>
      <c r="BJ367" s="6">
        <v>134720</v>
      </c>
      <c r="BK367">
        <f>IFERROR((BJ367-BJ366),0)</f>
        <v>200</v>
      </c>
      <c r="BL367" s="6">
        <v>100323</v>
      </c>
      <c r="BM367">
        <f>IFERROR((BL367-BL366),0)</f>
        <v>142</v>
      </c>
      <c r="BN367" s="6">
        <v>40522</v>
      </c>
      <c r="BO367">
        <f>IFERROR((BN367-BN366),0)</f>
        <v>64</v>
      </c>
      <c r="BP367" s="6">
        <v>8380</v>
      </c>
      <c r="BQ367">
        <f>IFERROR((BP367-BP366),0)</f>
        <v>12</v>
      </c>
      <c r="BR367" s="10">
        <v>30</v>
      </c>
      <c r="BS367" s="17">
        <f>IFERROR((BR367-BR366),0)</f>
        <v>0</v>
      </c>
      <c r="BT367" s="10">
        <v>263</v>
      </c>
      <c r="BU367" s="17">
        <f>IFERROR((BT367-BT366),0)</f>
        <v>0</v>
      </c>
      <c r="BV367" s="10">
        <v>1178</v>
      </c>
      <c r="BW367" s="17">
        <f>IFERROR((BV367-BV366),0)</f>
        <v>3</v>
      </c>
      <c r="BX367" s="10">
        <v>2883</v>
      </c>
      <c r="BY367" s="17">
        <f>IFERROR((BX367-BX366),0)</f>
        <v>5</v>
      </c>
      <c r="BZ367" s="15">
        <v>1589</v>
      </c>
      <c r="CA367" s="18">
        <f>IFERROR((BZ367-BZ366),0)</f>
        <v>1</v>
      </c>
    </row>
    <row r="368" spans="1:79">
      <c r="A368" s="1">
        <v>44265</v>
      </c>
      <c r="B368">
        <v>44265</v>
      </c>
      <c r="C368" s="6">
        <v>346301</v>
      </c>
      <c r="D368">
        <f>IFERROR(C368-C367,"")</f>
        <v>542</v>
      </c>
      <c r="E368" s="6">
        <v>5957</v>
      </c>
      <c r="F368">
        <f>E368-E367</f>
        <v>13</v>
      </c>
      <c r="G368" s="6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6">
        <v>1986095</v>
      </c>
      <c r="W368">
        <f>V368-V367</f>
        <v>8897</v>
      </c>
      <c r="X368">
        <f>IFERROR(W368-W367,0)</f>
        <v>-105</v>
      </c>
      <c r="Y368" s="22">
        <f>IFERROR(V368/3.974,0)</f>
        <v>499772.26975339703</v>
      </c>
      <c r="Z368" s="6">
        <v>1636244</v>
      </c>
      <c r="AA368">
        <f>Z368-Z367</f>
        <v>8355</v>
      </c>
      <c r="AB368" s="19">
        <f>IFERROR(Z368/V368,0)</f>
        <v>0.82384981584465999</v>
      </c>
      <c r="AC368" s="18">
        <f>IFERROR(AA368-AA367,0)</f>
        <v>-124</v>
      </c>
      <c r="AD368">
        <f>V368-Z368</f>
        <v>349851</v>
      </c>
      <c r="AE368">
        <f>AD368-AD367</f>
        <v>542</v>
      </c>
      <c r="AF368" s="19">
        <f>IFERROR(AD368/V368,0)</f>
        <v>0.17615018415534001</v>
      </c>
      <c r="AG368" s="18">
        <f>IFERROR(AE368-AE367,0)</f>
        <v>19</v>
      </c>
      <c r="AH368" s="22">
        <f>IFERROR(AE368/W368,0)</f>
        <v>6.0919411037428345E-2</v>
      </c>
      <c r="AI368" s="22">
        <f>IFERROR(AD368/3.974,0)</f>
        <v>88034.977352793154</v>
      </c>
      <c r="AJ368" s="6">
        <v>5608</v>
      </c>
      <c r="AK368">
        <f>AJ368-AJ367</f>
        <v>-123</v>
      </c>
      <c r="AL368">
        <f>IFERROR(AJ368/AJ367,0)-1</f>
        <v>-2.1462222997731595E-2</v>
      </c>
      <c r="AM368" s="22">
        <f>IFERROR(AJ368/3.974,0)</f>
        <v>1411.1726220432813</v>
      </c>
      <c r="AN368" s="22">
        <f>IFERROR(AJ368/C368," ")</f>
        <v>1.6194004637584067E-2</v>
      </c>
      <c r="AO368" s="6">
        <v>214</v>
      </c>
      <c r="AP368">
        <f>AO368-AO367</f>
        <v>1</v>
      </c>
      <c r="AQ368">
        <f>IFERROR(AO368/AO367,0)-1</f>
        <v>4.6948356807512415E-3</v>
      </c>
      <c r="AR368" s="22">
        <f>IFERROR(AO368/3.974,0)</f>
        <v>53.85002516356316</v>
      </c>
      <c r="AS368" s="6">
        <v>740</v>
      </c>
      <c r="AT368">
        <f>AS368-AS367</f>
        <v>-15</v>
      </c>
      <c r="AU368">
        <f>IFERROR(AS368/AS367,0)-1</f>
        <v>-1.9867549668874163E-2</v>
      </c>
      <c r="AV368" s="22">
        <f>IFERROR(AS368/3.974,0)</f>
        <v>186.21036738802212</v>
      </c>
      <c r="AW368" s="35">
        <f>IFERROR(AS368/C368," ")</f>
        <v>2.13686937086523E-3</v>
      </c>
      <c r="AX368" s="6">
        <v>107</v>
      </c>
      <c r="AY368">
        <f>AX368-AX367</f>
        <v>-4</v>
      </c>
      <c r="AZ368">
        <f>IFERROR(AX368/AX367,0)-1</f>
        <v>-3.6036036036036001E-2</v>
      </c>
      <c r="BA368" s="22">
        <f>IFERROR(AX368/3.974,0)</f>
        <v>26.92501258178158</v>
      </c>
      <c r="BB368" s="35">
        <f>IFERROR(AX368/C368," ")</f>
        <v>3.0897976038186432E-4</v>
      </c>
      <c r="BC368" s="18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8">
        <f>IFERROR(BC368-BC367,0)</f>
        <v>-141</v>
      </c>
      <c r="BE368" s="35">
        <f>IFERROR(BC368/BC367,0)-1</f>
        <v>-2.0704845814978001E-2</v>
      </c>
      <c r="BF368" s="22">
        <f>IFERROR(BC368/3.974,0)</f>
        <v>1678.1580271766481</v>
      </c>
      <c r="BG368" s="22">
        <f>IFERROR(BC368/C368," ")</f>
        <v>1.9257813289594888E-2</v>
      </c>
      <c r="BH368" s="30">
        <v>61940</v>
      </c>
      <c r="BI368">
        <f>IFERROR((BH368-BH367), 0)</f>
        <v>126</v>
      </c>
      <c r="BJ368" s="6">
        <v>134927</v>
      </c>
      <c r="BK368">
        <f>IFERROR((BJ368-BJ367),0)</f>
        <v>207</v>
      </c>
      <c r="BL368" s="6">
        <v>100464</v>
      </c>
      <c r="BM368">
        <f>IFERROR((BL368-BL367),0)</f>
        <v>141</v>
      </c>
      <c r="BN368" s="6">
        <v>40576</v>
      </c>
      <c r="BO368">
        <f>IFERROR((BN368-BN367),0)</f>
        <v>54</v>
      </c>
      <c r="BP368" s="6">
        <v>8394</v>
      </c>
      <c r="BQ368">
        <f>IFERROR((BP368-BP367),0)</f>
        <v>14</v>
      </c>
      <c r="BR368" s="10">
        <v>31</v>
      </c>
      <c r="BS368" s="17">
        <f>IFERROR((BR368-BR367),0)</f>
        <v>1</v>
      </c>
      <c r="BT368" s="10">
        <v>264</v>
      </c>
      <c r="BU368" s="17">
        <f>IFERROR((BT368-BT367),0)</f>
        <v>1</v>
      </c>
      <c r="BV368" s="10">
        <v>1183</v>
      </c>
      <c r="BW368" s="17">
        <f>IFERROR((BV368-BV367),0)</f>
        <v>5</v>
      </c>
      <c r="BX368" s="10">
        <v>2889</v>
      </c>
      <c r="BY368" s="17">
        <f>IFERROR((BX368-BX367),0)</f>
        <v>6</v>
      </c>
      <c r="BZ368" s="15">
        <v>1590</v>
      </c>
      <c r="CA368" s="18">
        <f>IFERROR((BZ368-BZ367),0)</f>
        <v>1</v>
      </c>
    </row>
    <row r="369" spans="1:79">
      <c r="A369" s="1">
        <v>44266</v>
      </c>
      <c r="B369">
        <v>44266</v>
      </c>
      <c r="C369" s="6">
        <v>346775</v>
      </c>
      <c r="D369">
        <f>IFERROR(C369-C368,"")</f>
        <v>474</v>
      </c>
      <c r="E369" s="6">
        <v>5972</v>
      </c>
      <c r="F369">
        <f>E369-E368</f>
        <v>15</v>
      </c>
      <c r="G369" s="6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6">
        <v>1995370</v>
      </c>
      <c r="W369">
        <f>V369-V368</f>
        <v>9275</v>
      </c>
      <c r="X369">
        <f>IFERROR(W369-W368,0)</f>
        <v>378</v>
      </c>
      <c r="Y369" s="22">
        <f>IFERROR(V369/3.974,0)</f>
        <v>502106.19023653748</v>
      </c>
      <c r="Z369" s="6">
        <v>1645045</v>
      </c>
      <c r="AA369">
        <f>Z369-Z368</f>
        <v>8801</v>
      </c>
      <c r="AB369" s="19">
        <f>IFERROR(Z369/V369,0)</f>
        <v>0.82443105789903626</v>
      </c>
      <c r="AC369" s="18">
        <f>IFERROR(AA369-AA368,0)</f>
        <v>446</v>
      </c>
      <c r="AD369">
        <f>V369-Z369</f>
        <v>350325</v>
      </c>
      <c r="AE369">
        <f>AD369-AD368</f>
        <v>474</v>
      </c>
      <c r="AF369" s="19">
        <f>IFERROR(AD369/V369,0)</f>
        <v>0.17556894210096374</v>
      </c>
      <c r="AG369" s="18">
        <f>IFERROR(AE369-AE368,0)</f>
        <v>-68</v>
      </c>
      <c r="AH369" s="22">
        <f>IFERROR(AE369/W369,0)</f>
        <v>5.1105121293800536E-2</v>
      </c>
      <c r="AI369" s="22">
        <f>IFERROR(AD369/3.974,0)</f>
        <v>88154.25264217412</v>
      </c>
      <c r="AJ369" s="6">
        <v>5512</v>
      </c>
      <c r="AK369">
        <f>AJ369-AJ368</f>
        <v>-96</v>
      </c>
      <c r="AL369">
        <f>IFERROR(AJ369/AJ368,0)-1</f>
        <v>-1.7118402282453649E-2</v>
      </c>
      <c r="AM369" s="22">
        <f>IFERROR(AJ369/3.974,0)</f>
        <v>1387.0156014091594</v>
      </c>
      <c r="AN369" s="22">
        <f>IFERROR(AJ369/C369," ")</f>
        <v>1.5895032802249298E-2</v>
      </c>
      <c r="AO369" s="6">
        <v>195</v>
      </c>
      <c r="AP369">
        <f>AO369-AO368</f>
        <v>-19</v>
      </c>
      <c r="AQ369">
        <f>IFERROR(AO369/AO368,0)-1</f>
        <v>-8.8785046728971917E-2</v>
      </c>
      <c r="AR369" s="22">
        <f>IFERROR(AO369/3.974,0)</f>
        <v>49.068948163059886</v>
      </c>
      <c r="AS369" s="6">
        <v>732</v>
      </c>
      <c r="AT369">
        <f>AS369-AS368</f>
        <v>-8</v>
      </c>
      <c r="AU369">
        <f>IFERROR(AS369/AS368,0)-1</f>
        <v>-1.0810810810810811E-2</v>
      </c>
      <c r="AV369" s="22">
        <f>IFERROR(AS369/3.974,0)</f>
        <v>184.19728233517864</v>
      </c>
      <c r="AW369" s="35">
        <f>IFERROR(AS369/C369," ")</f>
        <v>2.1108788119097396E-3</v>
      </c>
      <c r="AX369" s="6">
        <v>108</v>
      </c>
      <c r="AY369">
        <f>AX369-AX368</f>
        <v>1</v>
      </c>
      <c r="AZ369">
        <f>IFERROR(AX369/AX368,0)-1</f>
        <v>9.3457943925232545E-3</v>
      </c>
      <c r="BA369" s="22">
        <f>IFERROR(AX369/3.974,0)</f>
        <v>27.176648213387015</v>
      </c>
      <c r="BB369" s="35">
        <f>IFERROR(AX369/C369," ")</f>
        <v>3.1144113618340421E-4</v>
      </c>
      <c r="BC369" s="18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8">
        <f>IFERROR(BC369-BC368,0)</f>
        <v>-122</v>
      </c>
      <c r="BE369" s="35">
        <f>IFERROR(BC369/BC368,0)-1</f>
        <v>-1.8293597240965687E-2</v>
      </c>
      <c r="BF369" s="22">
        <f>IFERROR(BC369/3.974,0)</f>
        <v>1647.458480120785</v>
      </c>
      <c r="BG369" s="22">
        <f>IFERROR(BC369/C369," ")</f>
        <v>1.8879677024006922E-2</v>
      </c>
      <c r="BH369" s="30">
        <v>62051</v>
      </c>
      <c r="BI369">
        <f>IFERROR((BH369-BH368), 0)</f>
        <v>111</v>
      </c>
      <c r="BJ369" s="6">
        <v>135091</v>
      </c>
      <c r="BK369">
        <f>IFERROR((BJ369-BJ368),0)</f>
        <v>164</v>
      </c>
      <c r="BL369" s="6">
        <v>100599</v>
      </c>
      <c r="BM369">
        <f>IFERROR((BL369-BL368),0)</f>
        <v>135</v>
      </c>
      <c r="BN369" s="6">
        <v>40628</v>
      </c>
      <c r="BO369">
        <f>IFERROR((BN369-BN368),0)</f>
        <v>52</v>
      </c>
      <c r="BP369" s="6">
        <v>8406</v>
      </c>
      <c r="BQ369">
        <f>IFERROR((BP369-BP368),0)</f>
        <v>12</v>
      </c>
      <c r="BR369" s="10">
        <v>31</v>
      </c>
      <c r="BS369" s="17">
        <f>IFERROR((BR369-BR368),0)</f>
        <v>0</v>
      </c>
      <c r="BT369" s="10">
        <v>264</v>
      </c>
      <c r="BU369" s="17">
        <f>IFERROR((BT369-BT368),0)</f>
        <v>0</v>
      </c>
      <c r="BV369" s="10">
        <v>1185</v>
      </c>
      <c r="BW369" s="17">
        <f>IFERROR((BV369-BV368),0)</f>
        <v>2</v>
      </c>
      <c r="BX369" s="10">
        <v>2897</v>
      </c>
      <c r="BY369" s="17">
        <f>IFERROR((BX369-BX368),0)</f>
        <v>8</v>
      </c>
      <c r="BZ369" s="15">
        <v>1595</v>
      </c>
      <c r="CA369" s="18">
        <f>IFERROR((BZ369-BZ368),0)</f>
        <v>5</v>
      </c>
    </row>
    <row r="370" spans="1:79">
      <c r="A370" s="1">
        <v>44267</v>
      </c>
      <c r="B370">
        <v>44267</v>
      </c>
      <c r="C370" s="6">
        <v>347226</v>
      </c>
      <c r="D370">
        <f>IFERROR(C370-C369,"")</f>
        <v>451</v>
      </c>
      <c r="E370" s="6">
        <v>5981</v>
      </c>
      <c r="F370">
        <f>E370-E369</f>
        <v>9</v>
      </c>
      <c r="G370" s="6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6">
        <v>2003801</v>
      </c>
      <c r="W370">
        <f>V370-V369</f>
        <v>8431</v>
      </c>
      <c r="X370">
        <f>IFERROR(W370-W369,0)</f>
        <v>-844</v>
      </c>
      <c r="Y370" s="22">
        <f>IFERROR(V370/3.974,0)</f>
        <v>504227.73024660291</v>
      </c>
      <c r="Z370" s="6">
        <v>1653025</v>
      </c>
      <c r="AA370">
        <f>Z370-Z369</f>
        <v>7980</v>
      </c>
      <c r="AB370" s="19">
        <f>IFERROR(Z370/V370,0)</f>
        <v>0.82494469261169145</v>
      </c>
      <c r="AC370" s="18">
        <f>IFERROR(AA370-AA369,0)</f>
        <v>-821</v>
      </c>
      <c r="AD370">
        <f>V370-Z370</f>
        <v>350776</v>
      </c>
      <c r="AE370">
        <f>AD370-AD369</f>
        <v>451</v>
      </c>
      <c r="AF370" s="19">
        <f>IFERROR(AD370/V370,0)</f>
        <v>0.17505530738830852</v>
      </c>
      <c r="AG370" s="18">
        <f>IFERROR(AE370-AE369,0)</f>
        <v>-23</v>
      </c>
      <c r="AH370" s="22">
        <f>IFERROR(AE370/W370,0)</f>
        <v>5.3493061321314199E-2</v>
      </c>
      <c r="AI370" s="22">
        <f>IFERROR(AD370/3.974,0)</f>
        <v>88267.740312028182</v>
      </c>
      <c r="AJ370" s="6">
        <v>5397</v>
      </c>
      <c r="AK370">
        <f>AJ370-AJ369</f>
        <v>-115</v>
      </c>
      <c r="AL370">
        <f>IFERROR(AJ370/AJ369,0)-1</f>
        <v>-2.0863570391872255E-2</v>
      </c>
      <c r="AM370" s="22">
        <f>IFERROR(AJ370/3.974,0)</f>
        <v>1358.0775037745343</v>
      </c>
      <c r="AN370" s="22">
        <f>IFERROR(AJ370/C370," ")</f>
        <v>1.5543190890083117E-2</v>
      </c>
      <c r="AO370" s="6">
        <v>196</v>
      </c>
      <c r="AP370">
        <f>AO370-AO369</f>
        <v>1</v>
      </c>
      <c r="AQ370">
        <f>IFERROR(AO370/AO369,0)-1</f>
        <v>5.12820512820511E-3</v>
      </c>
      <c r="AR370" s="22">
        <f>IFERROR(AO370/3.974,0)</f>
        <v>49.320583794665325</v>
      </c>
      <c r="AS370" s="6">
        <v>746</v>
      </c>
      <c r="AT370">
        <f>AS370-AS369</f>
        <v>14</v>
      </c>
      <c r="AU370">
        <f>IFERROR(AS370/AS369,0)-1</f>
        <v>1.91256830601092E-2</v>
      </c>
      <c r="AV370" s="22">
        <f>IFERROR(AS370/3.974,0)</f>
        <v>187.72018117765475</v>
      </c>
      <c r="AW370" s="35">
        <f>IFERROR(AS370/C370," ")</f>
        <v>2.1484566247919222E-3</v>
      </c>
      <c r="AX370" s="6">
        <v>111</v>
      </c>
      <c r="AY370">
        <f>AX370-AX369</f>
        <v>3</v>
      </c>
      <c r="AZ370">
        <f>IFERROR(AX370/AX369,0)-1</f>
        <v>2.7777777777777679E-2</v>
      </c>
      <c r="BA370" s="22">
        <f>IFERROR(AX370/3.974,0)</f>
        <v>27.93155510820332</v>
      </c>
      <c r="BB370" s="35">
        <f>IFERROR(AX370/C370," ")</f>
        <v>3.196765219194415E-4</v>
      </c>
      <c r="BC370" s="18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8">
        <f>IFERROR(BC370-BC369,0)</f>
        <v>-97</v>
      </c>
      <c r="BE370" s="35">
        <f>IFERROR(BC370/BC369,0)-1</f>
        <v>-1.4815946234916777E-2</v>
      </c>
      <c r="BF370" s="22">
        <f>IFERROR(BC370/3.974,0)</f>
        <v>1623.0498238550579</v>
      </c>
      <c r="BG370" s="22">
        <f>IFERROR(BC370/C370," ")</f>
        <v>1.85757978953189E-2</v>
      </c>
      <c r="BH370" s="30">
        <v>62142</v>
      </c>
      <c r="BI370">
        <f>IFERROR((BH370-BH369), 0)</f>
        <v>91</v>
      </c>
      <c r="BJ370" s="6">
        <v>135259</v>
      </c>
      <c r="BK370">
        <f>IFERROR((BJ370-BJ369),0)</f>
        <v>168</v>
      </c>
      <c r="BL370" s="6">
        <v>100729</v>
      </c>
      <c r="BM370">
        <f>IFERROR((BL370-BL369),0)</f>
        <v>130</v>
      </c>
      <c r="BN370" s="6">
        <v>40680</v>
      </c>
      <c r="BO370">
        <f>IFERROR((BN370-BN369),0)</f>
        <v>52</v>
      </c>
      <c r="BP370" s="6">
        <v>8416</v>
      </c>
      <c r="BQ370">
        <f>IFERROR((BP370-BP369),0)</f>
        <v>10</v>
      </c>
      <c r="BR370" s="10">
        <v>31</v>
      </c>
      <c r="BS370" s="17">
        <f>IFERROR((BR370-BR369),0)</f>
        <v>0</v>
      </c>
      <c r="BT370" s="10">
        <v>264</v>
      </c>
      <c r="BU370" s="17">
        <f>IFERROR((BT370-BT369),0)</f>
        <v>0</v>
      </c>
      <c r="BV370" s="10">
        <v>1188</v>
      </c>
      <c r="BW370" s="17">
        <f>IFERROR((BV370-BV369),0)</f>
        <v>3</v>
      </c>
      <c r="BX370" s="10">
        <v>2901</v>
      </c>
      <c r="BY370" s="17">
        <f>IFERROR((BX370-BX369),0)</f>
        <v>4</v>
      </c>
      <c r="BZ370" s="15">
        <v>1597</v>
      </c>
      <c r="CA370" s="18">
        <f>IFERROR((BZ370-BZ369),0)</f>
        <v>2</v>
      </c>
    </row>
    <row r="371" spans="1:79">
      <c r="A371" s="1">
        <v>44268</v>
      </c>
      <c r="B371">
        <v>44268</v>
      </c>
      <c r="C371" s="6">
        <v>347641</v>
      </c>
      <c r="D371">
        <f>IFERROR(C371-C370,"")</f>
        <v>415</v>
      </c>
      <c r="E371" s="6">
        <v>5987</v>
      </c>
      <c r="F371">
        <f>E371-E370</f>
        <v>6</v>
      </c>
      <c r="G371" s="6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6">
        <v>2012111</v>
      </c>
      <c r="W371">
        <f>V371-V370</f>
        <v>8310</v>
      </c>
      <c r="X371">
        <f>IFERROR(W371-W370,0)</f>
        <v>-121</v>
      </c>
      <c r="Y371" s="22">
        <f>IFERROR(V371/3.974,0)</f>
        <v>506318.82234524406</v>
      </c>
      <c r="Z371" s="6">
        <v>1660920</v>
      </c>
      <c r="AA371">
        <f>Z371-Z370</f>
        <v>7895</v>
      </c>
      <c r="AB371" s="19">
        <f>IFERROR(Z371/V371,0)</f>
        <v>0.82546141838099385</v>
      </c>
      <c r="AC371" s="18">
        <f>IFERROR(AA371-AA370,0)</f>
        <v>-85</v>
      </c>
      <c r="AD371">
        <f>V371-Z371</f>
        <v>351191</v>
      </c>
      <c r="AE371">
        <f>AD371-AD370</f>
        <v>415</v>
      </c>
      <c r="AF371" s="19">
        <f>IFERROR(AD371/V371,0)</f>
        <v>0.17453858161900612</v>
      </c>
      <c r="AG371" s="18">
        <f>IFERROR(AE371-AE370,0)</f>
        <v>-36</v>
      </c>
      <c r="AH371" s="22">
        <f>IFERROR(AE371/W371,0)</f>
        <v>4.9939831528279181E-2</v>
      </c>
      <c r="AI371" s="22">
        <f>IFERROR(AD371/3.974,0)</f>
        <v>88372.169099144434</v>
      </c>
      <c r="AJ371" s="6">
        <v>5230</v>
      </c>
      <c r="AK371">
        <f>AJ371-AJ370</f>
        <v>-167</v>
      </c>
      <c r="AL371">
        <f>IFERROR(AJ371/AJ370,0)-1</f>
        <v>-3.0943116546229388E-2</v>
      </c>
      <c r="AM371" s="22">
        <f>IFERROR(AJ371/3.974,0)</f>
        <v>1316.0543532964266</v>
      </c>
      <c r="AN371" s="22">
        <f>IFERROR(AJ371/C371," ")</f>
        <v>1.5044255424417717E-2</v>
      </c>
      <c r="AO371" s="6">
        <v>188</v>
      </c>
      <c r="AP371">
        <f>AO371-AO370</f>
        <v>-8</v>
      </c>
      <c r="AQ371">
        <f>IFERROR(AO371/AO370,0)-1</f>
        <v>-4.081632653061229E-2</v>
      </c>
      <c r="AR371" s="22">
        <f>IFERROR(AO371/3.974,0)</f>
        <v>47.307498741821838</v>
      </c>
      <c r="AS371" s="6">
        <v>723</v>
      </c>
      <c r="AT371">
        <f>AS371-AS370</f>
        <v>-23</v>
      </c>
      <c r="AU371">
        <f>IFERROR(AS371/AS370,0)-1</f>
        <v>-3.0831099195710476E-2</v>
      </c>
      <c r="AV371" s="22">
        <f>IFERROR(AS371/3.974,0)</f>
        <v>181.93256165072972</v>
      </c>
      <c r="AW371" s="35">
        <f>IFERROR(AS371/C371," ")</f>
        <v>2.0797316772187399E-3</v>
      </c>
      <c r="AX371" s="6">
        <v>111</v>
      </c>
      <c r="AY371">
        <f>AX371-AX370</f>
        <v>0</v>
      </c>
      <c r="AZ371">
        <f>IFERROR(AX371/AX370,0)-1</f>
        <v>0</v>
      </c>
      <c r="BA371" s="22">
        <f>IFERROR(AX371/3.974,0)</f>
        <v>27.93155510820332</v>
      </c>
      <c r="BB371" s="35">
        <f>IFERROR(AX371/C371," ")</f>
        <v>3.1929490480121737E-4</v>
      </c>
      <c r="BC371" s="18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8">
        <f>IFERROR(BC371-BC370,0)</f>
        <v>-198</v>
      </c>
      <c r="BE371" s="35">
        <f>IFERROR(BC371/BC370,0)-1</f>
        <v>-3.0697674418604604E-2</v>
      </c>
      <c r="BF371" s="22">
        <f>IFERROR(BC371/3.974,0)</f>
        <v>1573.2259687971816</v>
      </c>
      <c r="BG371" s="22">
        <f>IFERROR(BC371/C371," ")</f>
        <v>1.7984069773128025E-2</v>
      </c>
      <c r="BH371" s="30">
        <v>62241</v>
      </c>
      <c r="BI371">
        <f>IFERROR((BH371-BH370), 0)</f>
        <v>99</v>
      </c>
      <c r="BJ371" s="6">
        <v>135398</v>
      </c>
      <c r="BK371">
        <f>IFERROR((BJ371-BJ370),0)</f>
        <v>139</v>
      </c>
      <c r="BL371" s="6">
        <v>100839</v>
      </c>
      <c r="BM371">
        <f>IFERROR((BL371-BL370),0)</f>
        <v>110</v>
      </c>
      <c r="BN371" s="6">
        <v>40733</v>
      </c>
      <c r="BO371">
        <f>IFERROR((BN371-BN370),0)</f>
        <v>53</v>
      </c>
      <c r="BP371" s="6">
        <v>8430</v>
      </c>
      <c r="BQ371">
        <f>IFERROR((BP371-BP370),0)</f>
        <v>14</v>
      </c>
      <c r="BR371" s="10">
        <v>31</v>
      </c>
      <c r="BS371" s="17">
        <f>IFERROR((BR371-BR370),0)</f>
        <v>0</v>
      </c>
      <c r="BT371" s="10">
        <v>265</v>
      </c>
      <c r="BU371" s="17">
        <f>IFERROR((BT371-BT370),0)</f>
        <v>1</v>
      </c>
      <c r="BV371" s="10">
        <v>1189</v>
      </c>
      <c r="BW371" s="17">
        <f>IFERROR((BV371-BV370),0)</f>
        <v>1</v>
      </c>
      <c r="BX371" s="10">
        <v>2901</v>
      </c>
      <c r="BY371" s="17">
        <f>IFERROR((BX371-BX370),0)</f>
        <v>0</v>
      </c>
      <c r="BZ371" s="15">
        <v>1601</v>
      </c>
      <c r="CA371" s="18">
        <f>IFERROR((BZ371-BZ370),0)</f>
        <v>4</v>
      </c>
    </row>
    <row r="372" spans="1:79">
      <c r="A372" s="1">
        <v>44269</v>
      </c>
      <c r="B372">
        <v>44269</v>
      </c>
      <c r="C372" s="6">
        <v>347919</v>
      </c>
      <c r="D372">
        <f>IFERROR(C372-C371,"")</f>
        <v>278</v>
      </c>
      <c r="E372" s="6">
        <v>5994</v>
      </c>
      <c r="F372">
        <f>E372-E371</f>
        <v>7</v>
      </c>
      <c r="G372" s="6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6">
        <v>2017331</v>
      </c>
      <c r="W372">
        <f>V372-V371</f>
        <v>5220</v>
      </c>
      <c r="X372">
        <f>IFERROR(W372-W371,0)</f>
        <v>-3090</v>
      </c>
      <c r="Y372" s="22">
        <f>IFERROR(V372/3.974,0)</f>
        <v>507632.36034222442</v>
      </c>
      <c r="Z372" s="6">
        <v>1665862</v>
      </c>
      <c r="AA372">
        <f>Z372-Z371</f>
        <v>4942</v>
      </c>
      <c r="AB372" s="19">
        <f>IFERROR(Z372/V372,0)</f>
        <v>0.82577524461776475</v>
      </c>
      <c r="AC372" s="18">
        <f>IFERROR(AA372-AA371,0)</f>
        <v>-2953</v>
      </c>
      <c r="AD372">
        <f>V372-Z372</f>
        <v>351469</v>
      </c>
      <c r="AE372">
        <f>AD372-AD371</f>
        <v>278</v>
      </c>
      <c r="AF372" s="19">
        <f>IFERROR(AD372/V372,0)</f>
        <v>0.17422475538223525</v>
      </c>
      <c r="AG372" s="18">
        <f>IFERROR(AE372-AE371,0)</f>
        <v>-137</v>
      </c>
      <c r="AH372" s="22">
        <f>IFERROR(AE372/W372,0)</f>
        <v>5.3256704980842909E-2</v>
      </c>
      <c r="AI372" s="22">
        <f>IFERROR(AD372/3.974,0)</f>
        <v>88442.123804730742</v>
      </c>
      <c r="AJ372" s="6">
        <v>5083</v>
      </c>
      <c r="AK372">
        <f>AJ372-AJ371</f>
        <v>-147</v>
      </c>
      <c r="AL372">
        <f>IFERROR(AJ372/AJ371,0)-1</f>
        <v>-2.810707456978967E-2</v>
      </c>
      <c r="AM372" s="22">
        <f>IFERROR(AJ372/3.974,0)</f>
        <v>1279.0639154504277</v>
      </c>
      <c r="AN372" s="22">
        <f>IFERROR(AJ372/C372," ")</f>
        <v>1.4609722377909801E-2</v>
      </c>
      <c r="AO372" s="6">
        <v>199</v>
      </c>
      <c r="AP372">
        <f>AO372-AO371</f>
        <v>11</v>
      </c>
      <c r="AQ372">
        <f>IFERROR(AO372/AO371,0)-1</f>
        <v>5.8510638297872397E-2</v>
      </c>
      <c r="AR372" s="22">
        <f>IFERROR(AO372/3.974,0)</f>
        <v>50.075490689481626</v>
      </c>
      <c r="AS372" s="6">
        <v>689</v>
      </c>
      <c r="AT372">
        <f>AS372-AS371</f>
        <v>-34</v>
      </c>
      <c r="AU372">
        <f>IFERROR(AS372/AS371,0)-1</f>
        <v>-4.7026279391424675E-2</v>
      </c>
      <c r="AV372" s="22">
        <f>IFERROR(AS372/3.974,0)</f>
        <v>173.37695017614493</v>
      </c>
      <c r="AW372" s="35">
        <f>IFERROR(AS372/C372," ")</f>
        <v>1.9803460000747302E-3</v>
      </c>
      <c r="AX372" s="6">
        <v>104</v>
      </c>
      <c r="AY372">
        <f>AX372-AX371</f>
        <v>-7</v>
      </c>
      <c r="AZ372">
        <f>IFERROR(AX372/AX371,0)-1</f>
        <v>-6.3063063063063085E-2</v>
      </c>
      <c r="BA372" s="22">
        <f>IFERROR(AX372/3.974,0)</f>
        <v>26.170105686965272</v>
      </c>
      <c r="BB372" s="35">
        <f>IFERROR(AX372/C372," ")</f>
        <v>2.9892015095467621E-4</v>
      </c>
      <c r="BC372" s="18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8">
        <f>IFERROR(BC372-BC371,0)</f>
        <v>-177</v>
      </c>
      <c r="BE372" s="35">
        <f>IFERROR(BC372/BC371,0)-1</f>
        <v>-2.831094049904026E-2</v>
      </c>
      <c r="BF372" s="22">
        <f>IFERROR(BC372/3.974,0)</f>
        <v>1528.6864620030196</v>
      </c>
      <c r="BG372" s="22">
        <f>IFERROR(BC372/C372," ")</f>
        <v>1.7460960740862098E-2</v>
      </c>
      <c r="BH372" s="30">
        <v>62297</v>
      </c>
      <c r="BI372">
        <f>IFERROR((BH372-BH371), 0)</f>
        <v>56</v>
      </c>
      <c r="BJ372" s="6">
        <v>135507</v>
      </c>
      <c r="BK372">
        <f>IFERROR((BJ372-BJ371),0)</f>
        <v>109</v>
      </c>
      <c r="BL372" s="6">
        <v>100908</v>
      </c>
      <c r="BM372">
        <f>IFERROR((BL372-BL371),0)</f>
        <v>69</v>
      </c>
      <c r="BN372" s="6">
        <v>40769</v>
      </c>
      <c r="BO372">
        <f>IFERROR((BN372-BN371),0)</f>
        <v>36</v>
      </c>
      <c r="BP372" s="6">
        <v>8438</v>
      </c>
      <c r="BQ372">
        <f>IFERROR((BP372-BP371),0)</f>
        <v>8</v>
      </c>
      <c r="BR372" s="10">
        <v>31</v>
      </c>
      <c r="BS372" s="17">
        <f>IFERROR((BR372-BR371),0)</f>
        <v>0</v>
      </c>
      <c r="BT372" s="10">
        <v>265</v>
      </c>
      <c r="BU372" s="17">
        <f>IFERROR((BT372-BT371),0)</f>
        <v>0</v>
      </c>
      <c r="BV372" s="10">
        <v>1192</v>
      </c>
      <c r="BW372" s="17">
        <f>IFERROR((BV372-BV371),0)</f>
        <v>3</v>
      </c>
      <c r="BX372" s="10">
        <v>2902</v>
      </c>
      <c r="BY372" s="17">
        <f>IFERROR((BX372-BX371),0)</f>
        <v>1</v>
      </c>
      <c r="BZ372" s="15">
        <v>1604</v>
      </c>
      <c r="CA372" s="18">
        <f>IFERROR((BZ372-BZ371),0)</f>
        <v>3</v>
      </c>
    </row>
    <row r="373" spans="1:79">
      <c r="A373" s="1">
        <v>44270</v>
      </c>
      <c r="B373">
        <v>44270</v>
      </c>
      <c r="C373" s="6">
        <v>348155</v>
      </c>
      <c r="D373">
        <f>IFERROR(C373-C372,"")</f>
        <v>236</v>
      </c>
      <c r="E373" s="6">
        <v>6005</v>
      </c>
      <c r="F373">
        <f>E373-E372</f>
        <v>11</v>
      </c>
      <c r="G373" s="6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6">
        <v>2020905</v>
      </c>
      <c r="W373">
        <f>V373-V372</f>
        <v>3574</v>
      </c>
      <c r="X373">
        <f>IFERROR(W373-W372,0)</f>
        <v>-1646</v>
      </c>
      <c r="Y373" s="22">
        <f>IFERROR(V373/3.974,0)</f>
        <v>508531.70608958224</v>
      </c>
      <c r="Z373" s="6">
        <v>1669200</v>
      </c>
      <c r="AA373">
        <f>Z373-Z372</f>
        <v>3338</v>
      </c>
      <c r="AB373" s="19">
        <f>IFERROR(Z373/V373,0)</f>
        <v>0.82596658427783587</v>
      </c>
      <c r="AC373" s="18">
        <f>IFERROR(AA373-AA372,0)</f>
        <v>-1604</v>
      </c>
      <c r="AD373">
        <f>V373-Z373</f>
        <v>351705</v>
      </c>
      <c r="AE373">
        <f>AD373-AD372</f>
        <v>236</v>
      </c>
      <c r="AF373" s="19">
        <f>IFERROR(AD373/V373,0)</f>
        <v>0.17403341572216408</v>
      </c>
      <c r="AG373" s="18">
        <f>IFERROR(AE373-AE372,0)</f>
        <v>-42</v>
      </c>
      <c r="AH373" s="22">
        <f>IFERROR(AE373/W373,0)</f>
        <v>6.603245663122552E-2</v>
      </c>
      <c r="AI373" s="22">
        <f>IFERROR(AD373/3.974,0)</f>
        <v>88501.509813789628</v>
      </c>
      <c r="AJ373" s="6">
        <v>4882</v>
      </c>
      <c r="AK373">
        <f>AJ373-AJ372</f>
        <v>-201</v>
      </c>
      <c r="AL373">
        <f>IFERROR(AJ373/AJ372,0)-1</f>
        <v>-3.9543576627975585E-2</v>
      </c>
      <c r="AM373" s="22">
        <f>IFERROR(AJ373/3.974,0)</f>
        <v>1228.4851534977352</v>
      </c>
      <c r="AN373" s="22">
        <f>IFERROR(AJ373/C373," ")</f>
        <v>1.4022489982909911E-2</v>
      </c>
      <c r="AO373" s="6">
        <v>210</v>
      </c>
      <c r="AP373">
        <f>AO373-AO372</f>
        <v>11</v>
      </c>
      <c r="AQ373">
        <f>IFERROR(AO373/AO372,0)-1</f>
        <v>5.5276381909547645E-2</v>
      </c>
      <c r="AR373" s="22">
        <f>IFERROR(AO373/3.974,0)</f>
        <v>52.843482637141413</v>
      </c>
      <c r="AS373" s="6">
        <v>683</v>
      </c>
      <c r="AT373">
        <f>AS373-AS372</f>
        <v>-6</v>
      </c>
      <c r="AU373">
        <f>IFERROR(AS373/AS372,0)-1</f>
        <v>-8.7082728592162706E-3</v>
      </c>
      <c r="AV373" s="22">
        <f>IFERROR(AS373/3.974,0)</f>
        <v>171.86713638651233</v>
      </c>
      <c r="AW373" s="35">
        <f>IFERROR(AS373/C373," ")</f>
        <v>1.9617699013370483E-3</v>
      </c>
      <c r="AX373" s="6">
        <v>98</v>
      </c>
      <c r="AY373">
        <f>AX373-AX372</f>
        <v>-6</v>
      </c>
      <c r="AZ373">
        <f>IFERROR(AX373/AX372,0)-1</f>
        <v>-5.7692307692307709E-2</v>
      </c>
      <c r="BA373" s="22">
        <f>IFERROR(AX373/3.974,0)</f>
        <v>24.660291897332662</v>
      </c>
      <c r="BB373" s="35">
        <f>IFERROR(AX373/C373," ")</f>
        <v>2.8148382186095274E-4</v>
      </c>
      <c r="BC373" s="18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8">
        <f>IFERROR(BC373-BC372,0)</f>
        <v>-202</v>
      </c>
      <c r="BE373" s="35">
        <f>IFERROR(BC373/BC372,0)-1</f>
        <v>-3.3251028806584371E-2</v>
      </c>
      <c r="BF373" s="22">
        <f>IFERROR(BC373/3.974,0)</f>
        <v>1477.8560644187216</v>
      </c>
      <c r="BG373" s="22">
        <f>IFERROR(BC373/C373," ")</f>
        <v>1.686892332438138E-2</v>
      </c>
      <c r="BH373" s="30">
        <v>62359</v>
      </c>
      <c r="BI373">
        <f>IFERROR((BH373-BH372), 0)</f>
        <v>62</v>
      </c>
      <c r="BJ373" s="6">
        <v>135600</v>
      </c>
      <c r="BK373">
        <f>IFERROR((BJ373-BJ372),0)</f>
        <v>93</v>
      </c>
      <c r="BL373" s="6">
        <v>100961</v>
      </c>
      <c r="BM373">
        <f>IFERROR((BL373-BL372),0)</f>
        <v>53</v>
      </c>
      <c r="BN373" s="6">
        <v>40792</v>
      </c>
      <c r="BO373">
        <f>IFERROR((BN373-BN372),0)</f>
        <v>23</v>
      </c>
      <c r="BP373" s="6">
        <v>8443</v>
      </c>
      <c r="BQ373">
        <f>IFERROR((BP373-BP372),0)</f>
        <v>5</v>
      </c>
      <c r="BR373" s="10">
        <v>31</v>
      </c>
      <c r="BS373" s="17">
        <f>IFERROR((BR373-BR372),0)</f>
        <v>0</v>
      </c>
      <c r="BT373" s="10">
        <v>265</v>
      </c>
      <c r="BU373" s="17">
        <f>IFERROR((BT373-BT372),0)</f>
        <v>0</v>
      </c>
      <c r="BV373" s="10">
        <v>1195</v>
      </c>
      <c r="BW373" s="17">
        <f>IFERROR((BV373-BV372),0)</f>
        <v>3</v>
      </c>
      <c r="BX373" s="10">
        <v>2907</v>
      </c>
      <c r="BY373" s="17">
        <f>IFERROR((BX373-BX372),0)</f>
        <v>5</v>
      </c>
      <c r="BZ373" s="15">
        <v>1607</v>
      </c>
      <c r="CA373" s="18">
        <f>IFERROR((BZ373-BZ372),0)</f>
        <v>3</v>
      </c>
    </row>
    <row r="374" spans="1:79">
      <c r="A374" s="1">
        <v>44271</v>
      </c>
      <c r="B374">
        <v>44271</v>
      </c>
      <c r="C374" s="6">
        <v>348580</v>
      </c>
      <c r="D374">
        <f>IFERROR(C374-C373,"")</f>
        <v>425</v>
      </c>
      <c r="E374" s="6">
        <v>6009</v>
      </c>
      <c r="F374">
        <f>E374-E373</f>
        <v>4</v>
      </c>
      <c r="G374" s="6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6">
        <v>2030053</v>
      </c>
      <c r="W374">
        <f>V374-V373</f>
        <v>9148</v>
      </c>
      <c r="X374">
        <f>IFERROR(W374-W373,0)</f>
        <v>5574</v>
      </c>
      <c r="Y374" s="22">
        <f>IFERROR(V374/3.974,0)</f>
        <v>510833.66884750879</v>
      </c>
      <c r="Z374" s="6">
        <v>1677923</v>
      </c>
      <c r="AA374">
        <f>Z374-Z373</f>
        <v>8723</v>
      </c>
      <c r="AB374" s="19">
        <f>IFERROR(Z374/V374,0)</f>
        <v>0.82654147453293092</v>
      </c>
      <c r="AC374" s="18">
        <f>IFERROR(AA374-AA373,0)</f>
        <v>5385</v>
      </c>
      <c r="AD374">
        <f>V374-Z374</f>
        <v>352130</v>
      </c>
      <c r="AE374">
        <f>AD374-AD373</f>
        <v>425</v>
      </c>
      <c r="AF374" s="19">
        <f>IFERROR(AD374/V374,0)</f>
        <v>0.17345852546706908</v>
      </c>
      <c r="AG374" s="18">
        <f>IFERROR(AE374-AE373,0)</f>
        <v>189</v>
      </c>
      <c r="AH374" s="22">
        <f>IFERROR(AE374/W374,0)</f>
        <v>4.6458242238740712E-2</v>
      </c>
      <c r="AI374" s="22">
        <f>IFERROR(AD374/3.974,0)</f>
        <v>88608.45495722194</v>
      </c>
      <c r="AJ374" s="6">
        <v>4624</v>
      </c>
      <c r="AK374">
        <f>AJ374-AJ373</f>
        <v>-258</v>
      </c>
      <c r="AL374">
        <f>IFERROR(AJ374/AJ373,0)-1</f>
        <v>-5.284719377304381E-2</v>
      </c>
      <c r="AM374" s="22">
        <f>IFERROR(AJ374/3.974,0)</f>
        <v>1163.5631605435328</v>
      </c>
      <c r="AN374" s="22">
        <f>IFERROR(AJ374/C374," ")</f>
        <v>1.3265247575879281E-2</v>
      </c>
      <c r="AO374" s="6">
        <v>194</v>
      </c>
      <c r="AP374">
        <f>AO374-AO373</f>
        <v>-16</v>
      </c>
      <c r="AQ374">
        <f>IFERROR(AO374/AO373,0)-1</f>
        <v>-7.6190476190476142E-2</v>
      </c>
      <c r="AR374" s="22">
        <f>IFERROR(AO374/3.974,0)</f>
        <v>48.817312531454455</v>
      </c>
      <c r="AS374" s="6">
        <v>646</v>
      </c>
      <c r="AT374">
        <f>AS374-AS373</f>
        <v>-37</v>
      </c>
      <c r="AU374">
        <f>IFERROR(AS374/AS373,0)-1</f>
        <v>-5.4172767203513938E-2</v>
      </c>
      <c r="AV374" s="22">
        <f>IFERROR(AS374/3.974,0)</f>
        <v>162.55661801711122</v>
      </c>
      <c r="AW374" s="35">
        <f>IFERROR(AS374/C374," ")</f>
        <v>1.8532331172184291E-3</v>
      </c>
      <c r="AX374" s="6">
        <v>97</v>
      </c>
      <c r="AY374">
        <f>AX374-AX373</f>
        <v>-1</v>
      </c>
      <c r="AZ374">
        <f>IFERROR(AX374/AX373,0)-1</f>
        <v>-1.0204081632653073E-2</v>
      </c>
      <c r="BA374" s="22">
        <f>IFERROR(AX374/3.974,0)</f>
        <v>24.408656265727227</v>
      </c>
      <c r="BB374" s="35">
        <f>IFERROR(AX374/C374," ")</f>
        <v>2.7827184577428423E-4</v>
      </c>
      <c r="BC374" s="18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8">
        <f>IFERROR(BC374-BC373,0)</f>
        <v>-312</v>
      </c>
      <c r="BE374" s="35">
        <f>IFERROR(BC374/BC373,0)-1</f>
        <v>-5.3124467903967298E-2</v>
      </c>
      <c r="BF374" s="22">
        <f>IFERROR(BC374/3.974,0)</f>
        <v>1399.3457473578258</v>
      </c>
      <c r="BG374" s="22">
        <f>IFERROR(BC374/C374," ")</f>
        <v>1.5953296230420563E-2</v>
      </c>
      <c r="BH374" s="30">
        <v>62442</v>
      </c>
      <c r="BI374">
        <f>IFERROR((BH374-BH373), 0)</f>
        <v>83</v>
      </c>
      <c r="BJ374" s="6">
        <v>135763</v>
      </c>
      <c r="BK374">
        <f>IFERROR((BJ374-BJ373),0)</f>
        <v>163</v>
      </c>
      <c r="BL374" s="6">
        <v>101068</v>
      </c>
      <c r="BM374">
        <f>IFERROR((BL374-BL373),0)</f>
        <v>107</v>
      </c>
      <c r="BN374" s="6">
        <v>40853</v>
      </c>
      <c r="BO374">
        <f>IFERROR((BN374-BN373),0)</f>
        <v>61</v>
      </c>
      <c r="BP374" s="6">
        <v>8454</v>
      </c>
      <c r="BQ374">
        <f>IFERROR((BP374-BP373),0)</f>
        <v>11</v>
      </c>
      <c r="BR374" s="10">
        <v>31</v>
      </c>
      <c r="BS374" s="17">
        <f>IFERROR((BR374-BR373),0)</f>
        <v>0</v>
      </c>
      <c r="BT374" s="10">
        <v>266</v>
      </c>
      <c r="BU374" s="17">
        <f>IFERROR((BT374-BT373),0)</f>
        <v>1</v>
      </c>
      <c r="BV374" s="10">
        <v>1197</v>
      </c>
      <c r="BW374" s="17">
        <f>IFERROR((BV374-BV373),0)</f>
        <v>2</v>
      </c>
      <c r="BX374" s="10">
        <v>2908</v>
      </c>
      <c r="BY374" s="17">
        <f>IFERROR((BX374-BX373),0)</f>
        <v>1</v>
      </c>
      <c r="BZ374" s="15">
        <v>1607</v>
      </c>
      <c r="CA374" s="18">
        <f>IFERROR((BZ374-BZ373),0)</f>
        <v>0</v>
      </c>
    </row>
    <row r="375" spans="1:79">
      <c r="A375" s="1">
        <v>44272</v>
      </c>
      <c r="B375">
        <v>44272</v>
      </c>
      <c r="C375" s="6">
        <v>349020</v>
      </c>
      <c r="D375">
        <f>IFERROR(C375-C374,"")</f>
        <v>440</v>
      </c>
      <c r="E375" s="6">
        <v>6018</v>
      </c>
      <c r="F375">
        <f>E375-E374</f>
        <v>9</v>
      </c>
      <c r="G375" s="6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6">
        <v>2038760</v>
      </c>
      <c r="W375">
        <f>V375-V374</f>
        <v>8707</v>
      </c>
      <c r="X375">
        <f>IFERROR(W375-W374,0)</f>
        <v>-441</v>
      </c>
      <c r="Y375" s="22">
        <f>IFERROR(V375/3.974,0)</f>
        <v>513024.66029189731</v>
      </c>
      <c r="Z375" s="6">
        <v>1686190</v>
      </c>
      <c r="AA375">
        <f>Z375-Z374</f>
        <v>8267</v>
      </c>
      <c r="AB375" s="19">
        <f>IFERROR(Z375/V375,0)</f>
        <v>0.82706645215719354</v>
      </c>
      <c r="AC375" s="18">
        <f>IFERROR(AA375-AA374,0)</f>
        <v>-456</v>
      </c>
      <c r="AD375">
        <f>V375-Z375</f>
        <v>352570</v>
      </c>
      <c r="AE375">
        <f>AD375-AD374</f>
        <v>440</v>
      </c>
      <c r="AF375" s="19">
        <f>IFERROR(AD375/V375,0)</f>
        <v>0.1729335478428064</v>
      </c>
      <c r="AG375" s="18">
        <f>IFERROR(AE375-AE374,0)</f>
        <v>15</v>
      </c>
      <c r="AH375" s="22">
        <f>IFERROR(AE375/W375,0)</f>
        <v>5.0534053060755715E-2</v>
      </c>
      <c r="AI375" s="22">
        <f>IFERROR(AD375/3.974,0)</f>
        <v>88719.174635128336</v>
      </c>
      <c r="AJ375" s="6">
        <v>4441</v>
      </c>
      <c r="AK375">
        <f>AJ375-AJ374</f>
        <v>-183</v>
      </c>
      <c r="AL375">
        <f>IFERROR(AJ375/AJ374,0)-1</f>
        <v>-3.9576124567474058E-2</v>
      </c>
      <c r="AM375" s="22">
        <f>IFERROR(AJ375/3.974,0)</f>
        <v>1117.5138399597383</v>
      </c>
      <c r="AN375" s="22">
        <f>IFERROR(AJ375/C375," ")</f>
        <v>1.2724199186293049E-2</v>
      </c>
      <c r="AO375" s="6">
        <v>194</v>
      </c>
      <c r="AP375">
        <f>AO375-AO374</f>
        <v>0</v>
      </c>
      <c r="AQ375">
        <f>IFERROR(AO375/AO374,0)-1</f>
        <v>0</v>
      </c>
      <c r="AR375" s="22">
        <f>IFERROR(AO375/3.974,0)</f>
        <v>48.817312531454455</v>
      </c>
      <c r="AS375" s="6">
        <v>643</v>
      </c>
      <c r="AT375">
        <f>AS375-AS374</f>
        <v>-3</v>
      </c>
      <c r="AU375">
        <f>IFERROR(AS375/AS374,0)-1</f>
        <v>-4.6439628482972672E-3</v>
      </c>
      <c r="AV375" s="22">
        <f>IFERROR(AS375/3.974,0)</f>
        <v>161.8017111222949</v>
      </c>
      <c r="AW375" s="35">
        <f>IFERROR(AS375/C375," ")</f>
        <v>1.8423013007850552E-3</v>
      </c>
      <c r="AX375" s="6">
        <v>94</v>
      </c>
      <c r="AY375">
        <f>AX375-AX374</f>
        <v>-3</v>
      </c>
      <c r="AZ375">
        <f>IFERROR(AX375/AX374,0)-1</f>
        <v>-3.0927835051546393E-2</v>
      </c>
      <c r="BA375" s="22">
        <f>IFERROR(AX375/3.974,0)</f>
        <v>23.653749370910919</v>
      </c>
      <c r="BB375" s="35">
        <f>IFERROR(AX375/C375," ")</f>
        <v>2.6932554008366285E-4</v>
      </c>
      <c r="BC375" s="18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8">
        <f>IFERROR(BC375-BC374,0)</f>
        <v>-189</v>
      </c>
      <c r="BE375" s="35">
        <f>IFERROR(BC375/BC374,0)-1</f>
        <v>-3.3986693040820026E-2</v>
      </c>
      <c r="BF375" s="22">
        <f>IFERROR(BC375/3.974,0)</f>
        <v>1351.7866129843985</v>
      </c>
      <c r="BG375" s="22">
        <f>IFERROR(BC375/C375," ")</f>
        <v>1.5391668099249326E-2</v>
      </c>
      <c r="BH375" s="30">
        <v>62539</v>
      </c>
      <c r="BI375">
        <f>IFERROR((BH375-BH374), 0)</f>
        <v>97</v>
      </c>
      <c r="BJ375" s="6">
        <v>135913</v>
      </c>
      <c r="BK375">
        <f>IFERROR((BJ375-BJ374),0)</f>
        <v>150</v>
      </c>
      <c r="BL375" s="6">
        <v>101187</v>
      </c>
      <c r="BM375">
        <f>IFERROR((BL375-BL374),0)</f>
        <v>119</v>
      </c>
      <c r="BN375" s="6">
        <v>40916</v>
      </c>
      <c r="BO375">
        <f>IFERROR((BN375-BN374),0)</f>
        <v>63</v>
      </c>
      <c r="BP375" s="6">
        <v>8465</v>
      </c>
      <c r="BQ375">
        <f>IFERROR((BP375-BP374),0)</f>
        <v>11</v>
      </c>
      <c r="BR375" s="10">
        <v>31</v>
      </c>
      <c r="BS375" s="17">
        <f>IFERROR((BR375-BR374),0)</f>
        <v>0</v>
      </c>
      <c r="BT375" s="10">
        <v>268</v>
      </c>
      <c r="BU375" s="17">
        <f>IFERROR((BT375-BT374),0)</f>
        <v>2</v>
      </c>
      <c r="BV375" s="10">
        <v>1198</v>
      </c>
      <c r="BW375" s="17">
        <f>IFERROR((BV375-BV374),0)</f>
        <v>1</v>
      </c>
      <c r="BX375" s="10">
        <v>2911</v>
      </c>
      <c r="BY375" s="17">
        <f>IFERROR((BX375-BX374),0)</f>
        <v>3</v>
      </c>
      <c r="BZ375" s="15">
        <v>1610</v>
      </c>
      <c r="CA375" s="18">
        <f>IFERROR((BZ375-BZ374),0)</f>
        <v>3</v>
      </c>
    </row>
    <row r="376" spans="1:79">
      <c r="A376" s="1">
        <v>44273</v>
      </c>
      <c r="B376">
        <v>44273</v>
      </c>
      <c r="C376" s="6">
        <v>349505</v>
      </c>
      <c r="D376">
        <f>IFERROR(C376-C375,"")</f>
        <v>485</v>
      </c>
      <c r="E376" s="6">
        <v>6025</v>
      </c>
      <c r="F376">
        <f>E376-E375</f>
        <v>7</v>
      </c>
      <c r="G376" s="6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6">
        <v>2047706</v>
      </c>
      <c r="W376">
        <f>V376-V375</f>
        <v>8946</v>
      </c>
      <c r="X376">
        <f>IFERROR(W376-W375,0)</f>
        <v>239</v>
      </c>
      <c r="Y376" s="22">
        <f>IFERROR(V376/3.974,0)</f>
        <v>515275.79265223956</v>
      </c>
      <c r="Z376" s="6">
        <v>1694651</v>
      </c>
      <c r="AA376">
        <f>Z376-Z375</f>
        <v>8461</v>
      </c>
      <c r="AB376" s="19">
        <f>IFERROR(Z376/V376,0)</f>
        <v>0.82758511231592813</v>
      </c>
      <c r="AC376" s="18">
        <f>IFERROR(AA376-AA375,0)</f>
        <v>194</v>
      </c>
      <c r="AD376">
        <f>V376-Z376</f>
        <v>353055</v>
      </c>
      <c r="AE376">
        <f>AD376-AD375</f>
        <v>485</v>
      </c>
      <c r="AF376" s="19">
        <f>IFERROR(AD376/V376,0)</f>
        <v>0.17241488768407184</v>
      </c>
      <c r="AG376" s="18">
        <f>IFERROR(AE376-AE375,0)</f>
        <v>45</v>
      </c>
      <c r="AH376" s="22">
        <f>IFERROR(AE376/W376,0)</f>
        <v>5.4214173932483789E-2</v>
      </c>
      <c r="AI376" s="22">
        <f>IFERROR(AD376/3.974,0)</f>
        <v>88841.217916456968</v>
      </c>
      <c r="AJ376" s="6">
        <v>4365</v>
      </c>
      <c r="AK376">
        <f>AJ376-AJ375</f>
        <v>-76</v>
      </c>
      <c r="AL376">
        <f>IFERROR(AJ376/AJ375,0)-1</f>
        <v>-1.7113262778653437E-2</v>
      </c>
      <c r="AM376" s="22">
        <f>IFERROR(AJ376/3.974,0)</f>
        <v>1098.3895319577252</v>
      </c>
      <c r="AN376" s="22">
        <f>IFERROR(AJ376/C376," ")</f>
        <v>1.2489091715426103E-2</v>
      </c>
      <c r="AO376" s="6">
        <v>201</v>
      </c>
      <c r="AP376">
        <f>AO376-AO375</f>
        <v>7</v>
      </c>
      <c r="AQ376">
        <f>IFERROR(AO376/AO375,0)-1</f>
        <v>3.6082474226804218E-2</v>
      </c>
      <c r="AR376" s="22">
        <f>IFERROR(AO376/3.974,0)</f>
        <v>50.578761952692496</v>
      </c>
      <c r="AS376" s="6">
        <v>642</v>
      </c>
      <c r="AT376">
        <f>AS376-AS375</f>
        <v>-1</v>
      </c>
      <c r="AU376">
        <f>IFERROR(AS376/AS375,0)-1</f>
        <v>-1.5552099533436836E-3</v>
      </c>
      <c r="AV376" s="22">
        <f>IFERROR(AS376/3.974,0)</f>
        <v>161.55007549068947</v>
      </c>
      <c r="AW376" s="35">
        <f>IFERROR(AS376/C376," ")</f>
        <v>1.8368835925094062E-3</v>
      </c>
      <c r="AX376" s="6">
        <v>91</v>
      </c>
      <c r="AY376">
        <f>AX376-AX375</f>
        <v>-3</v>
      </c>
      <c r="AZ376">
        <f>IFERROR(AX376/AX375,0)-1</f>
        <v>-3.1914893617021267E-2</v>
      </c>
      <c r="BA376" s="22">
        <f>IFERROR(AX376/3.974,0)</f>
        <v>22.898842476094615</v>
      </c>
      <c r="BB376" s="35">
        <f>IFERROR(AX376/C376," ")</f>
        <v>2.6036823507532083E-4</v>
      </c>
      <c r="BC376" s="18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8">
        <f>IFERROR(BC376-BC375,0)</f>
        <v>-73</v>
      </c>
      <c r="BE376" s="35">
        <f>IFERROR(BC376/BC375,0)-1</f>
        <v>-1.3588979895755804E-2</v>
      </c>
      <c r="BF376" s="22">
        <f>IFERROR(BC376/3.974,0)</f>
        <v>1333.4172118772017</v>
      </c>
      <c r="BG376" s="22">
        <f>IFERROR(BC376/C376," ")</f>
        <v>1.5161442611693681E-2</v>
      </c>
      <c r="BH376" s="30">
        <v>62620</v>
      </c>
      <c r="BI376">
        <f>IFERROR((BH376-BH375), 0)</f>
        <v>81</v>
      </c>
      <c r="BJ376" s="6">
        <v>136096</v>
      </c>
      <c r="BK376">
        <f>IFERROR((BJ376-BJ375),0)</f>
        <v>183</v>
      </c>
      <c r="BL376" s="6">
        <v>101323</v>
      </c>
      <c r="BM376">
        <f>IFERROR((BL376-BL375),0)</f>
        <v>136</v>
      </c>
      <c r="BN376" s="6">
        <v>40991</v>
      </c>
      <c r="BO376">
        <f>IFERROR((BN376-BN375),0)</f>
        <v>75</v>
      </c>
      <c r="BP376" s="6">
        <v>8475</v>
      </c>
      <c r="BQ376">
        <f>IFERROR((BP376-BP375),0)</f>
        <v>10</v>
      </c>
      <c r="BR376" s="10">
        <v>31</v>
      </c>
      <c r="BS376" s="17">
        <f>IFERROR((BR376-BR375),0)</f>
        <v>0</v>
      </c>
      <c r="BT376" s="10">
        <v>268</v>
      </c>
      <c r="BU376" s="17">
        <f>IFERROR((BT376-BT375),0)</f>
        <v>0</v>
      </c>
      <c r="BV376" s="10">
        <v>1199</v>
      </c>
      <c r="BW376" s="17">
        <f>IFERROR((BV376-BV375),0)</f>
        <v>1</v>
      </c>
      <c r="BX376" s="10">
        <v>2914</v>
      </c>
      <c r="BY376" s="17">
        <f>IFERROR((BX376-BX375),0)</f>
        <v>3</v>
      </c>
      <c r="BZ376" s="15">
        <v>1613</v>
      </c>
      <c r="CA376" s="18">
        <f>IFERROR((BZ376-BZ375),0)</f>
        <v>3</v>
      </c>
    </row>
    <row r="377" spans="1:79">
      <c r="A377" s="1">
        <v>44274</v>
      </c>
      <c r="B377">
        <v>44274</v>
      </c>
      <c r="C377" s="6">
        <v>350220</v>
      </c>
      <c r="D377">
        <f>IFERROR(C377-C376,"")</f>
        <v>715</v>
      </c>
      <c r="E377" s="6">
        <v>6035</v>
      </c>
      <c r="F377">
        <f>E377-E376</f>
        <v>10</v>
      </c>
      <c r="G377" s="6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6">
        <v>2058286</v>
      </c>
      <c r="W377">
        <f>V377-V376</f>
        <v>10580</v>
      </c>
      <c r="X377">
        <f>IFERROR(W377-W376,0)</f>
        <v>1634</v>
      </c>
      <c r="Y377" s="22">
        <f>IFERROR(V377/3.974,0)</f>
        <v>517938.09763462504</v>
      </c>
      <c r="Z377" s="6">
        <v>1704516</v>
      </c>
      <c r="AA377">
        <f>Z377-Z376</f>
        <v>9865</v>
      </c>
      <c r="AB377" s="19">
        <f>IFERROR(Z377/V377,0)</f>
        <v>0.82812398277013011</v>
      </c>
      <c r="AC377" s="18">
        <f>IFERROR(AA377-AA376,0)</f>
        <v>1404</v>
      </c>
      <c r="AD377">
        <f>V377-Z377</f>
        <v>353770</v>
      </c>
      <c r="AE377">
        <f>AD377-AD376</f>
        <v>715</v>
      </c>
      <c r="AF377" s="19">
        <f>IFERROR(AD377/V377,0)</f>
        <v>0.17187601722986989</v>
      </c>
      <c r="AG377" s="18">
        <f>IFERROR(AE377-AE376,0)</f>
        <v>230</v>
      </c>
      <c r="AH377" s="22">
        <f>IFERROR(AE377/W377,0)</f>
        <v>6.758034026465029E-2</v>
      </c>
      <c r="AI377" s="22">
        <f>IFERROR(AD377/3.974,0)</f>
        <v>89021.137393054858</v>
      </c>
      <c r="AJ377" s="6">
        <v>4502</v>
      </c>
      <c r="AK377">
        <f>AJ377-AJ376</f>
        <v>137</v>
      </c>
      <c r="AL377">
        <f>IFERROR(AJ377/AJ376,0)-1</f>
        <v>3.1386025200458301E-2</v>
      </c>
      <c r="AM377" s="22">
        <f>IFERROR(AJ377/3.974,0)</f>
        <v>1132.8636134876699</v>
      </c>
      <c r="AN377" s="22">
        <f>IFERROR(AJ377/C377," ")</f>
        <v>1.2854776997315973E-2</v>
      </c>
      <c r="AO377" s="6">
        <v>205</v>
      </c>
      <c r="AP377">
        <f>AO377-AO376</f>
        <v>4</v>
      </c>
      <c r="AQ377">
        <f>IFERROR(AO377/AO376,0)-1</f>
        <v>1.990049751243772E-2</v>
      </c>
      <c r="AR377" s="22">
        <f>IFERROR(AO377/3.974,0)</f>
        <v>51.585304479114242</v>
      </c>
      <c r="AS377" s="6">
        <v>634</v>
      </c>
      <c r="AT377">
        <f>AS377-AS376</f>
        <v>-8</v>
      </c>
      <c r="AU377">
        <f>IFERROR(AS377/AS376,0)-1</f>
        <v>-1.2461059190031154E-2</v>
      </c>
      <c r="AV377" s="22">
        <f>IFERROR(AS377/3.974,0)</f>
        <v>159.53699043784599</v>
      </c>
      <c r="AW377" s="35">
        <f>IFERROR(AS377/C377," ")</f>
        <v>1.8102906744332135E-3</v>
      </c>
      <c r="AX377" s="6">
        <v>99</v>
      </c>
      <c r="AY377">
        <f>AX377-AX376</f>
        <v>8</v>
      </c>
      <c r="AZ377">
        <f>IFERROR(AX377/AX376,0)-1</f>
        <v>8.7912087912087822E-2</v>
      </c>
      <c r="BA377" s="22">
        <f>IFERROR(AX377/3.974,0)</f>
        <v>24.911927528938097</v>
      </c>
      <c r="BB377" s="35">
        <f>IFERROR(AX377/C377," ")</f>
        <v>2.8267945862600651E-4</v>
      </c>
      <c r="BC377" s="18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8">
        <f>IFERROR(BC377-BC376,0)</f>
        <v>141</v>
      </c>
      <c r="BE377" s="35">
        <f>IFERROR(BC377/BC376,0)-1</f>
        <v>2.6608794112096712E-2</v>
      </c>
      <c r="BF377" s="22">
        <f>IFERROR(BC377/3.974,0)</f>
        <v>1368.8978359335681</v>
      </c>
      <c r="BG377" s="22">
        <f>IFERROR(BC377/C377," ")</f>
        <v>1.5533093484095711E-2</v>
      </c>
      <c r="BH377" s="30">
        <v>62821</v>
      </c>
      <c r="BI377">
        <f>IFERROR((BH377-BH376), 0)</f>
        <v>201</v>
      </c>
      <c r="BJ377" s="6">
        <v>136340</v>
      </c>
      <c r="BK377">
        <f>IFERROR((BJ377-BJ376),0)</f>
        <v>244</v>
      </c>
      <c r="BL377" s="6">
        <v>101495</v>
      </c>
      <c r="BM377">
        <f>IFERROR((BL377-BL376),0)</f>
        <v>172</v>
      </c>
      <c r="BN377" s="6">
        <v>41074</v>
      </c>
      <c r="BO377">
        <f>IFERROR((BN377-BN376),0)</f>
        <v>83</v>
      </c>
      <c r="BP377" s="6">
        <v>8490</v>
      </c>
      <c r="BQ377">
        <f>IFERROR((BP377-BP376),0)</f>
        <v>15</v>
      </c>
      <c r="BR377" s="10">
        <v>31</v>
      </c>
      <c r="BS377" s="17">
        <f>IFERROR((BR377-BR376),0)</f>
        <v>0</v>
      </c>
      <c r="BT377" s="10">
        <v>268</v>
      </c>
      <c r="BU377" s="17">
        <f>IFERROR((BT377-BT376),0)</f>
        <v>0</v>
      </c>
      <c r="BV377" s="10">
        <v>1199</v>
      </c>
      <c r="BW377" s="17">
        <f>IFERROR((BV377-BV376),0)</f>
        <v>0</v>
      </c>
      <c r="BX377" s="10">
        <v>2922</v>
      </c>
      <c r="BY377" s="17">
        <f>IFERROR((BX377-BX376),0)</f>
        <v>8</v>
      </c>
      <c r="BZ377" s="15">
        <v>1615</v>
      </c>
      <c r="CA377" s="18">
        <f>IFERROR((BZ377-BZ376),0)</f>
        <v>2</v>
      </c>
    </row>
    <row r="378" spans="1:79">
      <c r="A378" s="1">
        <v>44275</v>
      </c>
      <c r="B378">
        <v>44275</v>
      </c>
      <c r="C378" s="6">
        <v>350665</v>
      </c>
      <c r="D378">
        <f>IFERROR(C378-C377,"")</f>
        <v>445</v>
      </c>
      <c r="E378" s="6">
        <v>6042</v>
      </c>
      <c r="F378">
        <f>E378-E377</f>
        <v>7</v>
      </c>
      <c r="G378" s="6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6">
        <v>2067115</v>
      </c>
      <c r="W378">
        <f>V378-V377</f>
        <v>8829</v>
      </c>
      <c r="X378">
        <f>IFERROR(W378-W377,0)</f>
        <v>-1751</v>
      </c>
      <c r="Y378" s="22">
        <f>IFERROR(V378/3.974,0)</f>
        <v>520159.78862606944</v>
      </c>
      <c r="Z378" s="6">
        <v>1712900</v>
      </c>
      <c r="AA378">
        <f>Z378-Z377</f>
        <v>8384</v>
      </c>
      <c r="AB378" s="19">
        <f>IFERROR(Z378/V378,0)</f>
        <v>0.82864281861434896</v>
      </c>
      <c r="AC378" s="18">
        <f>IFERROR(AA378-AA377,0)</f>
        <v>-1481</v>
      </c>
      <c r="AD378">
        <f>V378-Z378</f>
        <v>354215</v>
      </c>
      <c r="AE378">
        <f>AD378-AD377</f>
        <v>445</v>
      </c>
      <c r="AF378" s="19">
        <f>IFERROR(AD378/V378,0)</f>
        <v>0.17135718138565101</v>
      </c>
      <c r="AG378" s="18">
        <f>IFERROR(AE378-AE377,0)</f>
        <v>-270</v>
      </c>
      <c r="AH378" s="22">
        <f>IFERROR(AE378/W378,0)</f>
        <v>5.0402084041227771E-2</v>
      </c>
      <c r="AI378" s="22">
        <f>IFERROR(AD378/3.974,0)</f>
        <v>89133.115249119277</v>
      </c>
      <c r="AJ378" s="6">
        <v>4448</v>
      </c>
      <c r="AK378">
        <f>AJ378-AJ377</f>
        <v>-54</v>
      </c>
      <c r="AL378">
        <f>IFERROR(AJ378/AJ377,0)-1</f>
        <v>-1.1994669035984007E-2</v>
      </c>
      <c r="AM378" s="22">
        <f>IFERROR(AJ378/3.974,0)</f>
        <v>1119.2752893809763</v>
      </c>
      <c r="AN378" s="22">
        <f>IFERROR(AJ378/C378," ")</f>
        <v>1.2684470933797215E-2</v>
      </c>
      <c r="AO378" s="6">
        <v>216</v>
      </c>
      <c r="AP378">
        <f>AO378-AO377</f>
        <v>11</v>
      </c>
      <c r="AQ378">
        <f>IFERROR(AO378/AO377,0)-1</f>
        <v>5.3658536585365901E-2</v>
      </c>
      <c r="AR378" s="22">
        <f>IFERROR(AO378/3.974,0)</f>
        <v>54.35329642677403</v>
      </c>
      <c r="AS378" s="6">
        <v>622</v>
      </c>
      <c r="AT378">
        <f>AS378-AS377</f>
        <v>-12</v>
      </c>
      <c r="AU378">
        <f>IFERROR(AS378/AS377,0)-1</f>
        <v>-1.8927444794952675E-2</v>
      </c>
      <c r="AV378" s="22">
        <f>IFERROR(AS378/3.974,0)</f>
        <v>156.51736285858075</v>
      </c>
      <c r="AW378" s="35">
        <f>IFERROR(AS378/C378," ")</f>
        <v>1.7737726890336932E-3</v>
      </c>
      <c r="AX378" s="6">
        <v>98</v>
      </c>
      <c r="AY378">
        <f>AX378-AX377</f>
        <v>-1</v>
      </c>
      <c r="AZ378">
        <f>IFERROR(AX378/AX377,0)-1</f>
        <v>-1.0101010101010055E-2</v>
      </c>
      <c r="BA378" s="22">
        <f>IFERROR(AX378/3.974,0)</f>
        <v>24.660291897332662</v>
      </c>
      <c r="BB378" s="35">
        <f>IFERROR(AX378/C378," ")</f>
        <v>2.7946900888312207E-4</v>
      </c>
      <c r="BC378" s="18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8">
        <f>IFERROR(BC378-BC377,0)</f>
        <v>-56</v>
      </c>
      <c r="BE378" s="35">
        <f>IFERROR(BC378/BC377,0)-1</f>
        <v>-1.0294117647058787E-2</v>
      </c>
      <c r="BF378" s="22">
        <f>IFERROR(BC378/3.974,0)</f>
        <v>1354.8062405636638</v>
      </c>
      <c r="BG378" s="22">
        <f>IFERROR(BC378/C378," ")</f>
        <v>1.5353685141089073E-2</v>
      </c>
      <c r="BH378" s="30">
        <v>62918</v>
      </c>
      <c r="BI378">
        <f>IFERROR((BH378-BH377), 0)</f>
        <v>97</v>
      </c>
      <c r="BJ378" s="6">
        <v>136510</v>
      </c>
      <c r="BK378">
        <f>IFERROR((BJ378-BJ377),0)</f>
        <v>170</v>
      </c>
      <c r="BL378" s="6">
        <v>101609</v>
      </c>
      <c r="BM378">
        <f>IFERROR((BL378-BL377),0)</f>
        <v>114</v>
      </c>
      <c r="BN378" s="6">
        <v>41126</v>
      </c>
      <c r="BO378">
        <f>IFERROR((BN378-BN377),0)</f>
        <v>52</v>
      </c>
      <c r="BP378" s="6">
        <v>8502</v>
      </c>
      <c r="BQ378">
        <f>IFERROR((BP378-BP377),0)</f>
        <v>12</v>
      </c>
      <c r="BR378" s="10">
        <v>31</v>
      </c>
      <c r="BS378" s="17">
        <f>IFERROR((BR378-BR377),0)</f>
        <v>0</v>
      </c>
      <c r="BT378" s="10">
        <v>268</v>
      </c>
      <c r="BU378" s="17">
        <f>IFERROR((BT378-BT377),0)</f>
        <v>0</v>
      </c>
      <c r="BV378" s="10">
        <v>1200</v>
      </c>
      <c r="BW378" s="17">
        <f>IFERROR((BV378-BV377),0)</f>
        <v>1</v>
      </c>
      <c r="BX378" s="10">
        <v>2927</v>
      </c>
      <c r="BY378" s="17">
        <f>IFERROR((BX378-BX377),0)</f>
        <v>5</v>
      </c>
      <c r="BZ378" s="15">
        <v>1616</v>
      </c>
      <c r="CA378" s="18">
        <f>IFERROR((BZ378-BZ377),0)</f>
        <v>1</v>
      </c>
    </row>
    <row r="379" spans="1:79">
      <c r="A379" s="1">
        <v>44276</v>
      </c>
      <c r="B379">
        <v>44276</v>
      </c>
      <c r="C379" s="6">
        <v>350991</v>
      </c>
      <c r="D379">
        <f>IFERROR(C379-C378,"")</f>
        <v>326</v>
      </c>
      <c r="E379" s="6">
        <v>6044</v>
      </c>
      <c r="F379">
        <f>E379-E378</f>
        <v>2</v>
      </c>
      <c r="G379" s="6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6">
        <v>2072144</v>
      </c>
      <c r="W379">
        <f>V379-V378</f>
        <v>5029</v>
      </c>
      <c r="X379">
        <f>IFERROR(W379-W378,0)</f>
        <v>-3800</v>
      </c>
      <c r="Y379" s="22">
        <f>IFERROR(V379/3.974,0)</f>
        <v>521425.26421741315</v>
      </c>
      <c r="Z379" s="6">
        <v>1717603</v>
      </c>
      <c r="AA379">
        <f>Z379-Z378</f>
        <v>4703</v>
      </c>
      <c r="AB379" s="19">
        <f>IFERROR(Z379/V379,0)</f>
        <v>0.82890136978897222</v>
      </c>
      <c r="AC379" s="18">
        <f>IFERROR(AA379-AA378,0)</f>
        <v>-3681</v>
      </c>
      <c r="AD379">
        <f>V379-Z379</f>
        <v>354541</v>
      </c>
      <c r="AE379">
        <f>AD379-AD378</f>
        <v>326</v>
      </c>
      <c r="AF379" s="19">
        <f>IFERROR(AD379/V379,0)</f>
        <v>0.17109863021102781</v>
      </c>
      <c r="AG379" s="18">
        <f>IFERROR(AE379-AE378,0)</f>
        <v>-119</v>
      </c>
      <c r="AH379" s="22">
        <f>IFERROR(AE379/W379,0)</f>
        <v>6.4824020680055675E-2</v>
      </c>
      <c r="AI379" s="22">
        <f>IFERROR(AD379/3.974,0)</f>
        <v>89215.148465022648</v>
      </c>
      <c r="AJ379" s="6">
        <v>4446</v>
      </c>
      <c r="AK379">
        <f>AJ379-AJ378</f>
        <v>-2</v>
      </c>
      <c r="AL379">
        <f>IFERROR(AJ379/AJ378,0)-1</f>
        <v>-4.4964028776983689E-4</v>
      </c>
      <c r="AM379" s="22">
        <f>IFERROR(AJ379/3.974,0)</f>
        <v>1118.7720181177654</v>
      </c>
      <c r="AN379" s="22">
        <f>IFERROR(AJ379/C379," ")</f>
        <v>1.2666991461319521E-2</v>
      </c>
      <c r="AO379" s="6">
        <v>219</v>
      </c>
      <c r="AP379">
        <f>AO379-AO378</f>
        <v>3</v>
      </c>
      <c r="AQ379">
        <f>IFERROR(AO379/AO378,0)-1</f>
        <v>1.388888888888884E-2</v>
      </c>
      <c r="AR379" s="22">
        <f>IFERROR(AO379/3.974,0)</f>
        <v>55.108203321590338</v>
      </c>
      <c r="AS379" s="6">
        <v>618</v>
      </c>
      <c r="AT379">
        <f>AS379-AS378</f>
        <v>-4</v>
      </c>
      <c r="AU379">
        <f>IFERROR(AS379/AS378,0)-1</f>
        <v>-6.4308681672026191E-3</v>
      </c>
      <c r="AV379" s="22">
        <f>IFERROR(AS379/3.974,0)</f>
        <v>155.51082033215903</v>
      </c>
      <c r="AW379" s="35">
        <f>IFERROR(AS379/C379," ")</f>
        <v>1.7607289075788268E-3</v>
      </c>
      <c r="AX379" s="6">
        <v>99</v>
      </c>
      <c r="AY379">
        <f>AX379-AX378</f>
        <v>1</v>
      </c>
      <c r="AZ379">
        <f>IFERROR(AX379/AX378,0)-1</f>
        <v>1.0204081632652962E-2</v>
      </c>
      <c r="BA379" s="22">
        <f>IFERROR(AX379/3.974,0)</f>
        <v>24.911927528938097</v>
      </c>
      <c r="BB379" s="35">
        <f>IFERROR(AX379/C379," ")</f>
        <v>2.8205851432088001E-4</v>
      </c>
      <c r="BC379" s="18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8">
        <f>IFERROR(BC379-BC378,0)</f>
        <v>-2</v>
      </c>
      <c r="BE379" s="35">
        <f>IFERROR(BC379/BC378,0)-1</f>
        <v>-3.714710252600284E-4</v>
      </c>
      <c r="BF379" s="22">
        <f>IFERROR(BC379/3.974,0)</f>
        <v>1354.3029693004528</v>
      </c>
      <c r="BG379" s="22">
        <f>IFERROR(BC379/C379," ")</f>
        <v>1.5333726505807841E-2</v>
      </c>
      <c r="BH379" s="30">
        <v>63008</v>
      </c>
      <c r="BI379">
        <f>IFERROR((BH379-BH378), 0)</f>
        <v>90</v>
      </c>
      <c r="BJ379" s="6">
        <v>136609</v>
      </c>
      <c r="BK379">
        <f>IFERROR((BJ379-BJ378),0)</f>
        <v>99</v>
      </c>
      <c r="BL379" s="6">
        <v>101701</v>
      </c>
      <c r="BM379">
        <f>IFERROR((BL379-BL378),0)</f>
        <v>92</v>
      </c>
      <c r="BN379" s="6">
        <v>41164</v>
      </c>
      <c r="BO379">
        <f>IFERROR((BN379-BN378),0)</f>
        <v>38</v>
      </c>
      <c r="BP379" s="6">
        <v>8509</v>
      </c>
      <c r="BQ379">
        <f>IFERROR((BP379-BP378),0)</f>
        <v>7</v>
      </c>
      <c r="BR379" s="10">
        <v>31</v>
      </c>
      <c r="BS379" s="17">
        <f>IFERROR((BR379-BR378),0)</f>
        <v>0</v>
      </c>
      <c r="BT379" s="10">
        <v>268</v>
      </c>
      <c r="BU379" s="17">
        <f>IFERROR((BT379-BT378),0)</f>
        <v>0</v>
      </c>
      <c r="BV379" s="10">
        <v>1200</v>
      </c>
      <c r="BW379" s="17">
        <f>IFERROR((BV379-BV378),0)</f>
        <v>0</v>
      </c>
      <c r="BX379" s="10">
        <v>2928</v>
      </c>
      <c r="BY379" s="17">
        <f>IFERROR((BX379-BX378),0)</f>
        <v>1</v>
      </c>
      <c r="BZ379" s="15">
        <v>1617</v>
      </c>
      <c r="CA379" s="18">
        <f>IFERROR((BZ379-BZ378),0)</f>
        <v>1</v>
      </c>
    </row>
    <row r="380" spans="1:79">
      <c r="A380" s="1">
        <v>44277</v>
      </c>
      <c r="B380">
        <v>44277</v>
      </c>
      <c r="C380" s="6">
        <v>351213</v>
      </c>
      <c r="D380">
        <f>IFERROR(C380-C379,"")</f>
        <v>222</v>
      </c>
      <c r="E380" s="6">
        <v>6052</v>
      </c>
      <c r="F380">
        <f>E380-E379</f>
        <v>8</v>
      </c>
      <c r="G380" s="6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6">
        <v>2076630</v>
      </c>
      <c r="W380">
        <f>V380-V379</f>
        <v>4486</v>
      </c>
      <c r="X380">
        <f>IFERROR(W380-W379,0)</f>
        <v>-543</v>
      </c>
      <c r="Y380" s="22">
        <f>IFERROR(V380/3.974,0)</f>
        <v>522554.10166079516</v>
      </c>
      <c r="Z380" s="6">
        <v>1721867</v>
      </c>
      <c r="AA380">
        <f>Z380-Z379</f>
        <v>4264</v>
      </c>
      <c r="AB380" s="19">
        <f>IFERROR(Z380/V380,0)</f>
        <v>0.82916407833846184</v>
      </c>
      <c r="AC380" s="18">
        <f>IFERROR(AA380-AA379,0)</f>
        <v>-439</v>
      </c>
      <c r="AD380">
        <f>V380-Z380</f>
        <v>354763</v>
      </c>
      <c r="AE380">
        <f>AD380-AD379</f>
        <v>222</v>
      </c>
      <c r="AF380" s="19">
        <f>IFERROR(AD380/V380,0)</f>
        <v>0.17083592166153816</v>
      </c>
      <c r="AG380" s="18">
        <f>IFERROR(AE380-AE379,0)</f>
        <v>-104</v>
      </c>
      <c r="AH380" s="22">
        <f>IFERROR(AE380/W380,0)</f>
        <v>4.9487293802942485E-2</v>
      </c>
      <c r="AI380" s="22">
        <f>IFERROR(AD380/3.974,0)</f>
        <v>89271.011575239056</v>
      </c>
      <c r="AJ380" s="6">
        <v>4272</v>
      </c>
      <c r="AK380">
        <f>AJ380-AJ379</f>
        <v>-174</v>
      </c>
      <c r="AL380">
        <f>IFERROR(AJ380/AJ379,0)-1</f>
        <v>-3.9136302294197067E-2</v>
      </c>
      <c r="AM380" s="22">
        <f>IFERROR(AJ380/3.974,0)</f>
        <v>1074.9874182184196</v>
      </c>
      <c r="AN380" s="22">
        <f>IFERROR(AJ380/C380," ")</f>
        <v>1.2163558865987308E-2</v>
      </c>
      <c r="AO380" s="6">
        <v>213</v>
      </c>
      <c r="AP380">
        <f>AO380-AO379</f>
        <v>-6</v>
      </c>
      <c r="AQ380">
        <f>IFERROR(AO380/AO379,0)-1</f>
        <v>-2.7397260273972601E-2</v>
      </c>
      <c r="AR380" s="22">
        <f>IFERROR(AO380/3.974,0)</f>
        <v>53.598389531957721</v>
      </c>
      <c r="AS380" s="6">
        <v>616</v>
      </c>
      <c r="AT380">
        <f>AS380-AS379</f>
        <v>-2</v>
      </c>
      <c r="AU380">
        <f>IFERROR(AS380/AS379,0)-1</f>
        <v>-3.2362459546925182E-3</v>
      </c>
      <c r="AV380" s="22">
        <f>IFERROR(AS380/3.974,0)</f>
        <v>155.00754906894815</v>
      </c>
      <c r="AW380" s="35">
        <f>IFERROR(AS380/C380," ")</f>
        <v>1.7539214095150238E-3</v>
      </c>
      <c r="AX380" s="6">
        <v>99</v>
      </c>
      <c r="AY380">
        <f>AX380-AX379</f>
        <v>0</v>
      </c>
      <c r="AZ380">
        <f>IFERROR(AX380/AX379,0)-1</f>
        <v>0</v>
      </c>
      <c r="BA380" s="22">
        <f>IFERROR(AX380/3.974,0)</f>
        <v>24.911927528938097</v>
      </c>
      <c r="BB380" s="35">
        <f>IFERROR(AX380/C380," ")</f>
        <v>2.8188022652920022E-4</v>
      </c>
      <c r="BC380" s="18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8">
        <f>IFERROR(BC380-BC379,0)</f>
        <v>-182</v>
      </c>
      <c r="BE380" s="35">
        <f>IFERROR(BC380/BC379,0)-1</f>
        <v>-3.3816425120772986E-2</v>
      </c>
      <c r="BF380" s="22">
        <f>IFERROR(BC380/3.974,0)</f>
        <v>1308.5052843482636</v>
      </c>
      <c r="BG380" s="22">
        <f>IFERROR(BC380/C380," ")</f>
        <v>1.4805830080321629E-2</v>
      </c>
      <c r="BH380" s="30">
        <v>63070</v>
      </c>
      <c r="BI380">
        <f>IFERROR((BH380-BH379), 0)</f>
        <v>62</v>
      </c>
      <c r="BJ380" s="6">
        <v>136679</v>
      </c>
      <c r="BK380">
        <f>IFERROR((BJ380-BJ379),0)</f>
        <v>70</v>
      </c>
      <c r="BL380" s="6">
        <v>101755</v>
      </c>
      <c r="BM380">
        <f>IFERROR((BL380-BL379),0)</f>
        <v>54</v>
      </c>
      <c r="BN380" s="6">
        <v>41194</v>
      </c>
      <c r="BO380">
        <f>IFERROR((BN380-BN379),0)</f>
        <v>30</v>
      </c>
      <c r="BP380" s="6">
        <v>8515</v>
      </c>
      <c r="BQ380">
        <f>IFERROR((BP380-BP379),0)</f>
        <v>6</v>
      </c>
      <c r="BR380" s="10">
        <v>31</v>
      </c>
      <c r="BS380" s="17">
        <f>IFERROR((BR380-BR379),0)</f>
        <v>0</v>
      </c>
      <c r="BT380" s="10">
        <v>268</v>
      </c>
      <c r="BU380" s="17">
        <f>IFERROR((BT380-BT379),0)</f>
        <v>0</v>
      </c>
      <c r="BV380" s="10">
        <v>1202</v>
      </c>
      <c r="BW380" s="17">
        <f>IFERROR((BV380-BV379),0)</f>
        <v>2</v>
      </c>
      <c r="BX380" s="10">
        <v>2933</v>
      </c>
      <c r="BY380" s="17">
        <f>IFERROR((BX380-BX379),0)</f>
        <v>5</v>
      </c>
      <c r="BZ380" s="15">
        <v>1618</v>
      </c>
      <c r="CA380" s="18">
        <f>IFERROR((BZ380-BZ379),0)</f>
        <v>1</v>
      </c>
    </row>
    <row r="381" spans="1:79">
      <c r="A381" s="1">
        <v>44278</v>
      </c>
      <c r="B381">
        <v>44278</v>
      </c>
      <c r="C381" s="6">
        <v>351667</v>
      </c>
      <c r="D381">
        <f>IFERROR(C381-C380,"")</f>
        <v>454</v>
      </c>
      <c r="E381" s="6">
        <v>6060</v>
      </c>
      <c r="F381">
        <f>E381-E380</f>
        <v>8</v>
      </c>
      <c r="G381" s="6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6">
        <v>2085617</v>
      </c>
      <c r="W381">
        <f>V381-V380</f>
        <v>8987</v>
      </c>
      <c r="X381">
        <f>IFERROR(W381-W380,0)</f>
        <v>4501</v>
      </c>
      <c r="Y381" s="22">
        <f>IFERROR(V381/3.974,0)</f>
        <v>524815.5510820332</v>
      </c>
      <c r="Z381" s="6">
        <v>1730400</v>
      </c>
      <c r="AA381">
        <f>Z381-Z380</f>
        <v>8533</v>
      </c>
      <c r="AB381" s="19">
        <f>IFERROR(Z381/V381,0)</f>
        <v>0.82968253519222368</v>
      </c>
      <c r="AC381" s="18">
        <f>IFERROR(AA381-AA380,0)</f>
        <v>4269</v>
      </c>
      <c r="AD381">
        <f>V381-Z381</f>
        <v>355217</v>
      </c>
      <c r="AE381">
        <f>AD381-AD380</f>
        <v>454</v>
      </c>
      <c r="AF381" s="19">
        <f>IFERROR(AD381/V381,0)</f>
        <v>0.17031746480777632</v>
      </c>
      <c r="AG381" s="18">
        <f>IFERROR(AE381-AE380,0)</f>
        <v>232</v>
      </c>
      <c r="AH381" s="22">
        <f>IFERROR(AE381/W381,0)</f>
        <v>5.0517414042505843E-2</v>
      </c>
      <c r="AI381" s="22">
        <f>IFERROR(AD381/3.974,0)</f>
        <v>89385.254151987916</v>
      </c>
      <c r="AJ381" s="6">
        <v>4219</v>
      </c>
      <c r="AK381">
        <f>AJ381-AJ380</f>
        <v>-53</v>
      </c>
      <c r="AL381">
        <f>IFERROR(AJ381/AJ380,0)-1</f>
        <v>-1.2406367041198463E-2</v>
      </c>
      <c r="AM381" s="22">
        <f>IFERROR(AJ381/3.974,0)</f>
        <v>1061.6507297433316</v>
      </c>
      <c r="AN381" s="22">
        <f>IFERROR(AJ381/C381," ")</f>
        <v>1.1997145026402818E-2</v>
      </c>
      <c r="AO381" s="6">
        <v>194</v>
      </c>
      <c r="AP381">
        <f>AO381-AO380</f>
        <v>-19</v>
      </c>
      <c r="AQ381">
        <f>IFERROR(AO381/AO380,0)-1</f>
        <v>-8.9201877934272256E-2</v>
      </c>
      <c r="AR381" s="22">
        <f>IFERROR(AO381/3.974,0)</f>
        <v>48.817312531454455</v>
      </c>
      <c r="AS381" s="6">
        <v>595</v>
      </c>
      <c r="AT381">
        <f>AS381-AS380</f>
        <v>-21</v>
      </c>
      <c r="AU381">
        <f>IFERROR(AS381/AS380,0)-1</f>
        <v>-3.4090909090909061E-2</v>
      </c>
      <c r="AV381" s="22">
        <f>IFERROR(AS381/3.974,0)</f>
        <v>149.723200805234</v>
      </c>
      <c r="AW381" s="35">
        <f>IFERROR(AS381/C381," ")</f>
        <v>1.6919415242260434E-3</v>
      </c>
      <c r="AX381" s="6">
        <v>106</v>
      </c>
      <c r="AY381">
        <f>AX381-AX380</f>
        <v>7</v>
      </c>
      <c r="AZ381">
        <f>IFERROR(AX381/AX380,0)-1</f>
        <v>7.0707070707070718E-2</v>
      </c>
      <c r="BA381" s="22">
        <f>IFERROR(AX381/3.974,0)</f>
        <v>26.673376950176145</v>
      </c>
      <c r="BB381" s="35">
        <f>IFERROR(AX381/C381," ")</f>
        <v>3.014215152402699E-4</v>
      </c>
      <c r="BC381" s="18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8">
        <f>IFERROR(BC381-BC380,0)</f>
        <v>-86</v>
      </c>
      <c r="BE381" s="35">
        <f>IFERROR(BC381/BC380,0)-1</f>
        <v>-1.6538461538461502E-2</v>
      </c>
      <c r="BF381" s="22">
        <f>IFERROR(BC381/3.974,0)</f>
        <v>1286.8646200301962</v>
      </c>
      <c r="BG381" s="22">
        <f>IFERROR(BC381/C381," ")</f>
        <v>1.4542166310742833E-2</v>
      </c>
      <c r="BH381" s="30">
        <v>63163</v>
      </c>
      <c r="BI381">
        <f>IFERROR((BH381-BH380), 0)</f>
        <v>93</v>
      </c>
      <c r="BJ381" s="6">
        <v>136847</v>
      </c>
      <c r="BK381">
        <f>IFERROR((BJ381-BJ380),0)</f>
        <v>168</v>
      </c>
      <c r="BL381" s="6">
        <v>101876</v>
      </c>
      <c r="BM381">
        <f>IFERROR((BL381-BL380),0)</f>
        <v>121</v>
      </c>
      <c r="BN381" s="6">
        <v>41255</v>
      </c>
      <c r="BO381">
        <f>IFERROR((BN381-BN380),0)</f>
        <v>61</v>
      </c>
      <c r="BP381" s="6">
        <v>8526</v>
      </c>
      <c r="BQ381">
        <f>IFERROR((BP381-BP380),0)</f>
        <v>11</v>
      </c>
      <c r="BR381" s="10">
        <v>31</v>
      </c>
      <c r="BS381" s="17">
        <f>IFERROR((BR381-BR380),0)</f>
        <v>0</v>
      </c>
      <c r="BT381" s="10">
        <v>268</v>
      </c>
      <c r="BU381" s="17">
        <f>IFERROR((BT381-BT380),0)</f>
        <v>0</v>
      </c>
      <c r="BV381" s="10">
        <v>1202</v>
      </c>
      <c r="BW381" s="17">
        <f>IFERROR((BV381-BV380),0)</f>
        <v>0</v>
      </c>
      <c r="BX381" s="10">
        <v>2939</v>
      </c>
      <c r="BY381" s="17">
        <f>IFERROR((BX381-BX380),0)</f>
        <v>6</v>
      </c>
      <c r="BZ381" s="15">
        <v>1620</v>
      </c>
      <c r="CA381" s="18">
        <f>IFERROR((BZ381-BZ380),0)</f>
        <v>2</v>
      </c>
    </row>
    <row r="382" spans="1:79">
      <c r="A382" s="1">
        <v>44279</v>
      </c>
      <c r="B382">
        <v>44279</v>
      </c>
      <c r="C382" s="6">
        <v>352082</v>
      </c>
      <c r="D382">
        <f>IFERROR(C382-C381,"")</f>
        <v>415</v>
      </c>
      <c r="E382" s="6">
        <v>6065</v>
      </c>
      <c r="F382">
        <f>E382-E381</f>
        <v>5</v>
      </c>
      <c r="G382" s="6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6">
        <v>2095216</v>
      </c>
      <c r="W382">
        <f>V382-V381</f>
        <v>9599</v>
      </c>
      <c r="X382">
        <f>IFERROR(W382-W381,0)</f>
        <v>612</v>
      </c>
      <c r="Y382" s="22">
        <f>IFERROR(V382/3.974,0)</f>
        <v>527231.00150981371</v>
      </c>
      <c r="Z382" s="6">
        <v>1739584</v>
      </c>
      <c r="AA382">
        <f>Z382-Z381</f>
        <v>9184</v>
      </c>
      <c r="AB382" s="19">
        <f>IFERROR(Z382/V382,0)</f>
        <v>0.83026475551924006</v>
      </c>
      <c r="AC382" s="18">
        <f>IFERROR(AA382-AA381,0)</f>
        <v>651</v>
      </c>
      <c r="AD382">
        <f>V382-Z382</f>
        <v>355632</v>
      </c>
      <c r="AE382">
        <f>AD382-AD381</f>
        <v>415</v>
      </c>
      <c r="AF382" s="19">
        <f>IFERROR(AD382/V382,0)</f>
        <v>0.16973524448075997</v>
      </c>
      <c r="AG382" s="18">
        <f>IFERROR(AE382-AE381,0)</f>
        <v>-39</v>
      </c>
      <c r="AH382" s="22">
        <f>IFERROR(AE382/W382,0)</f>
        <v>4.3233670173976453E-2</v>
      </c>
      <c r="AI382" s="22">
        <f>IFERROR(AD382/3.974,0)</f>
        <v>89489.682939104168</v>
      </c>
      <c r="AJ382" s="6">
        <v>4154</v>
      </c>
      <c r="AK382">
        <f>AJ382-AJ381</f>
        <v>-65</v>
      </c>
      <c r="AL382">
        <f>IFERROR(AJ382/AJ381,0)-1</f>
        <v>-1.5406494429959672E-2</v>
      </c>
      <c r="AM382" s="22">
        <f>IFERROR(AJ382/3.974,0)</f>
        <v>1045.2944136889782</v>
      </c>
      <c r="AN382" s="22">
        <f>IFERROR(AJ382/C382," ")</f>
        <v>1.1798387875551718E-2</v>
      </c>
      <c r="AO382" s="6">
        <v>202</v>
      </c>
      <c r="AP382">
        <f>AO382-AO381</f>
        <v>8</v>
      </c>
      <c r="AQ382">
        <f>IFERROR(AO382/AO381,0)-1</f>
        <v>4.1237113402061931E-2</v>
      </c>
      <c r="AR382" s="22">
        <f>IFERROR(AO382/3.974,0)</f>
        <v>50.830397584297934</v>
      </c>
      <c r="AS382" s="6">
        <v>581</v>
      </c>
      <c r="AT382">
        <f>AS382-AS381</f>
        <v>-14</v>
      </c>
      <c r="AU382">
        <f>IFERROR(AS382/AS381,0)-1</f>
        <v>-2.352941176470591E-2</v>
      </c>
      <c r="AV382" s="22">
        <f>IFERROR(AS382/3.974,0)</f>
        <v>146.20030196275792</v>
      </c>
      <c r="AW382" s="35">
        <f>IFERROR(AS382/C382," ")</f>
        <v>1.6501837640095205E-3</v>
      </c>
      <c r="AX382" s="6">
        <v>107</v>
      </c>
      <c r="AY382">
        <f>AX382-AX381</f>
        <v>1</v>
      </c>
      <c r="AZ382">
        <f>IFERROR(AX382/AX381,0)-1</f>
        <v>9.4339622641510523E-3</v>
      </c>
      <c r="BA382" s="22">
        <f>IFERROR(AX382/3.974,0)</f>
        <v>26.92501258178158</v>
      </c>
      <c r="BB382" s="35">
        <f>IFERROR(AX382/C382," ")</f>
        <v>3.0390647633221808E-4</v>
      </c>
      <c r="BC382" s="18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8">
        <f>IFERROR(BC382-BC381,0)</f>
        <v>-70</v>
      </c>
      <c r="BE382" s="35">
        <f>IFERROR(BC382/BC381,0)-1</f>
        <v>-1.3687915526007011E-2</v>
      </c>
      <c r="BF382" s="22">
        <f>IFERROR(BC382/3.974,0)</f>
        <v>1269.2501258178158</v>
      </c>
      <c r="BG382" s="22">
        <f>IFERROR(BC382/C382," ")</f>
        <v>1.4326208099249607E-2</v>
      </c>
      <c r="BH382" s="30">
        <v>63250</v>
      </c>
      <c r="BI382">
        <f>IFERROR((BH382-BH381), 0)</f>
        <v>87</v>
      </c>
      <c r="BJ382" s="6">
        <v>136980</v>
      </c>
      <c r="BK382">
        <f>IFERROR((BJ382-BJ381),0)</f>
        <v>133</v>
      </c>
      <c r="BL382" s="6">
        <v>102004</v>
      </c>
      <c r="BM382">
        <f>IFERROR((BL382-BL381),0)</f>
        <v>128</v>
      </c>
      <c r="BN382" s="6">
        <v>41308</v>
      </c>
      <c r="BO382">
        <f>IFERROR((BN382-BN381),0)</f>
        <v>53</v>
      </c>
      <c r="BP382" s="6">
        <v>8540</v>
      </c>
      <c r="BQ382">
        <f>IFERROR((BP382-BP381),0)</f>
        <v>14</v>
      </c>
      <c r="BR382" s="10">
        <v>31</v>
      </c>
      <c r="BS382" s="17">
        <f>IFERROR((BR382-BR381),0)</f>
        <v>0</v>
      </c>
      <c r="BT382" s="10">
        <v>268</v>
      </c>
      <c r="BU382" s="17">
        <f>IFERROR((BT382-BT381),0)</f>
        <v>0</v>
      </c>
      <c r="BV382" s="10">
        <v>1202</v>
      </c>
      <c r="BW382" s="17">
        <f>IFERROR((BV382-BV381),0)</f>
        <v>0</v>
      </c>
      <c r="BX382" s="10">
        <v>2941</v>
      </c>
      <c r="BY382" s="17">
        <f>IFERROR((BX382-BX381),0)</f>
        <v>2</v>
      </c>
      <c r="BZ382" s="15">
        <v>1623</v>
      </c>
      <c r="CA382" s="18">
        <f>IFERROR((BZ382-BZ381),0)</f>
        <v>3</v>
      </c>
    </row>
    <row r="383" spans="1:79">
      <c r="A383" s="1">
        <v>44280</v>
      </c>
      <c r="B383">
        <v>44280</v>
      </c>
      <c r="C383" s="6">
        <v>352579</v>
      </c>
      <c r="D383">
        <f>IFERROR(C383-C382,"")</f>
        <v>497</v>
      </c>
      <c r="E383" s="6">
        <v>6073</v>
      </c>
      <c r="F383">
        <f>E383-E382</f>
        <v>8</v>
      </c>
      <c r="G383" s="6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6">
        <v>2104908</v>
      </c>
      <c r="W383">
        <f>V383-V382</f>
        <v>9692</v>
      </c>
      <c r="X383">
        <f>IFERROR(W383-W382,0)</f>
        <v>93</v>
      </c>
      <c r="Y383" s="22">
        <f>IFERROR(V383/3.974,0)</f>
        <v>529669.85405133362</v>
      </c>
      <c r="Z383" s="6">
        <v>1748779</v>
      </c>
      <c r="AA383">
        <f>Z383-Z382</f>
        <v>9195</v>
      </c>
      <c r="AB383" s="19">
        <f>IFERROR(Z383/V383,0)</f>
        <v>0.8308101826778177</v>
      </c>
      <c r="AC383" s="18">
        <f>IFERROR(AA383-AA382,0)</f>
        <v>11</v>
      </c>
      <c r="AD383">
        <f>V383-Z383</f>
        <v>356129</v>
      </c>
      <c r="AE383">
        <f>AD383-AD382</f>
        <v>497</v>
      </c>
      <c r="AF383" s="19">
        <f>IFERROR(AD383/V383,0)</f>
        <v>0.16918981732218225</v>
      </c>
      <c r="AG383" s="18">
        <f>IFERROR(AE383-AE382,0)</f>
        <v>82</v>
      </c>
      <c r="AH383" s="22">
        <f>IFERROR(AE383/W383,0)</f>
        <v>5.1279405695418903E-2</v>
      </c>
      <c r="AI383" s="22">
        <f>IFERROR(AD383/3.974,0)</f>
        <v>89614.745848012069</v>
      </c>
      <c r="AJ383" s="6">
        <v>4151</v>
      </c>
      <c r="AK383">
        <f>AJ383-AJ382</f>
        <v>-3</v>
      </c>
      <c r="AL383">
        <f>IFERROR(AJ383/AJ382,0)-1</f>
        <v>-7.2219547424168251E-4</v>
      </c>
      <c r="AM383" s="22">
        <f>IFERROR(AJ383/3.974,0)</f>
        <v>1044.539506794162</v>
      </c>
      <c r="AN383" s="22">
        <f>IFERROR(AJ383/C383," ")</f>
        <v>1.1773247981303482E-2</v>
      </c>
      <c r="AO383" s="6">
        <v>195</v>
      </c>
      <c r="AP383">
        <f>AO383-AO382</f>
        <v>-7</v>
      </c>
      <c r="AQ383">
        <f>IFERROR(AO383/AO382,0)-1</f>
        <v>-3.4653465346534684E-2</v>
      </c>
      <c r="AR383" s="22">
        <f>IFERROR(AO383/3.974,0)</f>
        <v>49.068948163059886</v>
      </c>
      <c r="AS383" s="6">
        <v>579</v>
      </c>
      <c r="AT383">
        <f>AS383-AS382</f>
        <v>-2</v>
      </c>
      <c r="AU383">
        <f>IFERROR(AS383/AS382,0)-1</f>
        <v>-3.4423407917383297E-3</v>
      </c>
      <c r="AV383" s="22">
        <f>IFERROR(AS383/3.974,0)</f>
        <v>145.69703069954704</v>
      </c>
      <c r="AW383" s="35">
        <f>IFERROR(AS383/C383," ")</f>
        <v>1.6421851556672406E-3</v>
      </c>
      <c r="AX383" s="6">
        <v>105</v>
      </c>
      <c r="AY383">
        <f>AX383-AX382</f>
        <v>-2</v>
      </c>
      <c r="AZ383">
        <f>IFERROR(AX383/AX382,0)-1</f>
        <v>-1.8691588785046731E-2</v>
      </c>
      <c r="BA383" s="22">
        <f>IFERROR(AX383/3.974,0)</f>
        <v>26.421741318570707</v>
      </c>
      <c r="BB383" s="35">
        <f>IFERROR(AX383/C383," ")</f>
        <v>2.9780559817799699E-4</v>
      </c>
      <c r="BC383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8">
        <f>IFERROR(BC383-BC382,0)</f>
        <v>-14</v>
      </c>
      <c r="BE383" s="35">
        <f>IFERROR(BC383/BC382,0)-1</f>
        <v>-2.7755749405233843E-3</v>
      </c>
      <c r="BF383" s="22">
        <f>IFERROR(BC383/3.974,0)</f>
        <v>1265.7272269753396</v>
      </c>
      <c r="BG383" s="22">
        <f>IFERROR(BC383/C383," ")</f>
        <v>1.4266306274622142E-2</v>
      </c>
      <c r="BH383" s="30">
        <v>63362</v>
      </c>
      <c r="BI383">
        <f>IFERROR((BH383-BH382), 0)</f>
        <v>112</v>
      </c>
      <c r="BJ383" s="6">
        <v>137148</v>
      </c>
      <c r="BK383">
        <f>IFERROR((BJ383-BJ382),0)</f>
        <v>168</v>
      </c>
      <c r="BL383" s="6">
        <v>102143</v>
      </c>
      <c r="BM383">
        <f>IFERROR((BL383-BL382),0)</f>
        <v>139</v>
      </c>
      <c r="BN383" s="6">
        <v>41369</v>
      </c>
      <c r="BO383">
        <f>IFERROR((BN383-BN382),0)</f>
        <v>61</v>
      </c>
      <c r="BP383" s="6">
        <v>8557</v>
      </c>
      <c r="BQ383">
        <f>IFERROR((BP383-BP382),0)</f>
        <v>17</v>
      </c>
      <c r="BR383" s="10">
        <v>31</v>
      </c>
      <c r="BS383" s="17">
        <f>IFERROR((BR383-BR382),0)</f>
        <v>0</v>
      </c>
      <c r="BT383" s="10">
        <v>268</v>
      </c>
      <c r="BU383" s="17">
        <f>IFERROR((BT383-BT382),0)</f>
        <v>0</v>
      </c>
      <c r="BV383" s="10">
        <v>1202</v>
      </c>
      <c r="BW383" s="17">
        <f>IFERROR((BV383-BV382),0)</f>
        <v>0</v>
      </c>
      <c r="BX383" s="10">
        <v>2945</v>
      </c>
      <c r="BY383" s="17">
        <f>IFERROR((BX383-BX382),0)</f>
        <v>4</v>
      </c>
      <c r="BZ383" s="15">
        <v>1627</v>
      </c>
      <c r="CA383" s="18">
        <f>IFERROR((BZ383-BZ382),0)</f>
        <v>4</v>
      </c>
    </row>
    <row r="384" spans="1:79">
      <c r="A384" s="1">
        <v>44281</v>
      </c>
      <c r="B384">
        <v>44281</v>
      </c>
      <c r="C384" s="6">
        <v>353017</v>
      </c>
      <c r="D384">
        <f>IFERROR(C384-C383,"")</f>
        <v>438</v>
      </c>
      <c r="E384" s="6">
        <v>6087</v>
      </c>
      <c r="F384">
        <f>E384-E383</f>
        <v>14</v>
      </c>
      <c r="G384" s="6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6">
        <v>2114048</v>
      </c>
      <c r="W384">
        <f>V384-V383</f>
        <v>9140</v>
      </c>
      <c r="X384">
        <f>IFERROR(W384-W383,0)</f>
        <v>-552</v>
      </c>
      <c r="Y384" s="22">
        <f>IFERROR(V384/3.974,0)</f>
        <v>531969.80372420733</v>
      </c>
      <c r="Z384" s="6">
        <v>1757481</v>
      </c>
      <c r="AA384">
        <f>Z384-Z383</f>
        <v>8702</v>
      </c>
      <c r="AB384" s="19">
        <f>IFERROR(Z384/V384,0)</f>
        <v>0.83133448247154274</v>
      </c>
      <c r="AC384" s="18">
        <f>IFERROR(AA384-AA383,0)</f>
        <v>-493</v>
      </c>
      <c r="AD384">
        <f>V384-Z384</f>
        <v>356567</v>
      </c>
      <c r="AE384">
        <f>AD384-AD383</f>
        <v>438</v>
      </c>
      <c r="AF384" s="19">
        <f>IFERROR(AD384/V384,0)</f>
        <v>0.16866551752845726</v>
      </c>
      <c r="AG384" s="18">
        <f>IFERROR(AE384-AE383,0)</f>
        <v>-59</v>
      </c>
      <c r="AH384" s="22">
        <f>IFERROR(AE384/W384,0)</f>
        <v>4.7921225382932163E-2</v>
      </c>
      <c r="AI384" s="22">
        <f>IFERROR(AD384/3.974,0)</f>
        <v>89724.962254655256</v>
      </c>
      <c r="AJ384" s="6">
        <v>4194</v>
      </c>
      <c r="AK384">
        <f>AJ384-AJ383</f>
        <v>43</v>
      </c>
      <c r="AL384">
        <f>IFERROR(AJ384/AJ383,0)-1</f>
        <v>1.0358949650686622E-2</v>
      </c>
      <c r="AM384" s="22">
        <f>IFERROR(AJ384/3.974,0)</f>
        <v>1055.3598389531958</v>
      </c>
      <c r="AN384" s="22">
        <f>IFERROR(AJ384/C384," ")</f>
        <v>1.1880447683822593E-2</v>
      </c>
      <c r="AO384" s="6">
        <v>202</v>
      </c>
      <c r="AP384">
        <f>AO384-AO383</f>
        <v>7</v>
      </c>
      <c r="AQ384">
        <f>IFERROR(AO384/AO383,0)-1</f>
        <v>3.5897435897435992E-2</v>
      </c>
      <c r="AR384" s="22">
        <f>IFERROR(AO384/3.974,0)</f>
        <v>50.830397584297934</v>
      </c>
      <c r="AS384" s="6">
        <v>535</v>
      </c>
      <c r="AT384">
        <f>AS384-AS383</f>
        <v>-44</v>
      </c>
      <c r="AU384">
        <f>IFERROR(AS384/AS383,0)-1</f>
        <v>-7.5993091537132962E-2</v>
      </c>
      <c r="AV384" s="22">
        <f>IFERROR(AS384/3.974,0)</f>
        <v>134.62506290890789</v>
      </c>
      <c r="AW384" s="35">
        <f>IFERROR(AS384/C384," ")</f>
        <v>1.5155077517513321E-3</v>
      </c>
      <c r="AX384" s="6">
        <v>99</v>
      </c>
      <c r="AY384">
        <f>AX384-AX383</f>
        <v>-6</v>
      </c>
      <c r="AZ384">
        <f>IFERROR(AX384/AX383,0)-1</f>
        <v>-5.7142857142857162E-2</v>
      </c>
      <c r="BA384" s="22">
        <f>IFERROR(AX384/3.974,0)</f>
        <v>24.911927528938097</v>
      </c>
      <c r="BB384" s="35">
        <f>IFERROR(AX384/C384," ")</f>
        <v>2.8043975219323717E-4</v>
      </c>
      <c r="BC384" s="18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8">
        <f>IFERROR(BC384-BC383,0)</f>
        <v>0</v>
      </c>
      <c r="BE384" s="35">
        <f>IFERROR(BC384/BC383,0)-1</f>
        <v>0</v>
      </c>
      <c r="BF384" s="22">
        <f>IFERROR(BC384/3.974,0)</f>
        <v>1265.7272269753396</v>
      </c>
      <c r="BG384" s="22">
        <f>IFERROR(BC384/C384," ")</f>
        <v>1.4248605591232151E-2</v>
      </c>
      <c r="BH384" s="30">
        <v>63462</v>
      </c>
      <c r="BI384">
        <f>IFERROR((BH384-BH383), 0)</f>
        <v>100</v>
      </c>
      <c r="BJ384" s="6">
        <v>137298</v>
      </c>
      <c r="BK384">
        <f>IFERROR((BJ384-BJ383),0)</f>
        <v>150</v>
      </c>
      <c r="BL384" s="6">
        <v>102261</v>
      </c>
      <c r="BM384">
        <f>IFERROR((BL384-BL383),0)</f>
        <v>118</v>
      </c>
      <c r="BN384" s="6">
        <v>41426</v>
      </c>
      <c r="BO384">
        <f>IFERROR((BN384-BN383),0)</f>
        <v>57</v>
      </c>
      <c r="BP384" s="6">
        <v>8570</v>
      </c>
      <c r="BQ384">
        <f>IFERROR((BP384-BP383),0)</f>
        <v>13</v>
      </c>
      <c r="BR384" s="10">
        <v>31</v>
      </c>
      <c r="BS384" s="17">
        <f>IFERROR((BR384-BR383),0)</f>
        <v>0</v>
      </c>
      <c r="BT384" s="10">
        <v>268</v>
      </c>
      <c r="BU384" s="17">
        <f>IFERROR((BT384-BT383),0)</f>
        <v>0</v>
      </c>
      <c r="BV384" s="10">
        <v>1205</v>
      </c>
      <c r="BW384" s="17">
        <f>IFERROR((BV384-BV383),0)</f>
        <v>3</v>
      </c>
      <c r="BX384" s="10">
        <v>2953</v>
      </c>
      <c r="BY384" s="17">
        <f>IFERROR((BX384-BX383),0)</f>
        <v>8</v>
      </c>
      <c r="BZ384" s="15">
        <v>1630</v>
      </c>
      <c r="CA384" s="18">
        <f>IFERROR((BZ384-BZ383),0)</f>
        <v>3</v>
      </c>
    </row>
    <row r="385" spans="1:79">
      <c r="A385" s="1">
        <v>44282</v>
      </c>
      <c r="B385">
        <v>44282</v>
      </c>
      <c r="C385" s="6">
        <v>353497</v>
      </c>
      <c r="D385">
        <f>IFERROR(C385-C384,"")</f>
        <v>480</v>
      </c>
      <c r="E385" s="6">
        <v>6090</v>
      </c>
      <c r="F385">
        <f>E385-E384</f>
        <v>3</v>
      </c>
      <c r="G385" s="6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6">
        <v>2123009</v>
      </c>
      <c r="W385">
        <f>V385-V384</f>
        <v>8961</v>
      </c>
      <c r="X385">
        <f>IFERROR(W385-W384,0)</f>
        <v>-179</v>
      </c>
      <c r="Y385" s="22">
        <f>IFERROR(V385/3.974,0)</f>
        <v>534224.71061902365</v>
      </c>
      <c r="Z385" s="6">
        <v>1765962</v>
      </c>
      <c r="AA385">
        <f>Z385-Z384</f>
        <v>8481</v>
      </c>
      <c r="AB385" s="19">
        <f>IFERROR(Z385/V385,0)</f>
        <v>0.83182030787434247</v>
      </c>
      <c r="AC385" s="18">
        <f>IFERROR(AA385-AA384,0)</f>
        <v>-221</v>
      </c>
      <c r="AD385">
        <f>V385-Z385</f>
        <v>357047</v>
      </c>
      <c r="AE385">
        <f>AD385-AD384</f>
        <v>480</v>
      </c>
      <c r="AF385" s="19">
        <f>IFERROR(AD385/V385,0)</f>
        <v>0.1681796921256575</v>
      </c>
      <c r="AG385" s="18">
        <f>IFERROR(AE385-AE384,0)</f>
        <v>42</v>
      </c>
      <c r="AH385" s="22">
        <f>IFERROR(AE385/W385,0)</f>
        <v>5.3565450284566454E-2</v>
      </c>
      <c r="AI385" s="22">
        <f>IFERROR(AD385/3.974,0)</f>
        <v>89845.747357825865</v>
      </c>
      <c r="AJ385" s="6">
        <v>4217</v>
      </c>
      <c r="AK385">
        <f>AJ385-AJ384</f>
        <v>23</v>
      </c>
      <c r="AL385">
        <f>IFERROR(AJ385/AJ384,0)-1</f>
        <v>5.4840247973295675E-3</v>
      </c>
      <c r="AM385" s="22">
        <f>IFERROR(AJ385/3.974,0)</f>
        <v>1061.1474584801208</v>
      </c>
      <c r="AN385" s="22">
        <f>IFERROR(AJ385/C385," ")</f>
        <v>1.1929379881583154E-2</v>
      </c>
      <c r="AO385" s="6">
        <v>207</v>
      </c>
      <c r="AP385">
        <f>AO385-AO384</f>
        <v>5</v>
      </c>
      <c r="AQ385">
        <f>IFERROR(AO385/AO384,0)-1</f>
        <v>2.4752475247524774E-2</v>
      </c>
      <c r="AR385" s="22">
        <f>IFERROR(AO385/3.974,0)</f>
        <v>52.088575742325112</v>
      </c>
      <c r="AS385" s="6">
        <v>508</v>
      </c>
      <c r="AT385">
        <f>AS385-AS384</f>
        <v>-27</v>
      </c>
      <c r="AU385">
        <f>IFERROR(AS385/AS384,0)-1</f>
        <v>-5.0467289719626218E-2</v>
      </c>
      <c r="AV385" s="22">
        <f>IFERROR(AS385/3.974,0)</f>
        <v>127.83090085556114</v>
      </c>
      <c r="AW385" s="35">
        <f>IFERROR(AS385/C385," ")</f>
        <v>1.4370701873000337E-3</v>
      </c>
      <c r="AX385" s="6">
        <v>96</v>
      </c>
      <c r="AY385">
        <f>AX385-AX384</f>
        <v>-3</v>
      </c>
      <c r="AZ385">
        <f>IFERROR(AX385/AX384,0)-1</f>
        <v>-3.0303030303030276E-2</v>
      </c>
      <c r="BA385" s="22">
        <f>IFERROR(AX385/3.974,0)</f>
        <v>24.157020634121789</v>
      </c>
      <c r="BB385" s="35">
        <f>IFERROR(AX385/C385," ")</f>
        <v>2.7157231885984888E-4</v>
      </c>
      <c r="BC385" s="18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8">
        <f>IFERROR(BC385-BC384,0)</f>
        <v>-2</v>
      </c>
      <c r="BE385" s="35">
        <f>IFERROR(BC385/BC384,0)-1</f>
        <v>-3.9761431411533543E-4</v>
      </c>
      <c r="BF385" s="22">
        <f>IFERROR(BC385/3.974,0)</f>
        <v>1265.2239557121288</v>
      </c>
      <c r="BG385" s="22">
        <f>IFERROR(BC385/C385," ")</f>
        <v>1.4223600200284585E-2</v>
      </c>
      <c r="BH385" s="30">
        <v>63584</v>
      </c>
      <c r="BI385">
        <f>IFERROR((BH385-BH384), 0)</f>
        <v>122</v>
      </c>
      <c r="BJ385" s="6">
        <v>137453</v>
      </c>
      <c r="BK385">
        <f>IFERROR((BJ385-BJ384),0)</f>
        <v>155</v>
      </c>
      <c r="BL385" s="6">
        <v>102398</v>
      </c>
      <c r="BM385">
        <f>IFERROR((BL385-BL384),0)</f>
        <v>137</v>
      </c>
      <c r="BN385" s="6">
        <v>41483</v>
      </c>
      <c r="BO385">
        <f>IFERROR((BN385-BN384),0)</f>
        <v>57</v>
      </c>
      <c r="BP385" s="6">
        <v>8579</v>
      </c>
      <c r="BQ385">
        <f>IFERROR((BP385-BP384),0)</f>
        <v>9</v>
      </c>
      <c r="BR385" s="10">
        <v>31</v>
      </c>
      <c r="BS385" s="17">
        <f>IFERROR((BR385-BR384),0)</f>
        <v>0</v>
      </c>
      <c r="BT385" s="10">
        <v>268</v>
      </c>
      <c r="BU385" s="17">
        <f>IFERROR((BT385-BT384),0)</f>
        <v>0</v>
      </c>
      <c r="BV385" s="10">
        <v>1205</v>
      </c>
      <c r="BW385" s="17">
        <f>IFERROR((BV385-BV384),0)</f>
        <v>0</v>
      </c>
      <c r="BX385" s="10">
        <v>2955</v>
      </c>
      <c r="BY385" s="17">
        <f>IFERROR((BX385-BX384),0)</f>
        <v>2</v>
      </c>
      <c r="BZ385" s="15">
        <v>1631</v>
      </c>
      <c r="CA385" s="18">
        <f>IFERROR((BZ385-BZ384),0)</f>
        <v>1</v>
      </c>
    </row>
    <row r="386" spans="1:79">
      <c r="A386" s="1">
        <v>44283</v>
      </c>
      <c r="B386">
        <v>44283</v>
      </c>
      <c r="C386" s="6">
        <v>353839</v>
      </c>
      <c r="D386">
        <f>IFERROR(C386-C385,"")</f>
        <v>342</v>
      </c>
      <c r="E386" s="6">
        <v>6100</v>
      </c>
      <c r="F386">
        <f>E386-E385</f>
        <v>10</v>
      </c>
      <c r="G386" s="6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6">
        <v>2128932</v>
      </c>
      <c r="W386">
        <f>V386-V385</f>
        <v>5923</v>
      </c>
      <c r="X386">
        <f>IFERROR(W386-W385,0)</f>
        <v>-3038</v>
      </c>
      <c r="Y386" s="22">
        <f>IFERROR(V386/3.974,0)</f>
        <v>535715.14846502268</v>
      </c>
      <c r="Z386" s="6">
        <v>1771543</v>
      </c>
      <c r="AA386">
        <f>Z386-Z385</f>
        <v>5581</v>
      </c>
      <c r="AB386" s="19">
        <f>IFERROR(Z386/V386,0)</f>
        <v>0.83212756443136748</v>
      </c>
      <c r="AC386" s="18">
        <f>IFERROR(AA386-AA385,0)</f>
        <v>-2900</v>
      </c>
      <c r="AD386">
        <f>V386-Z386</f>
        <v>357389</v>
      </c>
      <c r="AE386">
        <f>AD386-AD385</f>
        <v>342</v>
      </c>
      <c r="AF386" s="19">
        <f>IFERROR(AD386/V386,0)</f>
        <v>0.16787243556863254</v>
      </c>
      <c r="AG386" s="18">
        <f>IFERROR(AE386-AE385,0)</f>
        <v>-138</v>
      </c>
      <c r="AH386" s="22">
        <f>IFERROR(AE386/W386,0)</f>
        <v>5.7741009623501607E-2</v>
      </c>
      <c r="AI386" s="22">
        <f>IFERROR(AD386/3.974,0)</f>
        <v>89931.806743834924</v>
      </c>
      <c r="AJ386" s="6">
        <v>4151</v>
      </c>
      <c r="AK386">
        <f>AJ386-AJ385</f>
        <v>-66</v>
      </c>
      <c r="AL386">
        <f>IFERROR(AJ386/AJ385,0)-1</f>
        <v>-1.5650936684847072E-2</v>
      </c>
      <c r="AM386" s="22">
        <f>IFERROR(AJ386/3.974,0)</f>
        <v>1044.539506794162</v>
      </c>
      <c r="AN386" s="22">
        <f>IFERROR(AJ386/C386," ")</f>
        <v>1.173132413329226E-2</v>
      </c>
      <c r="AO386" s="6">
        <v>215</v>
      </c>
      <c r="AP386">
        <f>AO386-AO385</f>
        <v>8</v>
      </c>
      <c r="AQ386">
        <f>IFERROR(AO386/AO385,0)-1</f>
        <v>3.8647342995169032E-2</v>
      </c>
      <c r="AR386" s="22">
        <f>IFERROR(AO386/3.974,0)</f>
        <v>54.101660795168591</v>
      </c>
      <c r="AS386" s="6">
        <v>508</v>
      </c>
      <c r="AT386">
        <f>AS386-AS385</f>
        <v>0</v>
      </c>
      <c r="AU386">
        <f>IFERROR(AS386/AS385,0)-1</f>
        <v>0</v>
      </c>
      <c r="AV386" s="22">
        <f>IFERROR(AS386/3.974,0)</f>
        <v>127.83090085556114</v>
      </c>
      <c r="AW386" s="35">
        <f>IFERROR(AS386/C386," ")</f>
        <v>1.4356811996416449E-3</v>
      </c>
      <c r="AX386" s="6">
        <v>91</v>
      </c>
      <c r="AY386">
        <f>AX386-AX385</f>
        <v>-5</v>
      </c>
      <c r="AZ386">
        <f>IFERROR(AX386/AX385,0)-1</f>
        <v>-5.208333333333337E-2</v>
      </c>
      <c r="BA386" s="22">
        <f>IFERROR(AX386/3.974,0)</f>
        <v>22.898842476094615</v>
      </c>
      <c r="BB386" s="35">
        <f>IFERROR(AX386/C386," ")</f>
        <v>2.5717911253423167E-4</v>
      </c>
      <c r="BC386" s="18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8">
        <f>IFERROR(BC386-BC385,0)</f>
        <v>-63</v>
      </c>
      <c r="BE386" s="35">
        <f>IFERROR(BC386/BC385,0)-1</f>
        <v>-1.252983293556087E-2</v>
      </c>
      <c r="BF386" s="22">
        <f>IFERROR(BC386/3.974,0)</f>
        <v>1249.3709109209863</v>
      </c>
      <c r="BG386" s="22">
        <f>IFERROR(BC386/C386," ")</f>
        <v>1.4031805425631431E-2</v>
      </c>
      <c r="BH386" s="30">
        <v>63653</v>
      </c>
      <c r="BI386">
        <f>IFERROR((BH386-BH385), 0)</f>
        <v>69</v>
      </c>
      <c r="BJ386" s="6">
        <v>137567</v>
      </c>
      <c r="BK386">
        <f>IFERROR((BJ386-BJ385),0)</f>
        <v>114</v>
      </c>
      <c r="BL386" s="6">
        <v>102502</v>
      </c>
      <c r="BM386">
        <f>IFERROR((BL386-BL385),0)</f>
        <v>104</v>
      </c>
      <c r="BN386" s="6">
        <v>41531</v>
      </c>
      <c r="BO386">
        <f>IFERROR((BN386-BN385),0)</f>
        <v>48</v>
      </c>
      <c r="BP386" s="6">
        <v>8586</v>
      </c>
      <c r="BQ386">
        <f>IFERROR((BP386-BP385),0)</f>
        <v>7</v>
      </c>
      <c r="BR386" s="10">
        <v>31</v>
      </c>
      <c r="BS386" s="17">
        <f>IFERROR((BR386-BR385),0)</f>
        <v>0</v>
      </c>
      <c r="BT386" s="10">
        <v>268</v>
      </c>
      <c r="BU386" s="17">
        <f>IFERROR((BT386-BT385),0)</f>
        <v>0</v>
      </c>
      <c r="BV386" s="10">
        <v>1208</v>
      </c>
      <c r="BW386" s="17">
        <f>IFERROR((BV386-BV385),0)</f>
        <v>3</v>
      </c>
      <c r="BX386" s="10">
        <v>2960</v>
      </c>
      <c r="BY386" s="17">
        <f>IFERROR((BX386-BX385),0)</f>
        <v>5</v>
      </c>
      <c r="BZ386" s="15">
        <v>1633</v>
      </c>
      <c r="CA386" s="18">
        <f>IFERROR((BZ386-BZ385),0)</f>
        <v>2</v>
      </c>
    </row>
    <row r="387" spans="1:79">
      <c r="A387" s="1">
        <v>44284</v>
      </c>
      <c r="B387">
        <v>44284</v>
      </c>
      <c r="C387" s="6">
        <v>354085</v>
      </c>
      <c r="D387">
        <f>IFERROR(C387-C386,"")</f>
        <v>246</v>
      </c>
      <c r="E387" s="6">
        <v>6103</v>
      </c>
      <c r="F387">
        <f>E387-E386</f>
        <v>3</v>
      </c>
      <c r="G387" s="6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6">
        <v>2133423</v>
      </c>
      <c r="W387">
        <f>V387-V386</f>
        <v>4491</v>
      </c>
      <c r="X387">
        <f>IFERROR(W387-W386,0)</f>
        <v>-1432</v>
      </c>
      <c r="Y387" s="22">
        <f>IFERROR(V387/3.974,0)</f>
        <v>536845.24408656266</v>
      </c>
      <c r="Z387" s="6">
        <v>1775788</v>
      </c>
      <c r="AA387">
        <f>Z387-Z386</f>
        <v>4245</v>
      </c>
      <c r="AB387" s="19">
        <f>IFERROR(Z387/V387,0)</f>
        <v>0.83236563963170918</v>
      </c>
      <c r="AC387" s="18">
        <f>IFERROR(AA387-AA386,0)</f>
        <v>-1336</v>
      </c>
      <c r="AD387">
        <f>V387-Z387</f>
        <v>357635</v>
      </c>
      <c r="AE387">
        <f>AD387-AD386</f>
        <v>246</v>
      </c>
      <c r="AF387" s="19">
        <f>IFERROR(AD387/V387,0)</f>
        <v>0.16763436036829077</v>
      </c>
      <c r="AG387" s="18">
        <f>IFERROR(AE387-AE386,0)</f>
        <v>-96</v>
      </c>
      <c r="AH387" s="22">
        <f>IFERROR(AE387/W387,0)</f>
        <v>5.4776219104876421E-2</v>
      </c>
      <c r="AI387" s="22">
        <f>IFERROR(AD387/3.974,0)</f>
        <v>89993.709109209856</v>
      </c>
      <c r="AJ387" s="6">
        <v>4110</v>
      </c>
      <c r="AK387">
        <f>AJ387-AJ386</f>
        <v>-41</v>
      </c>
      <c r="AL387">
        <f>IFERROR(AJ387/AJ386,0)-1</f>
        <v>-9.8771380390267893E-3</v>
      </c>
      <c r="AM387" s="22">
        <f>IFERROR(AJ387/3.974,0)</f>
        <v>1034.2224458983392</v>
      </c>
      <c r="AN387" s="22">
        <f>IFERROR(AJ387/C387," ")</f>
        <v>1.1607382408178827E-2</v>
      </c>
      <c r="AO387" s="6">
        <v>218</v>
      </c>
      <c r="AP387">
        <f>AO387-AO386</f>
        <v>3</v>
      </c>
      <c r="AQ387">
        <f>IFERROR(AO387/AO386,0)-1</f>
        <v>1.3953488372093092E-2</v>
      </c>
      <c r="AR387" s="22">
        <f>IFERROR(AO387/3.974,0)</f>
        <v>54.8565676899849</v>
      </c>
      <c r="AS387" s="6">
        <v>504</v>
      </c>
      <c r="AT387">
        <f>AS387-AS386</f>
        <v>-4</v>
      </c>
      <c r="AU387">
        <f>IFERROR(AS387/AS386,0)-1</f>
        <v>-7.8740157480314821E-3</v>
      </c>
      <c r="AV387" s="22">
        <f>IFERROR(AS387/3.974,0)</f>
        <v>126.8243583291394</v>
      </c>
      <c r="AW387" s="35">
        <f>IFERROR(AS387/C387," ")</f>
        <v>1.4233870398350679E-3</v>
      </c>
      <c r="AX387" s="6">
        <v>93</v>
      </c>
      <c r="AY387">
        <f>AX387-AX386</f>
        <v>2</v>
      </c>
      <c r="AZ387">
        <f>IFERROR(AX387/AX386,0)-1</f>
        <v>2.19780219780219E-2</v>
      </c>
      <c r="BA387" s="22">
        <f>IFERROR(AX387/3.974,0)</f>
        <v>23.402113739305484</v>
      </c>
      <c r="BB387" s="35">
        <f>IFERROR(AX387/C387," ")</f>
        <v>2.6264879901718514E-4</v>
      </c>
      <c r="BC387" s="18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8">
        <f>IFERROR(BC387-BC386,0)</f>
        <v>-40</v>
      </c>
      <c r="BE387" s="35">
        <f>IFERROR(BC387/BC386,0)-1</f>
        <v>-8.0563947633434108E-3</v>
      </c>
      <c r="BF387" s="22">
        <f>IFERROR(BC387/3.974,0)</f>
        <v>1239.305485656769</v>
      </c>
      <c r="BG387" s="22">
        <f>IFERROR(BC387/C387," ")</f>
        <v>1.3909089625372439E-2</v>
      </c>
      <c r="BH387" s="30">
        <v>63654</v>
      </c>
      <c r="BI387">
        <f>IFERROR((BH387-BH386), 0)</f>
        <v>1</v>
      </c>
      <c r="BJ387" s="6">
        <v>137569</v>
      </c>
      <c r="BK387">
        <f>IFERROR((BJ387-BJ386),0)</f>
        <v>2</v>
      </c>
      <c r="BL387" s="6">
        <v>102741</v>
      </c>
      <c r="BM387">
        <f>IFERROR((BL387-BL386),0)</f>
        <v>239</v>
      </c>
      <c r="BN387" s="6">
        <v>41534</v>
      </c>
      <c r="BO387">
        <f>IFERROR((BN387-BN386),0)</f>
        <v>3</v>
      </c>
      <c r="BP387" s="6">
        <v>8587</v>
      </c>
      <c r="BQ387">
        <f>IFERROR((BP387-BP386),0)</f>
        <v>1</v>
      </c>
      <c r="BR387" s="10">
        <v>31</v>
      </c>
      <c r="BS387" s="17">
        <f>IFERROR((BR387-BR386),0)</f>
        <v>0</v>
      </c>
      <c r="BT387" s="10">
        <v>268</v>
      </c>
      <c r="BU387" s="17">
        <f>IFERROR((BT387-BT386),0)</f>
        <v>0</v>
      </c>
      <c r="BV387" s="10">
        <v>1209</v>
      </c>
      <c r="BW387" s="17">
        <f>IFERROR((BV387-BV386),0)</f>
        <v>1</v>
      </c>
      <c r="BX387" s="10">
        <v>2962</v>
      </c>
      <c r="BY387" s="17">
        <f>IFERROR((BX387-BX386),0)</f>
        <v>2</v>
      </c>
      <c r="BZ387" s="15">
        <v>1633</v>
      </c>
      <c r="CA387" s="18">
        <f>IFERROR((BZ387-BZ386),0)</f>
        <v>0</v>
      </c>
    </row>
    <row r="388" spans="1:79">
      <c r="A388" s="1">
        <v>44285</v>
      </c>
      <c r="B388">
        <v>44285</v>
      </c>
      <c r="C388" s="6">
        <v>354604</v>
      </c>
      <c r="D388">
        <f>IFERROR(C388-C387,"")</f>
        <v>519</v>
      </c>
      <c r="E388" s="6">
        <v>6109</v>
      </c>
      <c r="F388">
        <f>E388-E387</f>
        <v>6</v>
      </c>
      <c r="G388" s="6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6">
        <v>2143651</v>
      </c>
      <c r="W388">
        <f>V388-V387</f>
        <v>10228</v>
      </c>
      <c r="X388">
        <f>IFERROR(W388-W387,0)</f>
        <v>5737</v>
      </c>
      <c r="Y388" s="22">
        <f>IFERROR(V388/3.974,0)</f>
        <v>539418.97332662297</v>
      </c>
      <c r="Z388" s="6">
        <v>1785487</v>
      </c>
      <c r="AA388">
        <f>Z388-Z387</f>
        <v>9699</v>
      </c>
      <c r="AB388" s="19">
        <f>IFERROR(Z388/V388,0)</f>
        <v>0.83291869805299468</v>
      </c>
      <c r="AC388" s="18">
        <f>IFERROR(AA388-AA387,0)</f>
        <v>5454</v>
      </c>
      <c r="AD388">
        <f>V388-Z388</f>
        <v>358164</v>
      </c>
      <c r="AE388">
        <f>AD388-AD387</f>
        <v>529</v>
      </c>
      <c r="AF388" s="19">
        <f>IFERROR(AD388/V388,0)</f>
        <v>0.16708130194700538</v>
      </c>
      <c r="AG388" s="18">
        <f>IFERROR(AE388-AE387,0)</f>
        <v>283</v>
      </c>
      <c r="AH388" s="22">
        <f>IFERROR(AE388/W388,0)</f>
        <v>5.1720766523269457E-2</v>
      </c>
      <c r="AI388" s="22">
        <f>IFERROR(AD388/3.974,0)</f>
        <v>90126.824358329133</v>
      </c>
      <c r="AJ388" s="6">
        <v>4199</v>
      </c>
      <c r="AK388">
        <f>AJ388-AJ387</f>
        <v>89</v>
      </c>
      <c r="AL388">
        <f>IFERROR(AJ388/AJ387,0)-1</f>
        <v>2.1654501216544997E-2</v>
      </c>
      <c r="AM388" s="22">
        <f>IFERROR(AJ388/3.974,0)</f>
        <v>1056.6180171112228</v>
      </c>
      <c r="AN388" s="22">
        <f>IFERROR(AJ388/C388," ")</f>
        <v>1.1841377987839956E-2</v>
      </c>
      <c r="AO388" s="6">
        <v>210</v>
      </c>
      <c r="AP388">
        <f>AO388-AO387</f>
        <v>-8</v>
      </c>
      <c r="AQ388">
        <f>IFERROR(AO388/AO387,0)-1</f>
        <v>-3.669724770642202E-2</v>
      </c>
      <c r="AR388" s="22">
        <f>IFERROR(AO388/3.974,0)</f>
        <v>52.843482637141413</v>
      </c>
      <c r="AS388" s="6">
        <v>496</v>
      </c>
      <c r="AT388">
        <f>AS388-AS387</f>
        <v>-8</v>
      </c>
      <c r="AU388">
        <f>IFERROR(AS388/AS387,0)-1</f>
        <v>-1.5873015873015928E-2</v>
      </c>
      <c r="AV388" s="22">
        <f>IFERROR(AS388/3.974,0)</f>
        <v>124.81127327629592</v>
      </c>
      <c r="AW388" s="35">
        <f>IFERROR(AS388/C388," ")</f>
        <v>1.3987433869894306E-3</v>
      </c>
      <c r="AX388" s="6">
        <v>89</v>
      </c>
      <c r="AY388">
        <f>AX388-AX387</f>
        <v>-4</v>
      </c>
      <c r="AZ388">
        <f>IFERROR(AX388/AX387,0)-1</f>
        <v>-4.3010752688172005E-2</v>
      </c>
      <c r="BA388" s="22">
        <f>IFERROR(AX388/3.974,0)</f>
        <v>22.395571212883745</v>
      </c>
      <c r="BB388" s="35">
        <f>IFERROR(AX388/C388," ")</f>
        <v>2.5098419645576474E-4</v>
      </c>
      <c r="BC388" s="18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8">
        <f>IFERROR(BC388-BC387,0)</f>
        <v>69</v>
      </c>
      <c r="BE388" s="35">
        <f>IFERROR(BC388/BC387,0)-1</f>
        <v>1.4010152284263944E-2</v>
      </c>
      <c r="BF388" s="22">
        <f>IFERROR(BC388/3.974,0)</f>
        <v>1256.668344237544</v>
      </c>
      <c r="BG388" s="22">
        <f>IFERROR(BC388/C388," ")</f>
        <v>1.4083315473034709E-2</v>
      </c>
      <c r="BH388" s="30">
        <v>63749</v>
      </c>
      <c r="BI388">
        <f>IFERROR((BH388-BH387), 0)</f>
        <v>95</v>
      </c>
      <c r="BJ388" s="6">
        <v>137760</v>
      </c>
      <c r="BK388">
        <f>IFERROR((BJ388-BJ387),0)</f>
        <v>191</v>
      </c>
      <c r="BL388" s="6">
        <v>102900</v>
      </c>
      <c r="BM388">
        <f>IFERROR((BL388-BL387),0)</f>
        <v>159</v>
      </c>
      <c r="BN388" s="6">
        <v>41599</v>
      </c>
      <c r="BO388">
        <f>IFERROR((BN388-BN387),0)</f>
        <v>65</v>
      </c>
      <c r="BP388" s="6">
        <v>8596</v>
      </c>
      <c r="BQ388">
        <f>IFERROR((BP388-BP387),0)</f>
        <v>9</v>
      </c>
      <c r="BR388" s="10">
        <v>31</v>
      </c>
      <c r="BS388" s="17">
        <f>IFERROR((BR388-BR387),0)</f>
        <v>0</v>
      </c>
      <c r="BT388" s="10">
        <v>268</v>
      </c>
      <c r="BU388" s="17">
        <f>IFERROR((BT388-BT387),0)</f>
        <v>0</v>
      </c>
      <c r="BV388" s="10">
        <v>1209</v>
      </c>
      <c r="BW388" s="17">
        <f>IFERROR((BV388-BV387),0)</f>
        <v>0</v>
      </c>
      <c r="BX388" s="10">
        <v>2967</v>
      </c>
      <c r="BY388" s="17">
        <f>IFERROR((BX388-BX387),0)</f>
        <v>5</v>
      </c>
      <c r="BZ388" s="15">
        <v>1634</v>
      </c>
      <c r="CA388" s="18">
        <f>IFERROR((BZ388-BZ387),0)</f>
        <v>1</v>
      </c>
    </row>
    <row r="389" spans="1:79">
      <c r="A389" s="1">
        <v>44286</v>
      </c>
      <c r="B389">
        <v>44286</v>
      </c>
      <c r="C389" s="6">
        <v>355051</v>
      </c>
      <c r="D389">
        <f>IFERROR(C389-C388,"")</f>
        <v>447</v>
      </c>
      <c r="E389" s="6">
        <v>6114</v>
      </c>
      <c r="F389">
        <f>E389-E388</f>
        <v>5</v>
      </c>
      <c r="G389" s="6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6">
        <v>2154955</v>
      </c>
      <c r="W389">
        <f>V389-V388</f>
        <v>11304</v>
      </c>
      <c r="X389">
        <f>IFERROR(W389-W388,0)</f>
        <v>1076</v>
      </c>
      <c r="Y389" s="22">
        <f>IFERROR(V389/3.974,0)</f>
        <v>542263.46250629087</v>
      </c>
      <c r="Z389" s="6">
        <v>1796357</v>
      </c>
      <c r="AA389">
        <f>Z389-Z388</f>
        <v>10870</v>
      </c>
      <c r="AB389" s="19">
        <f>IFERROR(Z389/V389,0)</f>
        <v>0.83359374093658567</v>
      </c>
      <c r="AC389" s="18">
        <f>IFERROR(AA389-AA388,0)</f>
        <v>1171</v>
      </c>
      <c r="AD389">
        <f>V389-Z389</f>
        <v>358598</v>
      </c>
      <c r="AE389">
        <f>AD389-AD388</f>
        <v>434</v>
      </c>
      <c r="AF389" s="19">
        <f>IFERROR(AD389/V389,0)</f>
        <v>0.16640625906341433</v>
      </c>
      <c r="AG389" s="18">
        <f>IFERROR(AE389-AE388,0)</f>
        <v>-95</v>
      </c>
      <c r="AH389" s="22">
        <f>IFERROR(AE389/W389,0)</f>
        <v>3.8393489030431709E-2</v>
      </c>
      <c r="AI389" s="22">
        <f>IFERROR(AD389/3.974,0)</f>
        <v>90236.034222445887</v>
      </c>
      <c r="AJ389" s="6">
        <v>4230</v>
      </c>
      <c r="AK389">
        <f>AJ389-AJ388</f>
        <v>31</v>
      </c>
      <c r="AL389">
        <f>IFERROR(AJ389/AJ388,0)-1</f>
        <v>7.3827101690879804E-3</v>
      </c>
      <c r="AM389" s="22">
        <f>IFERROR(AJ389/3.974,0)</f>
        <v>1064.4187216909913</v>
      </c>
      <c r="AN389" s="22">
        <f>IFERROR(AJ389/C389," ")</f>
        <v>1.1913781400418532E-2</v>
      </c>
      <c r="AO389" s="6">
        <v>219</v>
      </c>
      <c r="AP389">
        <f>AO389-AO388</f>
        <v>9</v>
      </c>
      <c r="AQ389">
        <f>IFERROR(AO389/AO388,0)-1</f>
        <v>4.2857142857142927E-2</v>
      </c>
      <c r="AR389" s="22">
        <f>IFERROR(AO389/3.974,0)</f>
        <v>55.108203321590338</v>
      </c>
      <c r="AS389" s="6">
        <v>512</v>
      </c>
      <c r="AT389">
        <f>AS389-AS388</f>
        <v>16</v>
      </c>
      <c r="AU389">
        <f>IFERROR(AS389/AS388,0)-1</f>
        <v>3.2258064516129004E-2</v>
      </c>
      <c r="AV389" s="22">
        <f>IFERROR(AS389/3.974,0)</f>
        <v>128.83744338198289</v>
      </c>
      <c r="AW389" s="35">
        <f>IFERROR(AS389/C389," ")</f>
        <v>1.442046353904087E-3</v>
      </c>
      <c r="AX389" s="6">
        <v>72</v>
      </c>
      <c r="AY389">
        <f>AX389-AX388</f>
        <v>-17</v>
      </c>
      <c r="AZ389">
        <f>IFERROR(AX389/AX388,0)-1</f>
        <v>-0.1910112359550562</v>
      </c>
      <c r="BA389" s="22">
        <f>IFERROR(AX389/3.974,0)</f>
        <v>18.117765475591344</v>
      </c>
      <c r="BB389" s="35">
        <f>IFERROR(AX389/C389," ")</f>
        <v>2.0278776851776224E-4</v>
      </c>
      <c r="BC389" s="18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8">
        <f>IFERROR(BC389-BC388,0)</f>
        <v>39</v>
      </c>
      <c r="BE389" s="35">
        <f>IFERROR(BC389/BC388,0)-1</f>
        <v>7.809371245494523E-3</v>
      </c>
      <c r="BF389" s="22">
        <f>IFERROR(BC389/3.974,0)</f>
        <v>1266.4821338701558</v>
      </c>
      <c r="BG389" s="22">
        <f>IFERROR(BC389/C389," ")</f>
        <v>1.4175428318748575E-2</v>
      </c>
      <c r="BH389" s="30">
        <v>63852</v>
      </c>
      <c r="BI389">
        <f>IFERROR((BH389-BH388), 0)</f>
        <v>103</v>
      </c>
      <c r="BJ389" s="6">
        <v>137933</v>
      </c>
      <c r="BK389">
        <f>IFERROR((BJ389-BJ388),0)</f>
        <v>173</v>
      </c>
      <c r="BL389" s="6">
        <v>103002</v>
      </c>
      <c r="BM389">
        <f>IFERROR((BL389-BL388),0)</f>
        <v>102</v>
      </c>
      <c r="BN389" s="6">
        <v>41656</v>
      </c>
      <c r="BO389">
        <f>IFERROR((BN389-BN388),0)</f>
        <v>57</v>
      </c>
      <c r="BP389" s="6">
        <v>8608</v>
      </c>
      <c r="BQ389">
        <f>IFERROR((BP389-BP388),0)</f>
        <v>12</v>
      </c>
      <c r="BR389" s="10">
        <v>31</v>
      </c>
      <c r="BS389" s="17">
        <f>IFERROR((BR389-BR388),0)</f>
        <v>0</v>
      </c>
      <c r="BT389" s="10">
        <v>268</v>
      </c>
      <c r="BU389" s="17">
        <f>IFERROR((BT389-BT388),0)</f>
        <v>0</v>
      </c>
      <c r="BV389" s="10">
        <v>1210</v>
      </c>
      <c r="BW389" s="17">
        <f>IFERROR((BV389-BV388),0)</f>
        <v>1</v>
      </c>
      <c r="BX389" s="10">
        <v>2968</v>
      </c>
      <c r="BY389" s="17">
        <f>IFERROR((BX389-BX388),0)</f>
        <v>1</v>
      </c>
      <c r="BZ389" s="15">
        <v>1637</v>
      </c>
      <c r="CA389" s="18">
        <f>IFERROR((BZ389-BZ388),0)</f>
        <v>3</v>
      </c>
    </row>
    <row r="390" spans="1:79">
      <c r="A390" s="1">
        <v>44287</v>
      </c>
      <c r="B390">
        <v>44287</v>
      </c>
      <c r="C390" s="6">
        <v>355499</v>
      </c>
      <c r="D390">
        <f>IFERROR(C390-C389,"")</f>
        <v>448</v>
      </c>
      <c r="E390" s="6">
        <v>6119</v>
      </c>
      <c r="F390">
        <f>E390-E389</f>
        <v>5</v>
      </c>
      <c r="G390" s="6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6">
        <v>2164688</v>
      </c>
      <c r="W390">
        <f>V390-V389</f>
        <v>9733</v>
      </c>
      <c r="X390">
        <f>IFERROR(W390-W389,0)</f>
        <v>-1571</v>
      </c>
      <c r="Y390" s="22">
        <f>IFERROR(V390/3.974,0)</f>
        <v>544712.63210870652</v>
      </c>
      <c r="Z390" s="6">
        <v>1805639</v>
      </c>
      <c r="AA390">
        <f>Z390-Z389</f>
        <v>9282</v>
      </c>
      <c r="AB390" s="19">
        <f>IFERROR(Z390/V390,0)</f>
        <v>0.83413360262541303</v>
      </c>
      <c r="AC390" s="18">
        <f>IFERROR(AA390-AA389,0)</f>
        <v>-1588</v>
      </c>
      <c r="AD390">
        <f>V390-Z390</f>
        <v>359049</v>
      </c>
      <c r="AE390">
        <f>AD390-AD389</f>
        <v>451</v>
      </c>
      <c r="AF390" s="19">
        <f>IFERROR(AD390/V390,0)</f>
        <v>0.165866397374587</v>
      </c>
      <c r="AG390" s="18">
        <f>IFERROR(AE390-AE389,0)</f>
        <v>17</v>
      </c>
      <c r="AH390" s="22">
        <f>IFERROR(AE390/W390,0)</f>
        <v>4.6337203328881124E-2</v>
      </c>
      <c r="AI390" s="22">
        <f>IFERROR(AD390/3.974,0)</f>
        <v>90349.521892299948</v>
      </c>
      <c r="AJ390" s="6">
        <v>4321</v>
      </c>
      <c r="AK390">
        <f>AJ390-AJ389</f>
        <v>91</v>
      </c>
      <c r="AL390">
        <f>IFERROR(AJ390/AJ389,0)-1</f>
        <v>2.1513002364066169E-2</v>
      </c>
      <c r="AM390" s="22">
        <f>IFERROR(AJ390/3.974,0)</f>
        <v>1087.3175641670859</v>
      </c>
      <c r="AN390" s="22">
        <f>IFERROR(AJ390/C390," ")</f>
        <v>1.2154745864264035E-2</v>
      </c>
      <c r="AO390" s="6">
        <v>217</v>
      </c>
      <c r="AP390">
        <f>AO390-AO389</f>
        <v>-2</v>
      </c>
      <c r="AQ390">
        <f>IFERROR(AO390/AO389,0)-1</f>
        <v>-9.1324200913242004E-3</v>
      </c>
      <c r="AR390" s="22">
        <f>IFERROR(AO390/3.974,0)</f>
        <v>54.604932058379461</v>
      </c>
      <c r="AS390" s="6">
        <v>449</v>
      </c>
      <c r="AT390">
        <f>AS390-AS389</f>
        <v>-63</v>
      </c>
      <c r="AU390">
        <f>IFERROR(AS390/AS389,0)-1</f>
        <v>-0.123046875</v>
      </c>
      <c r="AV390" s="22">
        <f>IFERROR(AS390/3.974,0)</f>
        <v>112.98439859084046</v>
      </c>
      <c r="AW390" s="35">
        <f>IFERROR(AS390/C390," ")</f>
        <v>1.2630133980686303E-3</v>
      </c>
      <c r="AX390" s="6">
        <v>66</v>
      </c>
      <c r="AY390">
        <f>AX390-AX389</f>
        <v>-6</v>
      </c>
      <c r="AZ390">
        <f>IFERROR(AX390/AX389,0)-1</f>
        <v>-8.333333333333337E-2</v>
      </c>
      <c r="BA390" s="22">
        <f>IFERROR(AX390/3.974,0)</f>
        <v>16.607951685958732</v>
      </c>
      <c r="BB390" s="35">
        <f>IFERROR(AX390/C390," ")</f>
        <v>1.8565453067378529E-4</v>
      </c>
      <c r="BC390" s="18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8">
        <f>IFERROR(BC390-BC389,0)</f>
        <v>20</v>
      </c>
      <c r="BE390" s="35">
        <f>IFERROR(BC390/BC389,0)-1</f>
        <v>3.9737730975561991E-3</v>
      </c>
      <c r="BF390" s="22">
        <f>IFERROR(BC390/3.974,0)</f>
        <v>1271.5148465022646</v>
      </c>
      <c r="BG390" s="22">
        <f>IFERROR(BC390/C390," ")</f>
        <v>1.421382338628238E-2</v>
      </c>
      <c r="BH390" s="30">
        <v>63943</v>
      </c>
      <c r="BI390">
        <f>IFERROR((BH390-BH389), 0)</f>
        <v>91</v>
      </c>
      <c r="BJ390" s="6">
        <v>138107</v>
      </c>
      <c r="BK390">
        <f>IFERROR((BJ390-BJ389),0)</f>
        <v>174</v>
      </c>
      <c r="BL390" s="6">
        <v>103123</v>
      </c>
      <c r="BM390">
        <f>IFERROR((BL390-BL389),0)</f>
        <v>121</v>
      </c>
      <c r="BN390" s="6">
        <v>41708</v>
      </c>
      <c r="BO390">
        <f>IFERROR((BN390-BN389),0)</f>
        <v>52</v>
      </c>
      <c r="BP390" s="6">
        <v>8618</v>
      </c>
      <c r="BQ390">
        <f>IFERROR((BP390-BP389),0)</f>
        <v>10</v>
      </c>
      <c r="BR390" s="10">
        <v>31</v>
      </c>
      <c r="BS390" s="17">
        <f>IFERROR((BR390-BR389),0)</f>
        <v>0</v>
      </c>
      <c r="BT390" s="10">
        <v>268</v>
      </c>
      <c r="BU390" s="17">
        <f>IFERROR((BT390-BT389),0)</f>
        <v>0</v>
      </c>
      <c r="BV390" s="10">
        <v>1212</v>
      </c>
      <c r="BW390" s="17">
        <f>IFERROR((BV390-BV389),0)</f>
        <v>2</v>
      </c>
      <c r="BX390" s="10">
        <v>2971</v>
      </c>
      <c r="BY390" s="17">
        <f>IFERROR((BX390-BX389),0)</f>
        <v>3</v>
      </c>
      <c r="BZ390" s="15">
        <v>1637</v>
      </c>
      <c r="CA390" s="18">
        <f>IFERROR((BZ390-BZ389),0)</f>
        <v>0</v>
      </c>
    </row>
    <row r="391" spans="1:79">
      <c r="A391" s="1">
        <v>44288</v>
      </c>
      <c r="B391">
        <v>44288</v>
      </c>
      <c r="C391" s="6">
        <v>355850</v>
      </c>
      <c r="D391">
        <f>IFERROR(C391-C390,"")</f>
        <v>351</v>
      </c>
      <c r="E391" s="6">
        <v>6126</v>
      </c>
      <c r="F391">
        <f>E391-E390</f>
        <v>7</v>
      </c>
      <c r="G391" s="6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6">
        <v>2171575</v>
      </c>
      <c r="W391">
        <f>V391-V390</f>
        <v>6887</v>
      </c>
      <c r="X391">
        <f>IFERROR(W391-W390,0)</f>
        <v>-2846</v>
      </c>
      <c r="Y391" s="22">
        <f>IFERROR(V391/3.974,0)</f>
        <v>546445.64670357318</v>
      </c>
      <c r="Z391" s="6">
        <v>1812175</v>
      </c>
      <c r="AA391">
        <f>Z391-Z390</f>
        <v>6536</v>
      </c>
      <c r="AB391" s="19">
        <f>IFERROR(Z391/V391,0)</f>
        <v>0.83449800260179818</v>
      </c>
      <c r="AC391" s="18">
        <f>IFERROR(AA391-AA390,0)</f>
        <v>-2746</v>
      </c>
      <c r="AD391">
        <f>V391-Z391</f>
        <v>359400</v>
      </c>
      <c r="AE391">
        <f>AD391-AD390</f>
        <v>351</v>
      </c>
      <c r="AF391" s="19">
        <f>IFERROR(AD391/V391,0)</f>
        <v>0.16550199739820176</v>
      </c>
      <c r="AG391" s="18">
        <f>IFERROR(AE391-AE390,0)</f>
        <v>-100</v>
      </c>
      <c r="AH391" s="22">
        <f>IFERROR(AE391/W391,0)</f>
        <v>5.0965587338463771E-2</v>
      </c>
      <c r="AI391" s="22">
        <f>IFERROR(AD391/3.974,0)</f>
        <v>90437.845998993449</v>
      </c>
      <c r="AJ391" s="6">
        <v>4302</v>
      </c>
      <c r="AK391">
        <f>AJ391-AJ390</f>
        <v>-19</v>
      </c>
      <c r="AL391">
        <f>IFERROR(AJ391/AJ390,0)-1</f>
        <v>-4.3971302939134205E-3</v>
      </c>
      <c r="AM391" s="22">
        <f>IFERROR(AJ391/3.974,0)</f>
        <v>1082.5364871665827</v>
      </c>
      <c r="AN391" s="22">
        <f>IFERROR(AJ391/C391," ")</f>
        <v>1.2089363495854995E-2</v>
      </c>
      <c r="AO391" s="6">
        <v>225</v>
      </c>
      <c r="AP391">
        <f>AO391-AO390</f>
        <v>8</v>
      </c>
      <c r="AQ391">
        <f>IFERROR(AO391/AO390,0)-1</f>
        <v>3.6866359447004671E-2</v>
      </c>
      <c r="AR391" s="22">
        <f>IFERROR(AO391/3.974,0)</f>
        <v>56.618017111222947</v>
      </c>
      <c r="AS391" s="6">
        <v>431</v>
      </c>
      <c r="AT391">
        <f>AS391-AS390</f>
        <v>-18</v>
      </c>
      <c r="AU391">
        <f>IFERROR(AS391/AS390,0)-1</f>
        <v>-4.008908685968815E-2</v>
      </c>
      <c r="AV391" s="22">
        <f>IFERROR(AS391/3.974,0)</f>
        <v>108.45495722194262</v>
      </c>
      <c r="AW391" s="35">
        <f>IFERROR(AS391/C391," ")</f>
        <v>1.2111844878460024E-3</v>
      </c>
      <c r="AX391" s="6">
        <v>65</v>
      </c>
      <c r="AY391">
        <f>AX391-AX390</f>
        <v>-1</v>
      </c>
      <c r="AZ391">
        <f>IFERROR(AX391/AX390,0)-1</f>
        <v>-1.5151515151515138E-2</v>
      </c>
      <c r="BA391" s="22">
        <f>IFERROR(AX391/3.974,0)</f>
        <v>16.356316054353297</v>
      </c>
      <c r="BB391" s="35">
        <f>IFERROR(AX391/C391," ")</f>
        <v>1.8266123366587046E-4</v>
      </c>
      <c r="BC391" s="18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8">
        <f>IFERROR(BC391-BC390,0)</f>
        <v>-30</v>
      </c>
      <c r="BE391" s="35">
        <f>IFERROR(BC391/BC390,0)-1</f>
        <v>-5.9370670888581056E-3</v>
      </c>
      <c r="BF391" s="22">
        <f>IFERROR(BC391/3.974,0)</f>
        <v>1263.9657775541016</v>
      </c>
      <c r="BG391" s="22">
        <f>IFERROR(BC391/C391," ")</f>
        <v>1.4115498103133343E-2</v>
      </c>
      <c r="BH391" s="30">
        <v>64025</v>
      </c>
      <c r="BI391">
        <f>IFERROR((BH391-BH390), 0)</f>
        <v>82</v>
      </c>
      <c r="BJ391" s="6">
        <v>138238</v>
      </c>
      <c r="BK391">
        <f>IFERROR((BJ391-BJ390),0)</f>
        <v>131</v>
      </c>
      <c r="BL391" s="6">
        <v>103225</v>
      </c>
      <c r="BM391">
        <f>IFERROR((BL391-BL390),0)</f>
        <v>102</v>
      </c>
      <c r="BN391" s="6">
        <v>41737</v>
      </c>
      <c r="BO391">
        <f>IFERROR((BN391-BN390),0)</f>
        <v>29</v>
      </c>
      <c r="BP391" s="6">
        <v>8625</v>
      </c>
      <c r="BQ391">
        <f>IFERROR((BP391-BP390),0)</f>
        <v>7</v>
      </c>
      <c r="BR391" s="10">
        <v>31</v>
      </c>
      <c r="BS391" s="17">
        <f>IFERROR((BR391-BR390),0)</f>
        <v>0</v>
      </c>
      <c r="BT391" s="10">
        <v>268</v>
      </c>
      <c r="BU391" s="17">
        <f>IFERROR((BT391-BT390),0)</f>
        <v>0</v>
      </c>
      <c r="BV391" s="10">
        <v>1214</v>
      </c>
      <c r="BW391" s="17">
        <f>IFERROR((BV391-BV390),0)</f>
        <v>2</v>
      </c>
      <c r="BX391" s="10">
        <v>2974</v>
      </c>
      <c r="BY391" s="17">
        <f>IFERROR((BX391-BX390),0)</f>
        <v>3</v>
      </c>
      <c r="BZ391" s="15">
        <v>1639</v>
      </c>
      <c r="CA391" s="18">
        <f>IFERROR((BZ391-BZ390),0)</f>
        <v>2</v>
      </c>
    </row>
    <row r="392" spans="1:79">
      <c r="A392" s="1">
        <v>44289</v>
      </c>
      <c r="B392">
        <v>44289</v>
      </c>
      <c r="C392" s="6">
        <v>356073</v>
      </c>
      <c r="D392">
        <f>IFERROR(C392-C391,"")</f>
        <v>223</v>
      </c>
      <c r="E392" s="6">
        <v>6131</v>
      </c>
      <c r="F392">
        <f>E392-E391</f>
        <v>5</v>
      </c>
      <c r="G392" s="6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6">
        <v>2175451</v>
      </c>
      <c r="W392">
        <f>V392-V391</f>
        <v>3876</v>
      </c>
      <c r="X392">
        <f>IFERROR(W392-W391,0)</f>
        <v>-3011</v>
      </c>
      <c r="Y392" s="22">
        <f>IFERROR(V392/3.974,0)</f>
        <v>547420.98641167581</v>
      </c>
      <c r="Z392" s="6">
        <v>1815828</v>
      </c>
      <c r="AA392">
        <f>Z392-Z391</f>
        <v>3653</v>
      </c>
      <c r="AB392" s="19">
        <f>IFERROR(Z392/V392,0)</f>
        <v>0.83469036995087453</v>
      </c>
      <c r="AC392" s="18">
        <f>IFERROR(AA392-AA391,0)</f>
        <v>-2883</v>
      </c>
      <c r="AD392">
        <f>V392-Z392</f>
        <v>359623</v>
      </c>
      <c r="AE392">
        <f>AD392-AD391</f>
        <v>223</v>
      </c>
      <c r="AF392" s="19">
        <f>IFERROR(AD392/V392,0)</f>
        <v>0.16530963004912544</v>
      </c>
      <c r="AG392" s="18">
        <f>IFERROR(AE392-AE391,0)</f>
        <v>-128</v>
      </c>
      <c r="AH392" s="22">
        <f>IFERROR(AE392/W392,0)</f>
        <v>5.7533539731682147E-2</v>
      </c>
      <c r="AI392" s="22">
        <f>IFERROR(AD392/3.974,0)</f>
        <v>90493.960744841461</v>
      </c>
      <c r="AJ392" s="6">
        <v>4100</v>
      </c>
      <c r="AK392">
        <f>AJ392-AJ391</f>
        <v>-202</v>
      </c>
      <c r="AL392">
        <f>IFERROR(AJ392/AJ391,0)-1</f>
        <v>-4.6954904695490463E-2</v>
      </c>
      <c r="AM392" s="22">
        <f>IFERROR(AJ392/3.974,0)</f>
        <v>1031.7060895822849</v>
      </c>
      <c r="AN392" s="22">
        <f>IFERROR(AJ392/C392," ")</f>
        <v>1.1514492814675642E-2</v>
      </c>
      <c r="AO392" s="6">
        <v>229</v>
      </c>
      <c r="AP392">
        <f>AO392-AO391</f>
        <v>4</v>
      </c>
      <c r="AQ392">
        <f>IFERROR(AO392/AO391,0)-1</f>
        <v>1.777777777777767E-2</v>
      </c>
      <c r="AR392" s="22">
        <f>IFERROR(AO392/3.974,0)</f>
        <v>57.624559637644687</v>
      </c>
      <c r="AS392" s="6">
        <v>430</v>
      </c>
      <c r="AT392">
        <f>AS392-AS391</f>
        <v>-1</v>
      </c>
      <c r="AU392">
        <f>IFERROR(AS392/AS391,0)-1</f>
        <v>-2.3201856148491462E-3</v>
      </c>
      <c r="AV392" s="22">
        <f>IFERROR(AS392/3.974,0)</f>
        <v>108.20332159033718</v>
      </c>
      <c r="AW392" s="35">
        <f>IFERROR(AS392/C392," ")</f>
        <v>1.2076175391001283E-3</v>
      </c>
      <c r="AX392" s="6">
        <v>63</v>
      </c>
      <c r="AY392">
        <f>AX392-AX391</f>
        <v>-2</v>
      </c>
      <c r="AZ392">
        <f>IFERROR(AX392/AX391,0)-1</f>
        <v>-3.0769230769230771E-2</v>
      </c>
      <c r="BA392" s="22">
        <f>IFERROR(AX392/3.974,0)</f>
        <v>15.853044791142425</v>
      </c>
      <c r="BB392" s="35">
        <f>IFERROR(AX392/C392," ")</f>
        <v>1.7693001154257695E-4</v>
      </c>
      <c r="BC392" s="18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8">
        <f>IFERROR(BC392-BC391,0)</f>
        <v>-201</v>
      </c>
      <c r="BE392" s="35">
        <f>IFERROR(BC392/BC391,0)-1</f>
        <v>-4.001592673700971E-2</v>
      </c>
      <c r="BF392" s="22">
        <f>IFERROR(BC392/3.974,0)</f>
        <v>1213.3870156014091</v>
      </c>
      <c r="BG392" s="22">
        <f>IFERROR(BC392/C392," ")</f>
        <v>1.3542166915211207E-2</v>
      </c>
      <c r="BH392" s="30">
        <v>64077</v>
      </c>
      <c r="BI392">
        <f>IFERROR((BH392-BH391), 0)</f>
        <v>52</v>
      </c>
      <c r="BJ392" s="6">
        <v>138314</v>
      </c>
      <c r="BK392">
        <f>IFERROR((BJ392-BJ391),0)</f>
        <v>76</v>
      </c>
      <c r="BL392" s="6">
        <v>103284</v>
      </c>
      <c r="BM392">
        <f>IFERROR((BL392-BL391),0)</f>
        <v>59</v>
      </c>
      <c r="BN392" s="6">
        <v>41762</v>
      </c>
      <c r="BO392">
        <f>IFERROR((BN392-BN391),0)</f>
        <v>25</v>
      </c>
      <c r="BP392" s="6">
        <v>8636</v>
      </c>
      <c r="BQ392">
        <f>IFERROR((BP392-BP391),0)</f>
        <v>11</v>
      </c>
      <c r="BR392" s="10">
        <v>31</v>
      </c>
      <c r="BS392" s="17">
        <f>IFERROR((BR392-BR391),0)</f>
        <v>0</v>
      </c>
      <c r="BT392" s="10">
        <v>268</v>
      </c>
      <c r="BU392" s="17">
        <f>IFERROR((BT392-BT391),0)</f>
        <v>0</v>
      </c>
      <c r="BV392" s="10">
        <v>1214</v>
      </c>
      <c r="BW392" s="17">
        <f>IFERROR((BV392-BV391),0)</f>
        <v>0</v>
      </c>
      <c r="BX392" s="10">
        <v>2977</v>
      </c>
      <c r="BY392" s="17">
        <f>IFERROR((BX392-BX391),0)</f>
        <v>3</v>
      </c>
      <c r="BZ392" s="15">
        <v>1641</v>
      </c>
      <c r="CA392" s="18">
        <f>IFERROR((BZ392-BZ391),0)</f>
        <v>2</v>
      </c>
    </row>
    <row r="393" spans="1:79">
      <c r="A393" s="1">
        <v>44290</v>
      </c>
      <c r="B393">
        <v>44290</v>
      </c>
      <c r="C393" s="6">
        <v>356377</v>
      </c>
      <c r="D393">
        <f>IFERROR(C393-C392,"")</f>
        <v>304</v>
      </c>
      <c r="E393" s="6">
        <v>6135</v>
      </c>
      <c r="F393">
        <f>E393-E392</f>
        <v>4</v>
      </c>
      <c r="G393" s="6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6">
        <v>2180385</v>
      </c>
      <c r="W393">
        <f>V393-V392</f>
        <v>4934</v>
      </c>
      <c r="X393">
        <f>IFERROR(W393-W392,0)</f>
        <v>1058</v>
      </c>
      <c r="Y393" s="22">
        <f>IFERROR(V393/3.974,0)</f>
        <v>548662.55661801703</v>
      </c>
      <c r="Z393" s="6">
        <v>1820458</v>
      </c>
      <c r="AA393">
        <f>Z393-Z392</f>
        <v>4630</v>
      </c>
      <c r="AB393" s="19">
        <f>IFERROR(Z393/V393,0)</f>
        <v>0.83492502470893903</v>
      </c>
      <c r="AC393" s="18">
        <f>IFERROR(AA393-AA392,0)</f>
        <v>977</v>
      </c>
      <c r="AD393">
        <f>V393-Z393</f>
        <v>359927</v>
      </c>
      <c r="AE393">
        <f>AD393-AD392</f>
        <v>304</v>
      </c>
      <c r="AF393" s="19">
        <f>IFERROR(AD393/V393,0)</f>
        <v>0.16507497529106099</v>
      </c>
      <c r="AG393" s="18">
        <f>IFERROR(AE393-AE392,0)</f>
        <v>81</v>
      </c>
      <c r="AH393" s="22">
        <f>IFERROR(AE393/W393,0)</f>
        <v>6.1613295500608026E-2</v>
      </c>
      <c r="AI393" s="22">
        <f>IFERROR(AD393/3.974,0)</f>
        <v>90570.457976849517</v>
      </c>
      <c r="AJ393" s="6">
        <v>4031</v>
      </c>
      <c r="AK393">
        <f>AJ393-AJ392</f>
        <v>-69</v>
      </c>
      <c r="AL393">
        <f>IFERROR(AJ393/AJ392,0)-1</f>
        <v>-1.6829268292682942E-2</v>
      </c>
      <c r="AM393" s="22">
        <f>IFERROR(AJ393/3.974,0)</f>
        <v>1014.3432310015097</v>
      </c>
      <c r="AN393" s="22">
        <f>IFERROR(AJ393/C393," ")</f>
        <v>1.1311055427258212E-2</v>
      </c>
      <c r="AO393" s="6">
        <v>230</v>
      </c>
      <c r="AP393">
        <f>AO393-AO392</f>
        <v>1</v>
      </c>
      <c r="AQ393">
        <f>IFERROR(AO393/AO392,0)-1</f>
        <v>4.366812227074135E-3</v>
      </c>
      <c r="AR393" s="22">
        <f>IFERROR(AO393/3.974,0)</f>
        <v>57.876195269250125</v>
      </c>
      <c r="AS393" s="6">
        <v>421</v>
      </c>
      <c r="AT393">
        <f>AS393-AS392</f>
        <v>-9</v>
      </c>
      <c r="AU393">
        <f>IFERROR(AS393/AS392,0)-1</f>
        <v>-2.0930232558139528E-2</v>
      </c>
      <c r="AV393" s="22">
        <f>IFERROR(AS393/3.974,0)</f>
        <v>105.93860090588826</v>
      </c>
      <c r="AW393" s="35">
        <f>IFERROR(AS393/C393," ")</f>
        <v>1.1813332510234949E-3</v>
      </c>
      <c r="AX393" s="6">
        <v>67</v>
      </c>
      <c r="AY393">
        <f>AX393-AX392</f>
        <v>4</v>
      </c>
      <c r="AZ393">
        <f>IFERROR(AX393/AX392,0)-1</f>
        <v>6.3492063492063489E-2</v>
      </c>
      <c r="BA393" s="22">
        <f>IFERROR(AX393/3.974,0)</f>
        <v>16.859587317564166</v>
      </c>
      <c r="BB393" s="35">
        <f>IFERROR(AX393/C393," ")</f>
        <v>1.8800315396335903E-4</v>
      </c>
      <c r="BC393" s="18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8">
        <f>IFERROR(BC393-BC392,0)</f>
        <v>-73</v>
      </c>
      <c r="BE393" s="35">
        <f>IFERROR(BC393/BC392,0)-1</f>
        <v>-1.5138946495230177E-2</v>
      </c>
      <c r="BF393" s="22">
        <f>IFERROR(BC393/3.974,0)</f>
        <v>1195.0176144942122</v>
      </c>
      <c r="BG393" s="22">
        <f>IFERROR(BC393/C393," ")</f>
        <v>1.3325775793611822E-2</v>
      </c>
      <c r="BH393" s="30">
        <v>64143</v>
      </c>
      <c r="BI393">
        <f>IFERROR((BH393-BH392), 0)</f>
        <v>66</v>
      </c>
      <c r="BJ393" s="6">
        <v>138397</v>
      </c>
      <c r="BK393">
        <f>IFERROR((BJ393-BJ392),0)</f>
        <v>83</v>
      </c>
      <c r="BL393" s="6">
        <v>103386</v>
      </c>
      <c r="BM393">
        <f>IFERROR((BL393-BL392),0)</f>
        <v>102</v>
      </c>
      <c r="BN393" s="6">
        <v>41808</v>
      </c>
      <c r="BO393">
        <f>IFERROR((BN393-BN392),0)</f>
        <v>46</v>
      </c>
      <c r="BP393" s="6">
        <v>8643</v>
      </c>
      <c r="BQ393">
        <f>IFERROR((BP393-BP392),0)</f>
        <v>7</v>
      </c>
      <c r="BR393" s="10">
        <v>31</v>
      </c>
      <c r="BS393" s="17">
        <f>IFERROR((BR393-BR392),0)</f>
        <v>0</v>
      </c>
      <c r="BT393" s="10">
        <v>268</v>
      </c>
      <c r="BU393" s="17">
        <f>IFERROR((BT393-BT392),0)</f>
        <v>0</v>
      </c>
      <c r="BV393" s="10">
        <v>1215</v>
      </c>
      <c r="BW393" s="17">
        <f>IFERROR((BV393-BV392),0)</f>
        <v>1</v>
      </c>
      <c r="BX393" s="10">
        <v>2980</v>
      </c>
      <c r="BY393" s="17">
        <f>IFERROR((BX393-BX392),0)</f>
        <v>3</v>
      </c>
      <c r="BZ393" s="15">
        <v>1641</v>
      </c>
      <c r="CA393" s="18">
        <f>IFERROR((BZ393-BZ392),0)</f>
        <v>0</v>
      </c>
    </row>
    <row r="394" spans="1:79">
      <c r="A394" s="1">
        <v>44291</v>
      </c>
      <c r="B394">
        <v>44291</v>
      </c>
      <c r="C394" s="6">
        <v>356556</v>
      </c>
      <c r="D394">
        <f>IFERROR(C394-C393,"")</f>
        <v>179</v>
      </c>
      <c r="E394" s="6">
        <v>6138</v>
      </c>
      <c r="F394">
        <f>E394-E393</f>
        <v>3</v>
      </c>
      <c r="G394" s="6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6">
        <v>2185241</v>
      </c>
      <c r="W394">
        <f>V394-V393</f>
        <v>4856</v>
      </c>
      <c r="X394">
        <f>IFERROR(W394-W393,0)</f>
        <v>-78</v>
      </c>
      <c r="Y394" s="22">
        <f>IFERROR(V394/3.974,0)</f>
        <v>549884.49924509309</v>
      </c>
      <c r="Z394" s="6">
        <v>1825135</v>
      </c>
      <c r="AA394">
        <f>Z394-Z393</f>
        <v>4677</v>
      </c>
      <c r="AB394" s="19">
        <f>IFERROR(Z394/V394,0)</f>
        <v>0.83520993794277154</v>
      </c>
      <c r="AC394" s="18">
        <f>IFERROR(AA394-AA393,0)</f>
        <v>47</v>
      </c>
      <c r="AD394">
        <f>V394-Z394</f>
        <v>360106</v>
      </c>
      <c r="AE394">
        <f>AD394-AD393</f>
        <v>179</v>
      </c>
      <c r="AF394" s="19">
        <f>IFERROR(AD394/V394,0)</f>
        <v>0.16479006205722846</v>
      </c>
      <c r="AG394" s="18">
        <f>IFERROR(AE394-AE393,0)</f>
        <v>-125</v>
      </c>
      <c r="AH394" s="22">
        <f>IFERROR(AE394/W394,0)</f>
        <v>3.6861614497528832E-2</v>
      </c>
      <c r="AI394" s="22">
        <f>IFERROR(AD394/3.974,0)</f>
        <v>90615.500754906883</v>
      </c>
      <c r="AJ394" s="6">
        <v>3978</v>
      </c>
      <c r="AK394">
        <f>AJ394-AJ393</f>
        <v>-53</v>
      </c>
      <c r="AL394">
        <f>IFERROR(AJ394/AJ393,0)-1</f>
        <v>-1.3148102207888868E-2</v>
      </c>
      <c r="AM394" s="22">
        <f>IFERROR(AJ394/3.974,0)</f>
        <v>1001.0065425264216</v>
      </c>
      <c r="AN394" s="22">
        <f>IFERROR(AJ394/C394," ")</f>
        <v>1.1156732743243698E-2</v>
      </c>
      <c r="AO394" s="6">
        <v>224</v>
      </c>
      <c r="AP394">
        <f>AO394-AO393</f>
        <v>-6</v>
      </c>
      <c r="AQ394">
        <f>IFERROR(AO394/AO393,0)-1</f>
        <v>-2.6086956521739091E-2</v>
      </c>
      <c r="AR394" s="22">
        <f>IFERROR(AO394/3.974,0)</f>
        <v>56.366381479617509</v>
      </c>
      <c r="AS394" s="6">
        <v>425</v>
      </c>
      <c r="AT394">
        <f>AS394-AS393</f>
        <v>4</v>
      </c>
      <c r="AU394">
        <f>IFERROR(AS394/AS393,0)-1</f>
        <v>9.5011876484560887E-3</v>
      </c>
      <c r="AV394" s="22">
        <f>IFERROR(AS394/3.974,0)</f>
        <v>106.94514343231</v>
      </c>
      <c r="AW394" s="35">
        <f>IFERROR(AS394/C394," ")</f>
        <v>1.191958626414925E-3</v>
      </c>
      <c r="AX394" s="6">
        <v>72</v>
      </c>
      <c r="AY394">
        <f>AX394-AX393</f>
        <v>5</v>
      </c>
      <c r="AZ394">
        <f>IFERROR(AX394/AX393,0)-1</f>
        <v>7.4626865671641784E-2</v>
      </c>
      <c r="BA394" s="22">
        <f>IFERROR(AX394/3.974,0)</f>
        <v>18.117765475591344</v>
      </c>
      <c r="BB394" s="35">
        <f>IFERROR(AX394/C394," ")</f>
        <v>2.0193181435735201E-4</v>
      </c>
      <c r="BC394" s="18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8">
        <f>IFERROR(BC394-BC393,0)</f>
        <v>-50</v>
      </c>
      <c r="BE394" s="35">
        <f>IFERROR(BC394/BC393,0)-1</f>
        <v>-1.0528532322594208E-2</v>
      </c>
      <c r="BF394" s="22">
        <f>IFERROR(BC394/3.974,0)</f>
        <v>1182.4358329139407</v>
      </c>
      <c r="BG394" s="22">
        <f>IFERROR(BC394/C394," ")</f>
        <v>1.3178855495349959E-2</v>
      </c>
      <c r="BH394" s="30">
        <v>64169</v>
      </c>
      <c r="BI394">
        <f>IFERROR((BH394-BH393), 0)</f>
        <v>26</v>
      </c>
      <c r="BJ394" s="6">
        <v>138470</v>
      </c>
      <c r="BK394">
        <f>IFERROR((BJ394-BJ393),0)</f>
        <v>73</v>
      </c>
      <c r="BL394" s="6">
        <v>103451</v>
      </c>
      <c r="BM394">
        <f>IFERROR((BL394-BL393),0)</f>
        <v>65</v>
      </c>
      <c r="BN394" s="6">
        <v>41823</v>
      </c>
      <c r="BO394">
        <f>IFERROR((BN394-BN393),0)</f>
        <v>15</v>
      </c>
      <c r="BP394" s="6">
        <v>8643</v>
      </c>
      <c r="BQ394">
        <f>IFERROR((BP394-BP393),0)</f>
        <v>0</v>
      </c>
      <c r="BR394" s="10">
        <v>31</v>
      </c>
      <c r="BS394" s="17">
        <f>IFERROR((BR394-BR393),0)</f>
        <v>0</v>
      </c>
      <c r="BT394" s="10">
        <v>269</v>
      </c>
      <c r="BU394" s="17">
        <f>IFERROR((BT394-BT393),0)</f>
        <v>1</v>
      </c>
      <c r="BV394" s="10">
        <v>1216</v>
      </c>
      <c r="BW394" s="17">
        <f>IFERROR((BV394-BV393),0)</f>
        <v>1</v>
      </c>
      <c r="BX394" s="10">
        <v>2980</v>
      </c>
      <c r="BY394" s="17">
        <f>IFERROR((BX394-BX393),0)</f>
        <v>0</v>
      </c>
      <c r="BZ394" s="15">
        <v>1642</v>
      </c>
      <c r="CA394" s="18">
        <f>IFERROR((BZ394-BZ393),0)</f>
        <v>1</v>
      </c>
    </row>
    <row r="395" spans="1:79">
      <c r="A395" s="1">
        <v>44292</v>
      </c>
      <c r="B395">
        <v>44292</v>
      </c>
      <c r="C395" s="6">
        <v>356913</v>
      </c>
      <c r="D395">
        <f>IFERROR(C395-C394,"")</f>
        <v>357</v>
      </c>
      <c r="E395" s="6">
        <v>6146</v>
      </c>
      <c r="F395">
        <f>E395-E394</f>
        <v>8</v>
      </c>
      <c r="G395" s="6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6">
        <v>2195622</v>
      </c>
      <c r="W395">
        <f>V395-V394</f>
        <v>10381</v>
      </c>
      <c r="X395">
        <f>IFERROR(W395-W394,0)</f>
        <v>5525</v>
      </c>
      <c r="Y395" s="22">
        <f>IFERROR(V395/3.974,0)</f>
        <v>552496.72873678908</v>
      </c>
      <c r="Z395" s="6">
        <v>1835159</v>
      </c>
      <c r="AA395">
        <f>Z395-Z394</f>
        <v>10024</v>
      </c>
      <c r="AB395" s="19">
        <f>IFERROR(Z395/V395,0)</f>
        <v>0.83582647650642961</v>
      </c>
      <c r="AC395" s="18">
        <f>IFERROR(AA395-AA394,0)</f>
        <v>5347</v>
      </c>
      <c r="AD395">
        <f>V395-Z395</f>
        <v>360463</v>
      </c>
      <c r="AE395">
        <f>AD395-AD394</f>
        <v>357</v>
      </c>
      <c r="AF395" s="19">
        <f>IFERROR(AD395/V395,0)</f>
        <v>0.16417352349357039</v>
      </c>
      <c r="AG395" s="18">
        <f>IFERROR(AE395-AE394,0)</f>
        <v>178</v>
      </c>
      <c r="AH395" s="22">
        <f>IFERROR(AE395/W395,0)</f>
        <v>3.4389750505731627E-2</v>
      </c>
      <c r="AI395" s="22">
        <f>IFERROR(AD395/3.974,0)</f>
        <v>90705.334675390026</v>
      </c>
      <c r="AJ395" s="6">
        <v>3926</v>
      </c>
      <c r="AK395">
        <f>AJ395-AJ394</f>
        <v>-52</v>
      </c>
      <c r="AL395">
        <f>IFERROR(AJ395/AJ394,0)-1</f>
        <v>-1.3071895424836555E-2</v>
      </c>
      <c r="AM395" s="22">
        <f>IFERROR(AJ395/3.974,0)</f>
        <v>987.92148968293907</v>
      </c>
      <c r="AN395" s="22">
        <f>IFERROR(AJ395/C395," ")</f>
        <v>1.0999879522460655E-2</v>
      </c>
      <c r="AO395" s="6">
        <v>217</v>
      </c>
      <c r="AP395">
        <f>AO395-AO394</f>
        <v>-7</v>
      </c>
      <c r="AQ395">
        <f>IFERROR(AO395/AO394,0)-1</f>
        <v>-3.125E-2</v>
      </c>
      <c r="AR395" s="22">
        <f>IFERROR(AO395/3.974,0)</f>
        <v>54.604932058379461</v>
      </c>
      <c r="AS395" s="6">
        <v>402</v>
      </c>
      <c r="AT395">
        <f>AS395-AS394</f>
        <v>-23</v>
      </c>
      <c r="AU395">
        <f>IFERROR(AS395/AS394,0)-1</f>
        <v>-5.4117647058823493E-2</v>
      </c>
      <c r="AV395" s="22">
        <f>IFERROR(AS395/3.974,0)</f>
        <v>101.15752390538499</v>
      </c>
      <c r="AW395" s="35">
        <f>IFERROR(AS395/C395," ")</f>
        <v>1.1263249027073825E-3</v>
      </c>
      <c r="AX395" s="6">
        <v>69</v>
      </c>
      <c r="AY395">
        <f>AX395-AX394</f>
        <v>-3</v>
      </c>
      <c r="AZ395">
        <f>IFERROR(AX395/AX394,0)-1</f>
        <v>-4.166666666666663E-2</v>
      </c>
      <c r="BA395" s="22">
        <f>IFERROR(AX395/3.974,0)</f>
        <v>17.362858580775036</v>
      </c>
      <c r="BB395" s="35">
        <f>IFERROR(AX395/C395," ")</f>
        <v>1.9332442359902834E-4</v>
      </c>
      <c r="BC395" s="18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8">
        <f>IFERROR(BC395-BC394,0)</f>
        <v>-85</v>
      </c>
      <c r="BE395" s="35">
        <f>IFERROR(BC395/BC394,0)-1</f>
        <v>-1.8088955096829062E-2</v>
      </c>
      <c r="BF395" s="22">
        <f>IFERROR(BC395/3.974,0)</f>
        <v>1161.0468042274786</v>
      </c>
      <c r="BG395" s="22">
        <f>IFERROR(BC395/C395," ")</f>
        <v>1.2927520151969808E-2</v>
      </c>
      <c r="BH395" s="30">
        <v>64231</v>
      </c>
      <c r="BI395">
        <f>IFERROR((BH395-BH394), 0)</f>
        <v>62</v>
      </c>
      <c r="BJ395" s="6">
        <v>138608</v>
      </c>
      <c r="BK395">
        <f>IFERROR((BJ395-BJ394),0)</f>
        <v>138</v>
      </c>
      <c r="BL395" s="6">
        <v>103554</v>
      </c>
      <c r="BM395">
        <f>IFERROR((BL395-BL394),0)</f>
        <v>103</v>
      </c>
      <c r="BN395" s="6">
        <v>41869</v>
      </c>
      <c r="BO395">
        <f>IFERROR((BN395-BN394),0)</f>
        <v>46</v>
      </c>
      <c r="BP395" s="6">
        <v>8651</v>
      </c>
      <c r="BQ395">
        <f>IFERROR((BP395-BP394),0)</f>
        <v>8</v>
      </c>
      <c r="BR395" s="10">
        <v>31</v>
      </c>
      <c r="BS395" s="17">
        <f>IFERROR((BR395-BR394),0)</f>
        <v>0</v>
      </c>
      <c r="BT395" s="10">
        <v>269</v>
      </c>
      <c r="BU395" s="17">
        <f>IFERROR((BT395-BT394),0)</f>
        <v>0</v>
      </c>
      <c r="BV395" s="10">
        <v>1219</v>
      </c>
      <c r="BW395" s="17">
        <f>IFERROR((BV395-BV394),0)</f>
        <v>3</v>
      </c>
      <c r="BX395" s="10">
        <v>2983</v>
      </c>
      <c r="BY395" s="17">
        <f>IFERROR((BX395-BX394),0)</f>
        <v>3</v>
      </c>
      <c r="BZ395" s="15">
        <v>1644</v>
      </c>
      <c r="CA395" s="18">
        <f>IFERROR((BZ395-BZ394),0)</f>
        <v>2</v>
      </c>
    </row>
    <row r="396" spans="1:79">
      <c r="A396" s="1">
        <v>44293</v>
      </c>
      <c r="B396">
        <v>44293</v>
      </c>
      <c r="C396" s="6">
        <v>357277</v>
      </c>
      <c r="D396">
        <f>IFERROR(C396-C395,"")</f>
        <v>364</v>
      </c>
      <c r="E396" s="6">
        <v>6148</v>
      </c>
      <c r="F396">
        <f>E396-E395</f>
        <v>2</v>
      </c>
      <c r="G396" s="6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6">
        <v>2205603</v>
      </c>
      <c r="W396">
        <f>V396-V395</f>
        <v>9981</v>
      </c>
      <c r="X396">
        <f>IFERROR(W396-W395,0)</f>
        <v>-400</v>
      </c>
      <c r="Y396" s="22">
        <f>IFERROR(V396/3.974,0)</f>
        <v>555008.30397584301</v>
      </c>
      <c r="Z396" s="6">
        <v>1844776</v>
      </c>
      <c r="AA396">
        <f>Z396-Z395</f>
        <v>9617</v>
      </c>
      <c r="AB396" s="19">
        <f>IFERROR(Z396/V396,0)</f>
        <v>0.83640437558345726</v>
      </c>
      <c r="AC396" s="18">
        <f>IFERROR(AA396-AA395,0)</f>
        <v>-407</v>
      </c>
      <c r="AD396">
        <f>V396-Z396</f>
        <v>360827</v>
      </c>
      <c r="AE396">
        <f>AD396-AD395</f>
        <v>364</v>
      </c>
      <c r="AF396" s="19">
        <f>IFERROR(AD396/V396,0)</f>
        <v>0.16359562441654277</v>
      </c>
      <c r="AG396" s="18">
        <f>IFERROR(AE396-AE395,0)</f>
        <v>7</v>
      </c>
      <c r="AH396" s="22">
        <f>IFERROR(AE396/W396,0)</f>
        <v>3.6469291654142873E-2</v>
      </c>
      <c r="AI396" s="22">
        <f>IFERROR(AD396/3.974,0)</f>
        <v>90796.930045294415</v>
      </c>
      <c r="AJ396" s="6">
        <v>3820</v>
      </c>
      <c r="AK396">
        <f>AJ396-AJ395</f>
        <v>-106</v>
      </c>
      <c r="AL396">
        <f>IFERROR(AJ396/AJ395,0)-1</f>
        <v>-2.6999490575649543E-2</v>
      </c>
      <c r="AM396" s="22">
        <f>IFERROR(AJ396/3.974,0)</f>
        <v>961.24811273276293</v>
      </c>
      <c r="AN396" s="22">
        <f>IFERROR(AJ396/C396," ")</f>
        <v>1.0691984090775505E-2</v>
      </c>
      <c r="AO396" s="6">
        <v>214</v>
      </c>
      <c r="AP396">
        <f>AO396-AO395</f>
        <v>-3</v>
      </c>
      <c r="AQ396">
        <f>IFERROR(AO396/AO395,0)-1</f>
        <v>-1.3824884792626779E-2</v>
      </c>
      <c r="AR396" s="22">
        <f>IFERROR(AO396/3.974,0)</f>
        <v>53.85002516356316</v>
      </c>
      <c r="AS396" s="6">
        <v>415</v>
      </c>
      <c r="AT396">
        <f>AS396-AS395</f>
        <v>13</v>
      </c>
      <c r="AU396">
        <f>IFERROR(AS396/AS395,0)-1</f>
        <v>3.2338308457711351E-2</v>
      </c>
      <c r="AV396" s="22">
        <f>IFERROR(AS396/3.974,0)</f>
        <v>104.42878711625566</v>
      </c>
      <c r="AW396" s="35">
        <f>IFERROR(AS396/C396," ")</f>
        <v>1.1615637166680194E-3</v>
      </c>
      <c r="AX396" s="6">
        <v>69</v>
      </c>
      <c r="AY396">
        <f>AX396-AX395</f>
        <v>0</v>
      </c>
      <c r="AZ396">
        <f>IFERROR(AX396/AX395,0)-1</f>
        <v>0</v>
      </c>
      <c r="BA396" s="22">
        <f>IFERROR(AX396/3.974,0)</f>
        <v>17.362858580775036</v>
      </c>
      <c r="BB396" s="35">
        <f>IFERROR(AX396/C396," ")</f>
        <v>1.9312746132552614E-4</v>
      </c>
      <c r="BC396" s="18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8">
        <f>IFERROR(BC396-BC395,0)</f>
        <v>-96</v>
      </c>
      <c r="BE396" s="35">
        <f>IFERROR(BC396/BC395,0)-1</f>
        <v>-2.0806241872561748E-2</v>
      </c>
      <c r="BF396" s="22">
        <f>IFERROR(BC396/3.974,0)</f>
        <v>1136.8897835933567</v>
      </c>
      <c r="BG396" s="22">
        <f>IFERROR(BC396/C396," ")</f>
        <v>1.2645650293749668E-2</v>
      </c>
      <c r="BH396" s="30">
        <v>64305</v>
      </c>
      <c r="BI396">
        <f>IFERROR((BH396-BH395), 0)</f>
        <v>74</v>
      </c>
      <c r="BJ396" s="6">
        <v>138741</v>
      </c>
      <c r="BK396">
        <f>IFERROR((BJ396-BJ395),0)</f>
        <v>133</v>
      </c>
      <c r="BL396" s="6">
        <v>103661</v>
      </c>
      <c r="BM396">
        <f>IFERROR((BL396-BL395),0)</f>
        <v>107</v>
      </c>
      <c r="BN396" s="6">
        <v>41910</v>
      </c>
      <c r="BO396">
        <f>IFERROR((BN396-BN395),0)</f>
        <v>41</v>
      </c>
      <c r="BP396" s="6">
        <v>8660</v>
      </c>
      <c r="BQ396">
        <f>IFERROR((BP396-BP395),0)</f>
        <v>9</v>
      </c>
      <c r="BR396" s="10">
        <v>31</v>
      </c>
      <c r="BS396" s="17">
        <f>IFERROR((BR396-BR395),0)</f>
        <v>0</v>
      </c>
      <c r="BT396" s="10">
        <v>269</v>
      </c>
      <c r="BU396" s="17">
        <f>IFERROR((BT396-BT395),0)</f>
        <v>0</v>
      </c>
      <c r="BV396" s="10">
        <v>1219</v>
      </c>
      <c r="BW396" s="17">
        <f>IFERROR((BV396-BV395),0)</f>
        <v>0</v>
      </c>
      <c r="BX396" s="10">
        <v>2984</v>
      </c>
      <c r="BY396" s="17">
        <f>IFERROR((BX396-BX395),0)</f>
        <v>1</v>
      </c>
      <c r="BZ396" s="15">
        <v>1645</v>
      </c>
      <c r="CA396" s="18">
        <f>IFERROR((BZ396-BZ395),0)</f>
        <v>1</v>
      </c>
    </row>
    <row r="397" spans="1:79">
      <c r="A397" s="1">
        <v>44294</v>
      </c>
      <c r="B397">
        <v>44294</v>
      </c>
      <c r="C397" s="6">
        <v>357704</v>
      </c>
      <c r="D397">
        <f>IFERROR(C397-C396,"")</f>
        <v>427</v>
      </c>
      <c r="E397" s="6">
        <v>6152</v>
      </c>
      <c r="F397">
        <f>E397-E396</f>
        <v>4</v>
      </c>
      <c r="G397" s="6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6">
        <v>2214840</v>
      </c>
      <c r="W397">
        <f>V397-V396</f>
        <v>9237</v>
      </c>
      <c r="X397">
        <f>IFERROR(W397-W396,0)</f>
        <v>-744</v>
      </c>
      <c r="Y397" s="22">
        <f>IFERROR(V397/3.974,0)</f>
        <v>557332.66230498231</v>
      </c>
      <c r="Z397" s="6">
        <v>1853586</v>
      </c>
      <c r="AA397">
        <f>Z397-Z396</f>
        <v>8810</v>
      </c>
      <c r="AB397" s="19">
        <f>IFERROR(Z397/V397,0)</f>
        <v>0.83689386140759603</v>
      </c>
      <c r="AC397" s="18">
        <f>IFERROR(AA397-AA396,0)</f>
        <v>-807</v>
      </c>
      <c r="AD397">
        <f>V397-Z397</f>
        <v>361254</v>
      </c>
      <c r="AE397">
        <f>AD397-AD396</f>
        <v>427</v>
      </c>
      <c r="AF397" s="19">
        <f>IFERROR(AD397/V397,0)</f>
        <v>0.16310613859240397</v>
      </c>
      <c r="AG397" s="18">
        <f>IFERROR(AE397-AE396,0)</f>
        <v>63</v>
      </c>
      <c r="AH397" s="22">
        <f>IFERROR(AE397/W397,0)</f>
        <v>4.6227130020569447E-2</v>
      </c>
      <c r="AI397" s="22">
        <f>IFERROR(AD397/3.974,0)</f>
        <v>90904.378459989937</v>
      </c>
      <c r="AJ397" s="6">
        <v>3791</v>
      </c>
      <c r="AK397">
        <f>AJ397-AJ396</f>
        <v>-29</v>
      </c>
      <c r="AL397">
        <f>IFERROR(AJ397/AJ396,0)-1</f>
        <v>-7.5916230366491755E-3</v>
      </c>
      <c r="AM397" s="22">
        <f>IFERROR(AJ397/3.974,0)</f>
        <v>953.95067941620528</v>
      </c>
      <c r="AN397" s="22">
        <f>IFERROR(AJ397/C397," ")</f>
        <v>1.0598148189564557E-2</v>
      </c>
      <c r="AO397" s="6">
        <v>207</v>
      </c>
      <c r="AP397">
        <f>AO397-AO396</f>
        <v>-7</v>
      </c>
      <c r="AQ397">
        <f>IFERROR(AO397/AO396,0)-1</f>
        <v>-3.2710280373831724E-2</v>
      </c>
      <c r="AR397" s="22">
        <f>IFERROR(AO397/3.974,0)</f>
        <v>52.088575742325112</v>
      </c>
      <c r="AS397" s="6">
        <v>433</v>
      </c>
      <c r="AT397">
        <f>AS397-AS396</f>
        <v>18</v>
      </c>
      <c r="AU397">
        <f>IFERROR(AS397/AS396,0)-1</f>
        <v>4.3373493975903621E-2</v>
      </c>
      <c r="AV397" s="22">
        <f>IFERROR(AS397/3.974,0)</f>
        <v>108.9582284851535</v>
      </c>
      <c r="AW397" s="35">
        <f>IFERROR(AS397/C397," ")</f>
        <v>1.2104980654395812E-3</v>
      </c>
      <c r="AX397" s="6">
        <v>64</v>
      </c>
      <c r="AY397">
        <f>AX397-AX396</f>
        <v>-5</v>
      </c>
      <c r="AZ397">
        <f>IFERROR(AX397/AX396,0)-1</f>
        <v>-7.2463768115942018E-2</v>
      </c>
      <c r="BA397" s="22">
        <f>IFERROR(AX397/3.974,0)</f>
        <v>16.104680422747862</v>
      </c>
      <c r="BB397" s="35">
        <f>IFERROR(AX397/C397," ")</f>
        <v>1.7891888265157783E-4</v>
      </c>
      <c r="BC397" s="18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8">
        <f>IFERROR(BC397-BC396,0)</f>
        <v>-23</v>
      </c>
      <c r="BE397" s="35">
        <f>IFERROR(BC397/BC396,0)-1</f>
        <v>-5.0907481186365233E-3</v>
      </c>
      <c r="BF397" s="22">
        <f>IFERROR(BC397/3.974,0)</f>
        <v>1131.1021640664317</v>
      </c>
      <c r="BG397" s="22">
        <f>IFERROR(BC397/C397," ")</f>
        <v>1.2566255898731912E-2</v>
      </c>
      <c r="BH397" s="30">
        <v>64407</v>
      </c>
      <c r="BI397">
        <f>IFERROR((BH397-BH396), 0)</f>
        <v>102</v>
      </c>
      <c r="BJ397" s="6">
        <v>138890</v>
      </c>
      <c r="BK397">
        <f>IFERROR((BJ397-BJ396),0)</f>
        <v>149</v>
      </c>
      <c r="BL397" s="6">
        <v>103785</v>
      </c>
      <c r="BM397">
        <f>IFERROR((BL397-BL396),0)</f>
        <v>124</v>
      </c>
      <c r="BN397" s="6">
        <v>41954</v>
      </c>
      <c r="BO397">
        <f>IFERROR((BN397-BN396),0)</f>
        <v>44</v>
      </c>
      <c r="BP397" s="6">
        <v>8668</v>
      </c>
      <c r="BQ397">
        <f>IFERROR((BP397-BP396),0)</f>
        <v>8</v>
      </c>
      <c r="BR397" s="10">
        <v>31</v>
      </c>
      <c r="BS397" s="17">
        <f>IFERROR((BR397-BR396),0)</f>
        <v>0</v>
      </c>
      <c r="BT397" s="10">
        <v>269</v>
      </c>
      <c r="BU397" s="17">
        <f>IFERROR((BT397-BT396),0)</f>
        <v>0</v>
      </c>
      <c r="BV397" s="10">
        <v>1220</v>
      </c>
      <c r="BW397" s="17">
        <f>IFERROR((BV397-BV396),0)</f>
        <v>1</v>
      </c>
      <c r="BX397" s="10">
        <v>2986</v>
      </c>
      <c r="BY397" s="17">
        <f>IFERROR((BX397-BX396),0)</f>
        <v>2</v>
      </c>
      <c r="BZ397" s="15">
        <v>1646</v>
      </c>
      <c r="CA397" s="18">
        <f>IFERROR((BZ397-BZ396),0)</f>
        <v>1</v>
      </c>
    </row>
    <row r="398" spans="1:79">
      <c r="A398" s="1">
        <v>44295</v>
      </c>
      <c r="B398">
        <v>44295</v>
      </c>
      <c r="C398" s="6">
        <v>358098</v>
      </c>
      <c r="D398">
        <f>IFERROR(C398-C397,"")</f>
        <v>394</v>
      </c>
      <c r="E398" s="6">
        <v>6156</v>
      </c>
      <c r="F398">
        <f>E398-E397</f>
        <v>4</v>
      </c>
      <c r="G398" s="6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6">
        <v>2225209</v>
      </c>
      <c r="W398">
        <f>V398-V397</f>
        <v>10369</v>
      </c>
      <c r="X398">
        <f>IFERROR(W398-W397,0)</f>
        <v>1132</v>
      </c>
      <c r="Y398" s="22">
        <f>IFERROR(V398/3.974,0)</f>
        <v>559941.87216909917</v>
      </c>
      <c r="Z398" s="6">
        <v>1863561</v>
      </c>
      <c r="AA398">
        <f>Z398-Z397</f>
        <v>9975</v>
      </c>
      <c r="AB398" s="19">
        <f>IFERROR(Z398/V398,0)</f>
        <v>0.83747683925420036</v>
      </c>
      <c r="AC398" s="18">
        <f>IFERROR(AA398-AA397,0)</f>
        <v>1165</v>
      </c>
      <c r="AD398">
        <f>V398-Z398</f>
        <v>361648</v>
      </c>
      <c r="AE398">
        <f>AD398-AD397</f>
        <v>394</v>
      </c>
      <c r="AF398" s="19">
        <f>IFERROR(AD398/V398,0)</f>
        <v>0.16252316074579962</v>
      </c>
      <c r="AG398" s="18">
        <f>IFERROR(AE398-AE397,0)</f>
        <v>-33</v>
      </c>
      <c r="AH398" s="22">
        <f>IFERROR(AE398/W398,0)</f>
        <v>3.799787829105989E-2</v>
      </c>
      <c r="AI398" s="22">
        <f>IFERROR(AD398/3.974,0)</f>
        <v>91003.522898842479</v>
      </c>
      <c r="AJ398" s="6">
        <v>3778</v>
      </c>
      <c r="AK398">
        <f>AJ398-AJ397</f>
        <v>-13</v>
      </c>
      <c r="AL398">
        <f>IFERROR(AJ398/AJ397,0)-1</f>
        <v>-3.4291743603270808E-3</v>
      </c>
      <c r="AM398" s="22">
        <f>IFERROR(AJ398/3.974,0)</f>
        <v>950.67941620533463</v>
      </c>
      <c r="AN398" s="22">
        <f>IFERROR(AJ398/C398," ")</f>
        <v>1.0550184586342286E-2</v>
      </c>
      <c r="AO398" s="6">
        <v>194</v>
      </c>
      <c r="AP398">
        <f>AO398-AO397</f>
        <v>-13</v>
      </c>
      <c r="AQ398">
        <f>IFERROR(AO398/AO397,0)-1</f>
        <v>-6.2801932367149704E-2</v>
      </c>
      <c r="AR398" s="22">
        <f>IFERROR(AO398/3.974,0)</f>
        <v>48.817312531454455</v>
      </c>
      <c r="AS398" s="6">
        <v>423</v>
      </c>
      <c r="AT398">
        <f>AS398-AS397</f>
        <v>-10</v>
      </c>
      <c r="AU398">
        <f>IFERROR(AS398/AS397,0)-1</f>
        <v>-2.3094688221709014E-2</v>
      </c>
      <c r="AV398" s="22">
        <f>IFERROR(AS398/3.974,0)</f>
        <v>106.44187216909914</v>
      </c>
      <c r="AW398" s="35">
        <f>IFERROR(AS398/C398," ")</f>
        <v>1.1812408893654809E-3</v>
      </c>
      <c r="AX398" s="6">
        <v>64</v>
      </c>
      <c r="AY398">
        <f>AX398-AX397</f>
        <v>0</v>
      </c>
      <c r="AZ398">
        <f>IFERROR(AX398/AX397,0)-1</f>
        <v>0</v>
      </c>
      <c r="BA398" s="22">
        <f>IFERROR(AX398/3.974,0)</f>
        <v>16.104680422747862</v>
      </c>
      <c r="BB398" s="35">
        <f>IFERROR(AX398/C398," ")</f>
        <v>1.787220258141626E-4</v>
      </c>
      <c r="BC398" s="18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8">
        <f>IFERROR(BC398-BC397,0)</f>
        <v>-36</v>
      </c>
      <c r="BE398" s="35">
        <f>IFERROR(BC398/BC397,0)-1</f>
        <v>-8.008898776418194E-3</v>
      </c>
      <c r="BF398" s="22">
        <f>IFERROR(BC398/3.974,0)</f>
        <v>1122.0432813286361</v>
      </c>
      <c r="BG398" s="22">
        <f>IFERROR(BC398/C398," ")</f>
        <v>1.2451898642271111E-2</v>
      </c>
      <c r="BH398" s="30">
        <v>64506</v>
      </c>
      <c r="BI398">
        <f>IFERROR((BH398-BH397), 0)</f>
        <v>99</v>
      </c>
      <c r="BJ398" s="6">
        <v>139052</v>
      </c>
      <c r="BK398">
        <f>IFERROR((BJ398-BJ397),0)</f>
        <v>162</v>
      </c>
      <c r="BL398" s="6">
        <v>103861</v>
      </c>
      <c r="BM398">
        <f>IFERROR((BL398-BL397),0)</f>
        <v>76</v>
      </c>
      <c r="BN398" s="6">
        <v>42003</v>
      </c>
      <c r="BO398">
        <f>IFERROR((BN398-BN397),0)</f>
        <v>49</v>
      </c>
      <c r="BP398" s="6">
        <v>8676</v>
      </c>
      <c r="BQ398">
        <f>IFERROR((BP398-BP397),0)</f>
        <v>8</v>
      </c>
      <c r="BR398" s="10">
        <v>31</v>
      </c>
      <c r="BS398" s="17">
        <f>IFERROR((BR398-BR397),0)</f>
        <v>0</v>
      </c>
      <c r="BT398" s="10">
        <v>269</v>
      </c>
      <c r="BU398" s="17">
        <f>IFERROR((BT398-BT397),0)</f>
        <v>0</v>
      </c>
      <c r="BV398" s="10">
        <v>1222</v>
      </c>
      <c r="BW398" s="17">
        <f>IFERROR((BV398-BV397),0)</f>
        <v>2</v>
      </c>
      <c r="BX398" s="10">
        <v>2988</v>
      </c>
      <c r="BY398" s="17">
        <f>IFERROR((BX398-BX397),0)</f>
        <v>2</v>
      </c>
      <c r="BZ398" s="15">
        <v>1646</v>
      </c>
      <c r="CA398" s="18">
        <f>IFERROR((BZ398-BZ397),0)</f>
        <v>0</v>
      </c>
    </row>
    <row r="399" spans="1:79">
      <c r="A399" s="1">
        <v>44296</v>
      </c>
      <c r="B399">
        <v>44296</v>
      </c>
      <c r="C399" s="6">
        <v>358377</v>
      </c>
      <c r="D399">
        <f>IFERROR(C399-C398,"")</f>
        <v>279</v>
      </c>
      <c r="E399" s="6">
        <v>6159</v>
      </c>
      <c r="F399">
        <f>E399-E398</f>
        <v>3</v>
      </c>
      <c r="G399" s="6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6">
        <v>2234081</v>
      </c>
      <c r="W399">
        <f>V399-V398</f>
        <v>8872</v>
      </c>
      <c r="X399">
        <f>IFERROR(W399-W398,0)</f>
        <v>-1497</v>
      </c>
      <c r="Y399" s="22">
        <f>IFERROR(V399/3.974,0)</f>
        <v>562174.3834927025</v>
      </c>
      <c r="Z399" s="6">
        <v>1872154</v>
      </c>
      <c r="AA399">
        <f>Z399-Z398</f>
        <v>8593</v>
      </c>
      <c r="AB399" s="19">
        <f>IFERROR(Z399/V399,0)</f>
        <v>0.83799736894051735</v>
      </c>
      <c r="AC399" s="18">
        <f>IFERROR(AA399-AA398,0)</f>
        <v>-1382</v>
      </c>
      <c r="AD399">
        <f>V399-Z399</f>
        <v>361927</v>
      </c>
      <c r="AE399">
        <f>AD399-AD398</f>
        <v>279</v>
      </c>
      <c r="AF399" s="19">
        <f>IFERROR(AD399/V399,0)</f>
        <v>0.16200263105948262</v>
      </c>
      <c r="AG399" s="18">
        <f>IFERROR(AE399-AE398,0)</f>
        <v>-115</v>
      </c>
      <c r="AH399" s="22">
        <f>IFERROR(AE399/W399,0)</f>
        <v>3.1447249774571688E-2</v>
      </c>
      <c r="AI399" s="22">
        <f>IFERROR(AD399/3.974,0)</f>
        <v>91073.729240060391</v>
      </c>
      <c r="AJ399" s="6">
        <v>3619</v>
      </c>
      <c r="AK399">
        <f>AJ399-AJ398</f>
        <v>-159</v>
      </c>
      <c r="AL399">
        <f>IFERROR(AJ399/AJ398,0)-1</f>
        <v>-4.2085759661196431E-2</v>
      </c>
      <c r="AM399" s="22">
        <f>IFERROR(AJ399/3.974,0)</f>
        <v>910.66935078007043</v>
      </c>
      <c r="AN399" s="22">
        <f>IFERROR(AJ399/C399," ")</f>
        <v>1.0098304299662087E-2</v>
      </c>
      <c r="AO399" s="6">
        <v>195</v>
      </c>
      <c r="AP399">
        <f>AO399-AO398</f>
        <v>1</v>
      </c>
      <c r="AQ399">
        <f>IFERROR(AO399/AO398,0)-1</f>
        <v>5.1546391752577136E-3</v>
      </c>
      <c r="AR399" s="22">
        <f>IFERROR(AO399/3.974,0)</f>
        <v>49.068948163059886</v>
      </c>
      <c r="AS399" s="6">
        <v>440</v>
      </c>
      <c r="AT399">
        <f>AS399-AS398</f>
        <v>17</v>
      </c>
      <c r="AU399">
        <f>IFERROR(AS399/AS398,0)-1</f>
        <v>4.0189125295508221E-2</v>
      </c>
      <c r="AV399" s="22">
        <f>IFERROR(AS399/3.974,0)</f>
        <v>110.71967790639154</v>
      </c>
      <c r="AW399" s="35">
        <f>IFERROR(AS399/C399," ")</f>
        <v>1.2277573616610441E-3</v>
      </c>
      <c r="AX399" s="6">
        <v>66</v>
      </c>
      <c r="AY399">
        <f>AX399-AX398</f>
        <v>2</v>
      </c>
      <c r="AZ399">
        <f>IFERROR(AX399/AX398,0)-1</f>
        <v>3.125E-2</v>
      </c>
      <c r="BA399" s="22">
        <f>IFERROR(AX399/3.974,0)</f>
        <v>16.607951685958732</v>
      </c>
      <c r="BB399" s="35">
        <f>IFERROR(AX399/C399," ")</f>
        <v>1.8416360424915662E-4</v>
      </c>
      <c r="BC399" s="18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8">
        <f>IFERROR(BC399-BC398,0)</f>
        <v>-139</v>
      </c>
      <c r="BE399" s="35">
        <f>IFERROR(BC399/BC398,0)-1</f>
        <v>-3.1172908723929083E-2</v>
      </c>
      <c r="BF399" s="22">
        <f>IFERROR(BC399/3.974,0)</f>
        <v>1087.0659285354807</v>
      </c>
      <c r="BG399" s="22">
        <f>IFERROR(BC399/C399," ")</f>
        <v>1.2054345005399342E-2</v>
      </c>
      <c r="BH399" s="30">
        <v>64566</v>
      </c>
      <c r="BI399">
        <f>IFERROR((BH399-BH398), 0)</f>
        <v>60</v>
      </c>
      <c r="BJ399" s="6">
        <v>139154</v>
      </c>
      <c r="BK399">
        <f>IFERROR((BJ399-BJ398),0)</f>
        <v>102</v>
      </c>
      <c r="BL399" s="6">
        <v>103929</v>
      </c>
      <c r="BM399">
        <f>IFERROR((BL399-BL398),0)</f>
        <v>68</v>
      </c>
      <c r="BN399" s="6">
        <v>42044</v>
      </c>
      <c r="BO399">
        <f>IFERROR((BN399-BN398),0)</f>
        <v>41</v>
      </c>
      <c r="BP399" s="6">
        <v>8684</v>
      </c>
      <c r="BQ399">
        <f>IFERROR((BP399-BP398),0)</f>
        <v>8</v>
      </c>
      <c r="BR399" s="10">
        <v>31</v>
      </c>
      <c r="BS399" s="17">
        <f>IFERROR((BR399-BR398),0)</f>
        <v>0</v>
      </c>
      <c r="BT399" s="10">
        <v>269</v>
      </c>
      <c r="BU399" s="17">
        <f>IFERROR((BT399-BT398),0)</f>
        <v>0</v>
      </c>
      <c r="BV399" s="10">
        <v>1222</v>
      </c>
      <c r="BW399" s="17">
        <f>IFERROR((BV399-BV398),0)</f>
        <v>0</v>
      </c>
      <c r="BX399" s="10">
        <v>2989</v>
      </c>
      <c r="BY399" s="17">
        <f>IFERROR((BX399-BX398),0)</f>
        <v>1</v>
      </c>
      <c r="BZ399" s="15">
        <v>1648</v>
      </c>
      <c r="CA399" s="18">
        <f>IFERROR((BZ399-BZ398),0)</f>
        <v>2</v>
      </c>
    </row>
    <row r="400" spans="1:79">
      <c r="A400" s="1">
        <v>44297</v>
      </c>
      <c r="B400">
        <v>44297</v>
      </c>
      <c r="C400" s="6">
        <v>358611</v>
      </c>
      <c r="D400">
        <f>IFERROR(C400-C399,"")</f>
        <v>234</v>
      </c>
      <c r="E400" s="6">
        <v>6163</v>
      </c>
      <c r="F400">
        <f>E400-E399</f>
        <v>4</v>
      </c>
      <c r="G400" s="6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6">
        <v>2239526</v>
      </c>
      <c r="W400">
        <f>V400-V399</f>
        <v>5445</v>
      </c>
      <c r="X400">
        <f>IFERROR(W400-W399,0)</f>
        <v>-3427</v>
      </c>
      <c r="Y400" s="22">
        <f>IFERROR(V400/3.974,0)</f>
        <v>563544.53950679419</v>
      </c>
      <c r="Z400" s="6">
        <v>1877365</v>
      </c>
      <c r="AA400">
        <f>Z400-Z399</f>
        <v>5211</v>
      </c>
      <c r="AB400" s="19">
        <f>IFERROR(Z400/V400,0)</f>
        <v>0.83828676246670053</v>
      </c>
      <c r="AC400" s="18">
        <f>IFERROR(AA400-AA399,0)</f>
        <v>-3382</v>
      </c>
      <c r="AD400">
        <f>V400-Z400</f>
        <v>362161</v>
      </c>
      <c r="AE400">
        <f>AD400-AD399</f>
        <v>234</v>
      </c>
      <c r="AF400" s="19">
        <f>IFERROR(AD400/V400,0)</f>
        <v>0.16171323753329947</v>
      </c>
      <c r="AG400" s="18">
        <f>IFERROR(AE400-AE399,0)</f>
        <v>-45</v>
      </c>
      <c r="AH400" s="22">
        <f>IFERROR(AE400/W400,0)</f>
        <v>4.2975206611570248E-2</v>
      </c>
      <c r="AI400" s="22">
        <f>IFERROR(AD400/3.974,0)</f>
        <v>91132.611977856053</v>
      </c>
      <c r="AJ400" s="6">
        <v>3543</v>
      </c>
      <c r="AK400">
        <f>AJ400-AJ399</f>
        <v>-76</v>
      </c>
      <c r="AL400">
        <f>IFERROR(AJ400/AJ399,0)-1</f>
        <v>-2.1000276319425248E-2</v>
      </c>
      <c r="AM400" s="22">
        <f>IFERROR(AJ400/3.974,0)</f>
        <v>891.54504277805734</v>
      </c>
      <c r="AN400" s="22">
        <f>IFERROR(AJ400/C400," ")</f>
        <v>9.8797861749918437E-3</v>
      </c>
      <c r="AO400" s="6">
        <v>197</v>
      </c>
      <c r="AP400">
        <f>AO400-AO399</f>
        <v>2</v>
      </c>
      <c r="AQ400">
        <f>IFERROR(AO400/AO399,0)-1</f>
        <v>1.025641025641022E-2</v>
      </c>
      <c r="AR400" s="22">
        <f>IFERROR(AO400/3.974,0)</f>
        <v>49.572219426270756</v>
      </c>
      <c r="AS400" s="6">
        <v>414</v>
      </c>
      <c r="AT400">
        <f>AS400-AS399</f>
        <v>-26</v>
      </c>
      <c r="AU400">
        <f>IFERROR(AS400/AS399,0)-1</f>
        <v>-5.9090909090909083E-2</v>
      </c>
      <c r="AV400" s="22">
        <f>IFERROR(AS400/3.974,0)</f>
        <v>104.17715148465022</v>
      </c>
      <c r="AW400" s="35">
        <f>IFERROR(AS400/C400," ")</f>
        <v>1.1544542693893941E-3</v>
      </c>
      <c r="AX400" s="6">
        <v>63</v>
      </c>
      <c r="AY400">
        <f>AX400-AX399</f>
        <v>-3</v>
      </c>
      <c r="AZ400">
        <f>IFERROR(AX400/AX399,0)-1</f>
        <v>-4.5454545454545414E-2</v>
      </c>
      <c r="BA400" s="22">
        <f>IFERROR(AX400/3.974,0)</f>
        <v>15.853044791142425</v>
      </c>
      <c r="BB400" s="35">
        <f>IFERROR(AX400/C400," ")</f>
        <v>1.7567782360273387E-4</v>
      </c>
      <c r="BC400" s="18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8">
        <f>IFERROR(BC400-BC399,0)</f>
        <v>-103</v>
      </c>
      <c r="BE400" s="35">
        <f>IFERROR(BC400/BC399,0)-1</f>
        <v>-2.3842592592592582E-2</v>
      </c>
      <c r="BF400" s="22">
        <f>IFERROR(BC400/3.974,0)</f>
        <v>1061.1474584801208</v>
      </c>
      <c r="BG400" s="22">
        <f>IFERROR(BC400/C400," ")</f>
        <v>1.1759260033852838E-2</v>
      </c>
      <c r="BH400" s="30">
        <v>64626</v>
      </c>
      <c r="BI400">
        <f>IFERROR((BH400-BH399), 0)</f>
        <v>60</v>
      </c>
      <c r="BJ400" s="6">
        <v>139235</v>
      </c>
      <c r="BK400">
        <f>IFERROR((BJ400-BJ399),0)</f>
        <v>81</v>
      </c>
      <c r="BL400" s="6">
        <v>103982</v>
      </c>
      <c r="BM400">
        <f>IFERROR((BL400-BL399),0)</f>
        <v>53</v>
      </c>
      <c r="BN400" s="6">
        <v>42080</v>
      </c>
      <c r="BO400">
        <f>IFERROR((BN400-BN399),0)</f>
        <v>36</v>
      </c>
      <c r="BP400" s="6">
        <v>8688</v>
      </c>
      <c r="BQ400">
        <f>IFERROR((BP400-BP399),0)</f>
        <v>4</v>
      </c>
      <c r="BR400" s="10">
        <v>31</v>
      </c>
      <c r="BS400" s="17">
        <f>IFERROR((BR400-BR399),0)</f>
        <v>0</v>
      </c>
      <c r="BT400" s="10">
        <v>269</v>
      </c>
      <c r="BU400" s="17">
        <f>IFERROR((BT400-BT399),0)</f>
        <v>0</v>
      </c>
      <c r="BV400" s="10">
        <v>1222</v>
      </c>
      <c r="BW400" s="17">
        <f>IFERROR((BV400-BV399),0)</f>
        <v>0</v>
      </c>
      <c r="BX400" s="10">
        <v>2992</v>
      </c>
      <c r="BY400" s="17">
        <f>IFERROR((BX400-BX399),0)</f>
        <v>3</v>
      </c>
      <c r="BZ400" s="15">
        <v>1649</v>
      </c>
      <c r="CA400" s="18">
        <f>IFERROR((BZ400-BZ399),0)</f>
        <v>1</v>
      </c>
    </row>
    <row r="401" spans="1:79">
      <c r="A401" s="1">
        <v>44298</v>
      </c>
      <c r="B401">
        <v>44298</v>
      </c>
      <c r="C401" s="6">
        <v>358792</v>
      </c>
      <c r="D401">
        <f>IFERROR(C401-C400,"")</f>
        <v>181</v>
      </c>
      <c r="E401" s="6">
        <v>6167</v>
      </c>
      <c r="F401">
        <f>E401-E400</f>
        <v>4</v>
      </c>
      <c r="G401" s="6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6">
        <v>2243777</v>
      </c>
      <c r="W401">
        <f>V401-V400</f>
        <v>4251</v>
      </c>
      <c r="X401">
        <f>IFERROR(W401-W400,0)</f>
        <v>-1194</v>
      </c>
      <c r="Y401" s="22">
        <f>IFERROR(V401/3.974,0)</f>
        <v>564614.24257674883</v>
      </c>
      <c r="Z401" s="6">
        <v>1881435</v>
      </c>
      <c r="AA401">
        <f>Z401-Z400</f>
        <v>4070</v>
      </c>
      <c r="AB401" s="19">
        <f>IFERROR(Z401/V401,0)</f>
        <v>0.83851247249615268</v>
      </c>
      <c r="AC401" s="18">
        <f>IFERROR(AA401-AA400,0)</f>
        <v>-1141</v>
      </c>
      <c r="AD401">
        <f>V401-Z401</f>
        <v>362342</v>
      </c>
      <c r="AE401">
        <f>AD401-AD400</f>
        <v>181</v>
      </c>
      <c r="AF401" s="19">
        <f>IFERROR(AD401/V401,0)</f>
        <v>0.16148752750384732</v>
      </c>
      <c r="AG401" s="18">
        <f>IFERROR(AE401-AE400,0)</f>
        <v>-53</v>
      </c>
      <c r="AH401" s="22">
        <f>IFERROR(AE401/W401,0)</f>
        <v>4.2578216890143496E-2</v>
      </c>
      <c r="AI401" s="22">
        <f>IFERROR(AD401/3.974,0)</f>
        <v>91178.158027176643</v>
      </c>
      <c r="AJ401" s="6">
        <v>3402</v>
      </c>
      <c r="AK401">
        <f>AJ401-AJ400</f>
        <v>-141</v>
      </c>
      <c r="AL401">
        <f>IFERROR(AJ401/AJ400,0)-1</f>
        <v>-3.9796782387806928E-2</v>
      </c>
      <c r="AM401" s="22">
        <f>IFERROR(AJ401/3.974,0)</f>
        <v>856.06441872169091</v>
      </c>
      <c r="AN401" s="22">
        <f>IFERROR(AJ401/C401," ")</f>
        <v>9.4818167629155611E-3</v>
      </c>
      <c r="AO401" s="6">
        <v>210</v>
      </c>
      <c r="AP401">
        <f>AO401-AO400</f>
        <v>13</v>
      </c>
      <c r="AQ401">
        <f>IFERROR(AO401/AO400,0)-1</f>
        <v>6.5989847715736127E-2</v>
      </c>
      <c r="AR401" s="22">
        <f>IFERROR(AO401/3.974,0)</f>
        <v>52.843482637141413</v>
      </c>
      <c r="AS401" s="6">
        <v>396</v>
      </c>
      <c r="AT401">
        <f>AS401-AS400</f>
        <v>-18</v>
      </c>
      <c r="AU401">
        <f>IFERROR(AS401/AS400,0)-1</f>
        <v>-4.3478260869565188E-2</v>
      </c>
      <c r="AV401" s="22">
        <f>IFERROR(AS401/3.974,0)</f>
        <v>99.647710115752389</v>
      </c>
      <c r="AW401" s="35">
        <f>IFERROR(AS401/C401," ")</f>
        <v>1.1037035385404357E-3</v>
      </c>
      <c r="AX401" s="6">
        <v>63</v>
      </c>
      <c r="AY401">
        <f>AX401-AX400</f>
        <v>0</v>
      </c>
      <c r="AZ401">
        <f>IFERROR(AX401/AX400,0)-1</f>
        <v>0</v>
      </c>
      <c r="BA401" s="22">
        <f>IFERROR(AX401/3.974,0)</f>
        <v>15.853044791142425</v>
      </c>
      <c r="BB401" s="35">
        <f>IFERROR(AX401/C401," ")</f>
        <v>1.7558919931325113E-4</v>
      </c>
      <c r="BC401" s="18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8">
        <f>IFERROR(BC401-BC400,0)</f>
        <v>-146</v>
      </c>
      <c r="BE401" s="35">
        <f>IFERROR(BC401/BC400,0)-1</f>
        <v>-3.4621769030116156E-2</v>
      </c>
      <c r="BF401" s="22">
        <f>IFERROR(BC401/3.974,0)</f>
        <v>1024.4086562657271</v>
      </c>
      <c r="BG401" s="22">
        <f>IFERROR(BC401/C401," ")</f>
        <v>1.1346406831813418E-2</v>
      </c>
      <c r="BH401" s="30">
        <v>64667</v>
      </c>
      <c r="BI401">
        <f>IFERROR((BH401-BH400), 0)</f>
        <v>41</v>
      </c>
      <c r="BJ401" s="6">
        <v>139297</v>
      </c>
      <c r="BK401">
        <f>IFERROR((BJ401-BJ400),0)</f>
        <v>62</v>
      </c>
      <c r="BL401" s="6">
        <v>104028</v>
      </c>
      <c r="BM401">
        <f>IFERROR((BL401-BL400),0)</f>
        <v>46</v>
      </c>
      <c r="BN401" s="6">
        <v>42100</v>
      </c>
      <c r="BO401">
        <f>IFERROR((BN401-BN400),0)</f>
        <v>20</v>
      </c>
      <c r="BP401" s="6">
        <v>8700</v>
      </c>
      <c r="BQ401">
        <f>IFERROR((BP401-BP400),0)</f>
        <v>12</v>
      </c>
      <c r="BR401" s="10">
        <v>31</v>
      </c>
      <c r="BS401" s="17">
        <f>IFERROR((BR401-BR400),0)</f>
        <v>0</v>
      </c>
      <c r="BT401" s="10">
        <v>269</v>
      </c>
      <c r="BU401" s="17">
        <f>IFERROR((BT401-BT400),0)</f>
        <v>0</v>
      </c>
      <c r="BV401" s="10">
        <v>1224</v>
      </c>
      <c r="BW401" s="17">
        <f>IFERROR((BV401-BV400),0)</f>
        <v>2</v>
      </c>
      <c r="BX401" s="10">
        <v>2994</v>
      </c>
      <c r="BY401" s="17">
        <f>IFERROR((BX401-BX400),0)</f>
        <v>2</v>
      </c>
      <c r="BZ401" s="15">
        <v>1649</v>
      </c>
      <c r="CA401" s="18">
        <f>IFERROR((BZ401-BZ400),0)</f>
        <v>0</v>
      </c>
    </row>
    <row r="402" spans="1:79">
      <c r="A402" s="1">
        <v>44299</v>
      </c>
      <c r="B402">
        <v>44299</v>
      </c>
      <c r="C402" s="6">
        <v>359121</v>
      </c>
      <c r="D402">
        <f>IFERROR(C402-C401,"")</f>
        <v>329</v>
      </c>
      <c r="E402" s="6">
        <v>6173</v>
      </c>
      <c r="F402">
        <f>E402-E401</f>
        <v>6</v>
      </c>
      <c r="G402" s="6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6">
        <v>2252943</v>
      </c>
      <c r="W402">
        <f>V402-V401</f>
        <v>9166</v>
      </c>
      <c r="X402">
        <f>IFERROR(W402-W401,0)</f>
        <v>4915</v>
      </c>
      <c r="Y402" s="22">
        <f>IFERROR(V402/3.974,0)</f>
        <v>566920.73477604426</v>
      </c>
      <c r="Z402" s="6">
        <v>1890272</v>
      </c>
      <c r="AA402">
        <f>Z402-Z401</f>
        <v>8837</v>
      </c>
      <c r="AB402" s="19">
        <f>IFERROR(Z402/V402,0)</f>
        <v>0.83902344622123148</v>
      </c>
      <c r="AC402" s="18">
        <f>IFERROR(AA402-AA401,0)</f>
        <v>4767</v>
      </c>
      <c r="AD402">
        <f>V402-Z402</f>
        <v>362671</v>
      </c>
      <c r="AE402">
        <f>AD402-AD401</f>
        <v>329</v>
      </c>
      <c r="AF402" s="19">
        <f>IFERROR(AD402/V402,0)</f>
        <v>0.16097655377876849</v>
      </c>
      <c r="AG402" s="18">
        <f>IFERROR(AE402-AE401,0)</f>
        <v>148</v>
      </c>
      <c r="AH402" s="22">
        <f>IFERROR(AE402/W402,0)</f>
        <v>3.5893519528692998E-2</v>
      </c>
      <c r="AI402" s="22">
        <f>IFERROR(AD402/3.974,0)</f>
        <v>91260.946149974829</v>
      </c>
      <c r="AJ402" s="6">
        <v>3328</v>
      </c>
      <c r="AK402">
        <f>AJ402-AJ401</f>
        <v>-74</v>
      </c>
      <c r="AL402">
        <f>IFERROR(AJ402/AJ401,0)-1</f>
        <v>-2.175191064079951E-2</v>
      </c>
      <c r="AM402" s="22">
        <f>IFERROR(AJ402/3.974,0)</f>
        <v>837.4433819828887</v>
      </c>
      <c r="AN402" s="22">
        <f>IFERROR(AJ402/C402," ")</f>
        <v>9.267071544131365E-3</v>
      </c>
      <c r="AO402" s="6">
        <v>198</v>
      </c>
      <c r="AP402">
        <f>AO402-AO401</f>
        <v>-12</v>
      </c>
      <c r="AQ402">
        <f>IFERROR(AO402/AO401,0)-1</f>
        <v>-5.7142857142857162E-2</v>
      </c>
      <c r="AR402" s="22">
        <f>IFERROR(AO402/3.974,0)</f>
        <v>49.823855057876195</v>
      </c>
      <c r="AS402" s="6">
        <v>407</v>
      </c>
      <c r="AT402">
        <f>AS402-AS401</f>
        <v>11</v>
      </c>
      <c r="AU402">
        <f>IFERROR(AS402/AS401,0)-1</f>
        <v>2.7777777777777679E-2</v>
      </c>
      <c r="AV402" s="22">
        <f>IFERROR(AS402/3.974,0)</f>
        <v>102.41570206341217</v>
      </c>
      <c r="AW402" s="35">
        <f>IFERROR(AS402/C402," ")</f>
        <v>1.1333227519415461E-3</v>
      </c>
      <c r="AX402" s="6">
        <v>62</v>
      </c>
      <c r="AY402">
        <f>AX402-AX401</f>
        <v>-1</v>
      </c>
      <c r="AZ402">
        <f>IFERROR(AX402/AX401,0)-1</f>
        <v>-1.5873015873015928E-2</v>
      </c>
      <c r="BA402" s="22">
        <f>IFERROR(AX402/3.974,0)</f>
        <v>15.60140915953699</v>
      </c>
      <c r="BB402" s="35">
        <f>IFERROR(AX402/C402," ")</f>
        <v>1.7264376073802424E-4</v>
      </c>
      <c r="BC402" s="18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8">
        <f>IFERROR(BC402-BC401,0)</f>
        <v>-76</v>
      </c>
      <c r="BE402" s="35">
        <f>IFERROR(BC402/BC401,0)-1</f>
        <v>-1.8668631785802026E-2</v>
      </c>
      <c r="BF402" s="22">
        <f>IFERROR(BC402/3.974,0)</f>
        <v>1005.284348263714</v>
      </c>
      <c r="BG402" s="22">
        <f>IFERROR(BC402/C402," ")</f>
        <v>1.1124384260458173E-2</v>
      </c>
      <c r="BH402" s="30">
        <v>64763</v>
      </c>
      <c r="BI402">
        <f>IFERROR((BH402-BH401), 0)</f>
        <v>96</v>
      </c>
      <c r="BJ402" s="6">
        <v>139404</v>
      </c>
      <c r="BK402">
        <f>IFERROR((BJ402-BJ401),0)</f>
        <v>107</v>
      </c>
      <c r="BL402" s="6">
        <v>104116</v>
      </c>
      <c r="BM402">
        <f>IFERROR((BL402-BL401),0)</f>
        <v>88</v>
      </c>
      <c r="BN402" s="6">
        <v>42131</v>
      </c>
      <c r="BO402">
        <f>IFERROR((BN402-BN401),0)</f>
        <v>31</v>
      </c>
      <c r="BP402" s="6">
        <v>8707</v>
      </c>
      <c r="BQ402">
        <f>IFERROR((BP402-BP401),0)</f>
        <v>7</v>
      </c>
      <c r="BR402" s="10">
        <v>31</v>
      </c>
      <c r="BS402" s="17">
        <f>IFERROR((BR402-BR401),0)</f>
        <v>0</v>
      </c>
      <c r="BT402" s="10">
        <v>270</v>
      </c>
      <c r="BU402" s="17">
        <f>IFERROR((BT402-BT401),0)</f>
        <v>1</v>
      </c>
      <c r="BV402" s="10">
        <v>1224</v>
      </c>
      <c r="BW402" s="17">
        <f>IFERROR((BV402-BV401),0)</f>
        <v>0</v>
      </c>
      <c r="BX402" s="10">
        <v>2995</v>
      </c>
      <c r="BY402" s="17">
        <f>IFERROR((BX402-BX401),0)</f>
        <v>1</v>
      </c>
      <c r="BZ402" s="15">
        <v>1653</v>
      </c>
      <c r="CA402" s="18">
        <f>IFERROR((BZ402-BZ401),0)</f>
        <v>4</v>
      </c>
    </row>
    <row r="403" spans="1:79">
      <c r="A403" s="1">
        <v>44300</v>
      </c>
      <c r="B403">
        <v>44300</v>
      </c>
      <c r="C403" s="6">
        <v>359516</v>
      </c>
      <c r="D403">
        <f>IFERROR(C403-C402,"")</f>
        <v>395</v>
      </c>
      <c r="E403" s="6">
        <v>6177</v>
      </c>
      <c r="F403">
        <f>E403-E402</f>
        <v>4</v>
      </c>
      <c r="G403" s="6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6">
        <v>2262027</v>
      </c>
      <c r="W403">
        <f>V403-V402</f>
        <v>9084</v>
      </c>
      <c r="X403">
        <f>IFERROR(W403-W402,0)</f>
        <v>-82</v>
      </c>
      <c r="Y403" s="22">
        <f>IFERROR(V403/3.974,0)</f>
        <v>569206.59285354801</v>
      </c>
      <c r="Z403" s="6">
        <v>1898961</v>
      </c>
      <c r="AA403">
        <f>Z403-Z402</f>
        <v>8689</v>
      </c>
      <c r="AB403" s="19">
        <f>IFERROR(Z403/V403,0)</f>
        <v>0.83949528453904398</v>
      </c>
      <c r="AC403" s="18">
        <f>IFERROR(AA403-AA402,0)</f>
        <v>-148</v>
      </c>
      <c r="AD403">
        <f>V403-Z403</f>
        <v>363066</v>
      </c>
      <c r="AE403">
        <f>AD403-AD402</f>
        <v>395</v>
      </c>
      <c r="AF403" s="19">
        <f>IFERROR(AD403/V403,0)</f>
        <v>0.16050471546095604</v>
      </c>
      <c r="AG403" s="18">
        <f>IFERROR(AE403-AE402,0)</f>
        <v>66</v>
      </c>
      <c r="AH403" s="22">
        <f>IFERROR(AE403/W403,0)</f>
        <v>4.3483047115808013E-2</v>
      </c>
      <c r="AI403" s="22">
        <f>IFERROR(AD403/3.974,0)</f>
        <v>91360.342224458975</v>
      </c>
      <c r="AJ403" s="6">
        <v>3347</v>
      </c>
      <c r="AK403">
        <f>AJ403-AJ402</f>
        <v>19</v>
      </c>
      <c r="AL403">
        <f>IFERROR(AJ403/AJ402,0)-1</f>
        <v>5.7091346153845812E-3</v>
      </c>
      <c r="AM403" s="22">
        <f>IFERROR(AJ403/3.974,0)</f>
        <v>842.22445898339197</v>
      </c>
      <c r="AN403" s="22">
        <f>IFERROR(AJ403/C403," ")</f>
        <v>9.3097386486275992E-3</v>
      </c>
      <c r="AO403" s="6">
        <v>209</v>
      </c>
      <c r="AP403">
        <f>AO403-AO402</f>
        <v>11</v>
      </c>
      <c r="AQ403">
        <f>IFERROR(AO403/AO402,0)-1</f>
        <v>5.555555555555558E-2</v>
      </c>
      <c r="AR403" s="22">
        <f>IFERROR(AO403/3.974,0)</f>
        <v>52.591847005535982</v>
      </c>
      <c r="AS403" s="6">
        <v>404</v>
      </c>
      <c r="AT403">
        <f>AS403-AS402</f>
        <v>-3</v>
      </c>
      <c r="AU403">
        <f>IFERROR(AS403/AS402,0)-1</f>
        <v>-7.3710073710073765E-3</v>
      </c>
      <c r="AV403" s="22">
        <f>IFERROR(AS403/3.974,0)</f>
        <v>101.66079516859587</v>
      </c>
      <c r="AW403" s="35">
        <f>IFERROR(AS403/C403," ")</f>
        <v>1.1237330188364357E-3</v>
      </c>
      <c r="AX403" s="6">
        <v>61</v>
      </c>
      <c r="AY403">
        <f>AX403-AX402</f>
        <v>-1</v>
      </c>
      <c r="AZ403">
        <f>IFERROR(AX403/AX402,0)-1</f>
        <v>-1.6129032258064502E-2</v>
      </c>
      <c r="BA403" s="22">
        <f>IFERROR(AX403/3.974,0)</f>
        <v>15.349773527931553</v>
      </c>
      <c r="BB403" s="35">
        <f>IFERROR(AX403/C403," ")</f>
        <v>1.6967255977480835E-4</v>
      </c>
      <c r="BC403" s="18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8">
        <f>IFERROR(BC403-BC402,0)</f>
        <v>26</v>
      </c>
      <c r="BE403" s="35">
        <f>IFERROR(BC403/BC402,0)-1</f>
        <v>6.5081351689610933E-3</v>
      </c>
      <c r="BF403" s="22">
        <f>IFERROR(BC403/3.974,0)</f>
        <v>1011.8268746854554</v>
      </c>
      <c r="BG403" s="22">
        <f>IFERROR(BC403/C403," ")</f>
        <v>1.1184481358270564E-2</v>
      </c>
      <c r="BH403" s="30">
        <v>64862</v>
      </c>
      <c r="BI403">
        <f>IFERROR((BH403-BH402), 0)</f>
        <v>99</v>
      </c>
      <c r="BJ403" s="6">
        <v>139541</v>
      </c>
      <c r="BK403">
        <f>IFERROR((BJ403-BJ402),0)</f>
        <v>137</v>
      </c>
      <c r="BL403" s="6">
        <v>104223</v>
      </c>
      <c r="BM403">
        <f>IFERROR((BL403-BL402),0)</f>
        <v>107</v>
      </c>
      <c r="BN403" s="6">
        <v>42173</v>
      </c>
      <c r="BO403">
        <f>IFERROR((BN403-BN402),0)</f>
        <v>42</v>
      </c>
      <c r="BP403" s="6">
        <v>8717</v>
      </c>
      <c r="BQ403">
        <f>IFERROR((BP403-BP402),0)</f>
        <v>10</v>
      </c>
      <c r="BR403" s="10">
        <v>31</v>
      </c>
      <c r="BS403" s="17">
        <f>IFERROR((BR403-BR402),0)</f>
        <v>0</v>
      </c>
      <c r="BT403" s="10">
        <v>270</v>
      </c>
      <c r="BU403" s="17">
        <f>IFERROR((BT403-BT402),0)</f>
        <v>0</v>
      </c>
      <c r="BV403" s="10">
        <v>1226</v>
      </c>
      <c r="BW403" s="17">
        <f>IFERROR((BV403-BV402),0)</f>
        <v>2</v>
      </c>
      <c r="BX403" s="10">
        <v>2996</v>
      </c>
      <c r="BY403" s="17">
        <f>IFERROR((BX403-BX402),0)</f>
        <v>1</v>
      </c>
      <c r="BZ403" s="15">
        <v>1654</v>
      </c>
      <c r="CA403" s="18">
        <f>IFERROR((BZ403-BZ402),0)</f>
        <v>1</v>
      </c>
    </row>
    <row r="404" spans="1:79">
      <c r="A404" s="1">
        <v>44301</v>
      </c>
      <c r="B404">
        <v>44301</v>
      </c>
      <c r="C404" s="6">
        <v>359830</v>
      </c>
      <c r="D404">
        <f>IFERROR(C404-C403,"")</f>
        <v>314</v>
      </c>
      <c r="E404" s="6">
        <v>6183</v>
      </c>
      <c r="F404">
        <f>E404-E403</f>
        <v>6</v>
      </c>
      <c r="G404" s="6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6">
        <v>2272867</v>
      </c>
      <c r="W404">
        <f>V404-V403</f>
        <v>10840</v>
      </c>
      <c r="X404">
        <f>IFERROR(W404-W403,0)</f>
        <v>1756</v>
      </c>
      <c r="Y404" s="22">
        <f>IFERROR(V404/3.974,0)</f>
        <v>571934.32310015091</v>
      </c>
      <c r="Z404" s="6">
        <v>1909487</v>
      </c>
      <c r="AA404">
        <f>Z404-Z403</f>
        <v>10526</v>
      </c>
      <c r="AB404" s="19">
        <f>IFERROR(Z404/V404,0)</f>
        <v>0.8401226292607531</v>
      </c>
      <c r="AC404" s="18">
        <f>IFERROR(AA404-AA403,0)</f>
        <v>1837</v>
      </c>
      <c r="AD404">
        <f>V404-Z404</f>
        <v>363380</v>
      </c>
      <c r="AE404">
        <f>AD404-AD403</f>
        <v>314</v>
      </c>
      <c r="AF404" s="19">
        <f>IFERROR(AD404/V404,0)</f>
        <v>0.15987737073924696</v>
      </c>
      <c r="AG404" s="18">
        <f>IFERROR(AE404-AE403,0)</f>
        <v>-81</v>
      </c>
      <c r="AH404" s="22">
        <f>IFERROR(AE404/W404,0)</f>
        <v>2.8966789667896679E-2</v>
      </c>
      <c r="AI404" s="22">
        <f>IFERROR(AD404/3.974,0)</f>
        <v>91439.355812783091</v>
      </c>
      <c r="AJ404" s="6">
        <v>3279</v>
      </c>
      <c r="AK404">
        <f>AJ404-AJ403</f>
        <v>-68</v>
      </c>
      <c r="AL404">
        <f>IFERROR(AJ404/AJ403,0)-1</f>
        <v>-2.0316701523752645E-2</v>
      </c>
      <c r="AM404" s="22">
        <f>IFERROR(AJ404/3.974,0)</f>
        <v>825.11323603422238</v>
      </c>
      <c r="AN404" s="22">
        <f>IFERROR(AJ404/C404," ")</f>
        <v>9.1126365228024336E-3</v>
      </c>
      <c r="AO404" s="6">
        <v>204</v>
      </c>
      <c r="AP404">
        <f>AO404-AO403</f>
        <v>-5</v>
      </c>
      <c r="AQ404">
        <f>IFERROR(AO404/AO403,0)-1</f>
        <v>-2.3923444976076569E-2</v>
      </c>
      <c r="AR404" s="22">
        <f>IFERROR(AO404/3.974,0)</f>
        <v>51.333668847508804</v>
      </c>
      <c r="AS404" s="6">
        <v>389</v>
      </c>
      <c r="AT404">
        <f>AS404-AS403</f>
        <v>-15</v>
      </c>
      <c r="AU404">
        <f>IFERROR(AS404/AS403,0)-1</f>
        <v>-3.7128712871287162E-2</v>
      </c>
      <c r="AV404" s="22">
        <f>IFERROR(AS404/3.974,0)</f>
        <v>97.886260694514334</v>
      </c>
      <c r="AW404" s="35">
        <f>IFERROR(AS404/C404," ")</f>
        <v>1.0810660589722924E-3</v>
      </c>
      <c r="AX404" s="6">
        <v>57</v>
      </c>
      <c r="AY404">
        <f>AX404-AX403</f>
        <v>-4</v>
      </c>
      <c r="AZ404">
        <f>IFERROR(AX404/AX403,0)-1</f>
        <v>-6.557377049180324E-2</v>
      </c>
      <c r="BA404" s="22">
        <f>IFERROR(AX404/3.974,0)</f>
        <v>14.343231001509814</v>
      </c>
      <c r="BB404" s="35">
        <f>IFERROR(AX404/C404," ")</f>
        <v>1.5840813717588861E-4</v>
      </c>
      <c r="BC404" s="18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8">
        <f>IFERROR(BC404-BC403,0)</f>
        <v>-92</v>
      </c>
      <c r="BE404" s="35">
        <f>IFERROR(BC404/BC403,0)-1</f>
        <v>-2.2879880626709759E-2</v>
      </c>
      <c r="BF404" s="22">
        <f>IFERROR(BC404/3.974,0)</f>
        <v>988.67639657775533</v>
      </c>
      <c r="BG404" s="22">
        <f>IFERROR(BC404/C404," ")</f>
        <v>1.0919045104632744E-2</v>
      </c>
      <c r="BH404" s="30">
        <v>64931</v>
      </c>
      <c r="BI404">
        <f>IFERROR((BH404-BH403), 0)</f>
        <v>69</v>
      </c>
      <c r="BJ404" s="6">
        <v>139658</v>
      </c>
      <c r="BK404">
        <f>IFERROR((BJ404-BJ403),0)</f>
        <v>117</v>
      </c>
      <c r="BL404" s="6">
        <v>104318</v>
      </c>
      <c r="BM404">
        <f>IFERROR((BL404-BL403),0)</f>
        <v>95</v>
      </c>
      <c r="BN404" s="6">
        <v>42202</v>
      </c>
      <c r="BO404">
        <f>IFERROR((BN404-BN403),0)</f>
        <v>29</v>
      </c>
      <c r="BP404" s="6">
        <v>8721</v>
      </c>
      <c r="BQ404">
        <f>IFERROR((BP404-BP403),0)</f>
        <v>4</v>
      </c>
      <c r="BR404" s="10">
        <v>31</v>
      </c>
      <c r="BS404" s="17">
        <f>IFERROR((BR404-BR403),0)</f>
        <v>0</v>
      </c>
      <c r="BT404" s="10">
        <v>272</v>
      </c>
      <c r="BU404" s="17">
        <f>IFERROR((BT404-BT403),0)</f>
        <v>2</v>
      </c>
      <c r="BV404" s="10">
        <v>1228</v>
      </c>
      <c r="BW404" s="17">
        <f>IFERROR((BV404-BV403),0)</f>
        <v>2</v>
      </c>
      <c r="BX404" s="10">
        <v>2997</v>
      </c>
      <c r="BY404" s="17">
        <f>IFERROR((BX404-BX403),0)</f>
        <v>1</v>
      </c>
      <c r="BZ404" s="15">
        <v>1655</v>
      </c>
      <c r="CA404" s="18">
        <f>IFERROR((BZ404-BZ403),0)</f>
        <v>1</v>
      </c>
    </row>
    <row r="405" spans="1:79">
      <c r="A405" s="1">
        <v>44302</v>
      </c>
      <c r="B405">
        <v>44302</v>
      </c>
      <c r="C405" s="6">
        <v>360249</v>
      </c>
      <c r="D405">
        <f>IFERROR(C405-C404,"")</f>
        <v>419</v>
      </c>
      <c r="E405" s="6">
        <v>6185</v>
      </c>
      <c r="F405">
        <f>E405-E404</f>
        <v>2</v>
      </c>
      <c r="G405" s="6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6">
        <v>2283594</v>
      </c>
      <c r="W405">
        <f>V405-V404</f>
        <v>10727</v>
      </c>
      <c r="X405">
        <f>IFERROR(W405-W404,0)</f>
        <v>-113</v>
      </c>
      <c r="Y405" s="22">
        <f>IFERROR(V405/3.974,0)</f>
        <v>574633.61852038244</v>
      </c>
      <c r="Z405" s="6">
        <v>1919795</v>
      </c>
      <c r="AA405">
        <f>Z405-Z404</f>
        <v>10308</v>
      </c>
      <c r="AB405" s="19">
        <f>IFERROR(Z405/V405,0)</f>
        <v>0.84069015770754341</v>
      </c>
      <c r="AC405" s="18">
        <f>IFERROR(AA405-AA404,0)</f>
        <v>-218</v>
      </c>
      <c r="AD405">
        <f>V405-Z405</f>
        <v>363799</v>
      </c>
      <c r="AE405">
        <f>AD405-AD404</f>
        <v>419</v>
      </c>
      <c r="AF405" s="19">
        <f>IFERROR(AD405/V405,0)</f>
        <v>0.15930984229245654</v>
      </c>
      <c r="AG405" s="18">
        <f>IFERROR(AE405-AE404,0)</f>
        <v>105</v>
      </c>
      <c r="AH405" s="22">
        <f>IFERROR(AE405/W405,0)</f>
        <v>3.9060315092756592E-2</v>
      </c>
      <c r="AI405" s="22">
        <f>IFERROR(AD405/3.974,0)</f>
        <v>91544.791142425762</v>
      </c>
      <c r="AJ405" s="6">
        <v>3365</v>
      </c>
      <c r="AK405">
        <f>AJ405-AJ404</f>
        <v>86</v>
      </c>
      <c r="AL405">
        <f>IFERROR(AJ405/AJ404,0)-1</f>
        <v>2.622750838670318E-2</v>
      </c>
      <c r="AM405" s="22">
        <f>IFERROR(AJ405/3.974,0)</f>
        <v>846.75390035228986</v>
      </c>
      <c r="AN405" s="22">
        <f>IFERROR(AJ405/C405," ")</f>
        <v>9.3407615288314469E-3</v>
      </c>
      <c r="AO405" s="6">
        <v>211</v>
      </c>
      <c r="AP405">
        <f>AO405-AO404</f>
        <v>7</v>
      </c>
      <c r="AQ405">
        <f>IFERROR(AO405/AO404,0)-1</f>
        <v>3.4313725490196179E-2</v>
      </c>
      <c r="AR405" s="22">
        <f>IFERROR(AO405/3.974,0)</f>
        <v>53.095118268746852</v>
      </c>
      <c r="AS405" s="6">
        <v>297</v>
      </c>
      <c r="AT405">
        <f>AS405-AS404</f>
        <v>-92</v>
      </c>
      <c r="AU405">
        <f>IFERROR(AS405/AS404,0)-1</f>
        <v>-0.23650385604113111</v>
      </c>
      <c r="AV405" s="22">
        <f>IFERROR(AS405/3.974,0)</f>
        <v>74.735782586814295</v>
      </c>
      <c r="AW405" s="35">
        <f>IFERROR(AS405/C405," ")</f>
        <v>8.2442976940949174E-4</v>
      </c>
      <c r="AX405" s="6">
        <v>57</v>
      </c>
      <c r="AY405">
        <f>AX405-AX404</f>
        <v>0</v>
      </c>
      <c r="AZ405">
        <f>IFERROR(AX405/AX404,0)-1</f>
        <v>0</v>
      </c>
      <c r="BA405" s="22">
        <f>IFERROR(AX405/3.974,0)</f>
        <v>14.343231001509814</v>
      </c>
      <c r="BB405" s="35">
        <f>IFERROR(AX405/C405," ")</f>
        <v>1.5822389513919539E-4</v>
      </c>
      <c r="BC405" s="18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8">
        <f>IFERROR(BC405-BC404,0)</f>
        <v>1</v>
      </c>
      <c r="BE405" s="35">
        <f>IFERROR(BC405/BC404,0)-1</f>
        <v>2.5451768897943872E-4</v>
      </c>
      <c r="BF405" s="22">
        <f>IFERROR(BC405/3.974,0)</f>
        <v>988.92803220936082</v>
      </c>
      <c r="BG405" s="22">
        <f>IFERROR(BC405/C405," ")</f>
        <v>1.0909121191176104E-2</v>
      </c>
      <c r="BH405" s="30">
        <v>65028</v>
      </c>
      <c r="BI405">
        <f>IFERROR((BH405-BH404), 0)</f>
        <v>97</v>
      </c>
      <c r="BJ405" s="6">
        <v>139808</v>
      </c>
      <c r="BK405">
        <f>IFERROR((BJ405-BJ404),0)</f>
        <v>150</v>
      </c>
      <c r="BL405" s="6">
        <v>104444</v>
      </c>
      <c r="BM405">
        <f>IFERROR((BL405-BL404),0)</f>
        <v>126</v>
      </c>
      <c r="BN405" s="6">
        <v>42236</v>
      </c>
      <c r="BO405">
        <f>IFERROR((BN405-BN404),0)</f>
        <v>34</v>
      </c>
      <c r="BP405" s="6">
        <v>8733</v>
      </c>
      <c r="BQ405">
        <f>IFERROR((BP405-BP404),0)</f>
        <v>12</v>
      </c>
      <c r="BR405" s="10">
        <v>31</v>
      </c>
      <c r="BS405" s="17">
        <f>IFERROR((BR405-BR404),0)</f>
        <v>0</v>
      </c>
      <c r="BT405" s="10">
        <v>272</v>
      </c>
      <c r="BU405" s="17">
        <f>IFERROR((BT405-BT404),0)</f>
        <v>0</v>
      </c>
      <c r="BV405" s="10">
        <v>1228</v>
      </c>
      <c r="BW405" s="17">
        <f>IFERROR((BV405-BV404),0)</f>
        <v>0</v>
      </c>
      <c r="BX405" s="10">
        <v>2997</v>
      </c>
      <c r="BY405" s="17">
        <f>IFERROR((BX405-BX404),0)</f>
        <v>0</v>
      </c>
      <c r="BZ405" s="15">
        <v>1657</v>
      </c>
      <c r="CA405" s="18">
        <f>IFERROR((BZ405-BZ404),0)</f>
        <v>2</v>
      </c>
    </row>
    <row r="406" spans="1:79">
      <c r="A406" s="1">
        <v>44303</v>
      </c>
      <c r="B406">
        <v>44303</v>
      </c>
      <c r="C406" s="6">
        <v>360597</v>
      </c>
      <c r="D406">
        <f>IFERROR(C406-C405,"")</f>
        <v>348</v>
      </c>
      <c r="E406" s="6">
        <v>6187</v>
      </c>
      <c r="F406">
        <f>E406-E405</f>
        <v>2</v>
      </c>
      <c r="G406" s="6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6">
        <v>2292939</v>
      </c>
      <c r="W406">
        <f>V406-V405</f>
        <v>9345</v>
      </c>
      <c r="X406">
        <f>IFERROR(W406-W405,0)</f>
        <v>-1382</v>
      </c>
      <c r="Y406" s="22">
        <f>IFERROR(V406/3.974,0)</f>
        <v>576985.15349773527</v>
      </c>
      <c r="Z406" s="6">
        <v>1928792</v>
      </c>
      <c r="AA406">
        <f>Z406-Z405</f>
        <v>8997</v>
      </c>
      <c r="AB406" s="19">
        <f>IFERROR(Z406/V406,0)</f>
        <v>0.84118766351830554</v>
      </c>
      <c r="AC406" s="18">
        <f>IFERROR(AA406-AA405,0)</f>
        <v>-1311</v>
      </c>
      <c r="AD406">
        <f>V406-Z406</f>
        <v>364147</v>
      </c>
      <c r="AE406">
        <f>AD406-AD405</f>
        <v>348</v>
      </c>
      <c r="AF406" s="19">
        <f>IFERROR(AD406/V406,0)</f>
        <v>0.15881233648169446</v>
      </c>
      <c r="AG406" s="18">
        <f>IFERROR(AE406-AE405,0)</f>
        <v>-71</v>
      </c>
      <c r="AH406" s="22">
        <f>IFERROR(AE406/W406,0)</f>
        <v>3.723916532905297E-2</v>
      </c>
      <c r="AI406" s="22">
        <f>IFERROR(AD406/3.974,0)</f>
        <v>91632.360342224449</v>
      </c>
      <c r="AJ406" s="6">
        <v>3478</v>
      </c>
      <c r="AK406">
        <f>AJ406-AJ405</f>
        <v>113</v>
      </c>
      <c r="AL406">
        <f>IFERROR(AJ406/AJ405,0)-1</f>
        <v>3.3580980683506789E-2</v>
      </c>
      <c r="AM406" s="22">
        <f>IFERROR(AJ406/3.974,0)</f>
        <v>875.18872672370401</v>
      </c>
      <c r="AN406" s="22">
        <f>IFERROR(AJ406/C406," ")</f>
        <v>9.6451162932581248E-3</v>
      </c>
      <c r="AO406" s="6">
        <v>211</v>
      </c>
      <c r="AP406">
        <f>AO406-AO405</f>
        <v>0</v>
      </c>
      <c r="AQ406">
        <f>IFERROR(AO406/AO405,0)-1</f>
        <v>0</v>
      </c>
      <c r="AR406" s="22">
        <f>IFERROR(AO406/3.974,0)</f>
        <v>53.095118268746852</v>
      </c>
      <c r="AS406" s="6">
        <v>317</v>
      </c>
      <c r="AT406">
        <f>AS406-AS405</f>
        <v>20</v>
      </c>
      <c r="AU406">
        <f>IFERROR(AS406/AS405,0)-1</f>
        <v>6.7340067340067256E-2</v>
      </c>
      <c r="AV406" s="22">
        <f>IFERROR(AS406/3.974,0)</f>
        <v>79.768495218922993</v>
      </c>
      <c r="AW406" s="35">
        <f>IFERROR(AS406/C406," ")</f>
        <v>8.7909771850570027E-4</v>
      </c>
      <c r="AX406" s="6">
        <v>57</v>
      </c>
      <c r="AY406">
        <f>AX406-AX405</f>
        <v>0</v>
      </c>
      <c r="AZ406">
        <f>IFERROR(AX406/AX405,0)-1</f>
        <v>0</v>
      </c>
      <c r="BA406" s="22">
        <f>IFERROR(AX406/3.974,0)</f>
        <v>14.343231001509814</v>
      </c>
      <c r="BB406" s="35">
        <f>IFERROR(AX406/C406," ")</f>
        <v>1.5807119859566218E-4</v>
      </c>
      <c r="BC406" s="18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8">
        <f>IFERROR(BC406-BC405,0)</f>
        <v>133</v>
      </c>
      <c r="BE406" s="35">
        <f>IFERROR(BC406/BC405,0)-1</f>
        <v>3.3842239185750689E-2</v>
      </c>
      <c r="BF406" s="22">
        <f>IFERROR(BC406/3.974,0)</f>
        <v>1022.3955712128837</v>
      </c>
      <c r="BG406" s="22">
        <f>IFERROR(BC406/C406," ")</f>
        <v>1.1267425963055711E-2</v>
      </c>
      <c r="BH406" s="30">
        <v>65109</v>
      </c>
      <c r="BI406">
        <f>IFERROR((BH406-BH405), 0)</f>
        <v>81</v>
      </c>
      <c r="BJ406" s="6">
        <v>139931</v>
      </c>
      <c r="BK406">
        <f>IFERROR((BJ406-BJ405),0)</f>
        <v>123</v>
      </c>
      <c r="BL406" s="6">
        <v>104539</v>
      </c>
      <c r="BM406">
        <f>IFERROR((BL406-BL405),0)</f>
        <v>95</v>
      </c>
      <c r="BN406" s="6">
        <v>42280</v>
      </c>
      <c r="BO406">
        <f>IFERROR((BN406-BN405),0)</f>
        <v>44</v>
      </c>
      <c r="BP406" s="6">
        <v>8738</v>
      </c>
      <c r="BQ406">
        <f>IFERROR((BP406-BP405),0)</f>
        <v>5</v>
      </c>
      <c r="BR406" s="10">
        <v>31</v>
      </c>
      <c r="BS406" s="17">
        <f>IFERROR((BR406-BR405),0)</f>
        <v>0</v>
      </c>
      <c r="BT406" s="10">
        <v>272</v>
      </c>
      <c r="BU406" s="17">
        <f>IFERROR((BT406-BT405),0)</f>
        <v>0</v>
      </c>
      <c r="BV406" s="10">
        <v>1228</v>
      </c>
      <c r="BW406" s="17">
        <f>IFERROR((BV406-BV405),0)</f>
        <v>0</v>
      </c>
      <c r="BX406" s="10">
        <v>2998</v>
      </c>
      <c r="BY406" s="17">
        <f>IFERROR((BX406-BX405),0)</f>
        <v>1</v>
      </c>
      <c r="BZ406" s="15">
        <v>1658</v>
      </c>
      <c r="CA406" s="18">
        <f>IFERROR((BZ406-BZ405),0)</f>
        <v>1</v>
      </c>
    </row>
    <row r="407" spans="1:79">
      <c r="A407" s="1">
        <v>44304</v>
      </c>
      <c r="B407">
        <v>44305</v>
      </c>
      <c r="C407" s="6">
        <v>360841</v>
      </c>
      <c r="D407">
        <f>IFERROR(C407-C406,"")</f>
        <v>244</v>
      </c>
      <c r="E407" s="6">
        <v>6188</v>
      </c>
      <c r="F407">
        <f>E407-E406</f>
        <v>1</v>
      </c>
      <c r="G407" s="6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6">
        <v>2299031</v>
      </c>
      <c r="W407">
        <f>V407-V406</f>
        <v>6092</v>
      </c>
      <c r="X407">
        <f>IFERROR(W407-W406,0)</f>
        <v>-3253</v>
      </c>
      <c r="Y407" s="22">
        <f>IFERROR(V407/3.974,0)</f>
        <v>578518.11776547553</v>
      </c>
      <c r="Z407" s="6">
        <v>1934640</v>
      </c>
      <c r="AA407">
        <f>Z407-Z406</f>
        <v>5848</v>
      </c>
      <c r="AB407" s="19">
        <f>IFERROR(Z407/V407,0)</f>
        <v>0.8415023546876923</v>
      </c>
      <c r="AC407" s="18">
        <f>IFERROR(AA407-AA406,0)</f>
        <v>-3149</v>
      </c>
      <c r="AD407">
        <f>V407-Z407</f>
        <v>364391</v>
      </c>
      <c r="AE407">
        <f>AD407-AD406</f>
        <v>244</v>
      </c>
      <c r="AF407" s="19">
        <f>IFERROR(AD407/V407,0)</f>
        <v>0.15849764531230767</v>
      </c>
      <c r="AG407" s="18">
        <f>IFERROR(AE407-AE406,0)</f>
        <v>-104</v>
      </c>
      <c r="AH407" s="22">
        <f>IFERROR(AE407/W407,0)</f>
        <v>4.0052527905449768E-2</v>
      </c>
      <c r="AI407" s="22">
        <f>IFERROR(AD407/3.974,0)</f>
        <v>91693.759436336186</v>
      </c>
      <c r="AJ407" s="6">
        <v>3470</v>
      </c>
      <c r="AK407">
        <f>AJ407-AJ406</f>
        <v>-8</v>
      </c>
      <c r="AL407">
        <f>IFERROR(AJ407/AJ406,0)-1</f>
        <v>-2.3001725129384587E-3</v>
      </c>
      <c r="AM407" s="22">
        <f>IFERROR(AJ407/3.974,0)</f>
        <v>873.1756416708605</v>
      </c>
      <c r="AN407" s="22">
        <f>IFERROR(AJ407/C407," ")</f>
        <v>9.6164238542737653E-3</v>
      </c>
      <c r="AO407" s="6">
        <v>205</v>
      </c>
      <c r="AP407">
        <f>AO407-AO406</f>
        <v>-6</v>
      </c>
      <c r="AQ407">
        <f>IFERROR(AO407/AO406,0)-1</f>
        <v>-2.8436018957345932E-2</v>
      </c>
      <c r="AR407" s="22">
        <f>IFERROR(AO407/3.974,0)</f>
        <v>51.585304479114242</v>
      </c>
      <c r="AS407" s="6">
        <v>313</v>
      </c>
      <c r="AT407">
        <f>AS407-AS406</f>
        <v>-4</v>
      </c>
      <c r="AU407">
        <f>IFERROR(AS407/AS406,0)-1</f>
        <v>-1.2618296529968487E-2</v>
      </c>
      <c r="AV407" s="22">
        <f>IFERROR(AS407/3.974,0)</f>
        <v>78.761952692501254</v>
      </c>
      <c r="AW407" s="35">
        <f>IFERROR(AS407/C407," ")</f>
        <v>8.6741805947772007E-4</v>
      </c>
      <c r="AX407" s="6">
        <v>55</v>
      </c>
      <c r="AY407">
        <f>AX407-AX406</f>
        <v>-2</v>
      </c>
      <c r="AZ407">
        <f>IFERROR(AX407/AX406,0)-1</f>
        <v>-3.5087719298245612E-2</v>
      </c>
      <c r="BA407" s="22">
        <f>IFERROR(AX407/3.974,0)</f>
        <v>13.839959738298942</v>
      </c>
      <c r="BB407" s="35">
        <f>IFERROR(AX407/C407," ")</f>
        <v>1.524217037420914E-4</v>
      </c>
      <c r="BC407" s="18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8">
        <f>IFERROR(BC407-BC406,0)</f>
        <v>-20</v>
      </c>
      <c r="BE407" s="35">
        <f>IFERROR(BC407/BC406,0)-1</f>
        <v>-4.9224710804823824E-3</v>
      </c>
      <c r="BF407" s="22">
        <f>IFERROR(BC407/3.974,0)</f>
        <v>1017.362858580775</v>
      </c>
      <c r="BG407" s="22">
        <f>IFERROR(BC407/C407," ")</f>
        <v>1.1204380876895919E-2</v>
      </c>
      <c r="BH407" s="30">
        <v>65175</v>
      </c>
      <c r="BI407">
        <f>IFERROR((BH407-BH406), 0)</f>
        <v>66</v>
      </c>
      <c r="BJ407" s="6">
        <v>140019</v>
      </c>
      <c r="BK407">
        <f>IFERROR((BJ407-BJ406),0)</f>
        <v>88</v>
      </c>
      <c r="BL407" s="6">
        <v>104596</v>
      </c>
      <c r="BM407">
        <f>IFERROR((BL407-BL406),0)</f>
        <v>57</v>
      </c>
      <c r="BN407" s="6">
        <v>42310</v>
      </c>
      <c r="BO407">
        <f>IFERROR((BN407-BN406),0)</f>
        <v>30</v>
      </c>
      <c r="BP407" s="6">
        <v>8741</v>
      </c>
      <c r="BQ407">
        <f>IFERROR((BP407-BP406),0)</f>
        <v>3</v>
      </c>
      <c r="BR407" s="10">
        <v>31</v>
      </c>
      <c r="BS407" s="17">
        <f>IFERROR((BR407-BR406),0)</f>
        <v>0</v>
      </c>
      <c r="BT407" s="10">
        <v>272</v>
      </c>
      <c r="BU407" s="17">
        <f>IFERROR((BT407-BT406),0)</f>
        <v>0</v>
      </c>
      <c r="BV407" s="10">
        <v>1228</v>
      </c>
      <c r="BW407" s="17">
        <f>IFERROR((BV407-BV406),0)</f>
        <v>0</v>
      </c>
      <c r="BX407" s="10">
        <v>2999</v>
      </c>
      <c r="BY407" s="17">
        <f>IFERROR((BX407-BX406),0)</f>
        <v>1</v>
      </c>
      <c r="BZ407" s="15">
        <v>1658</v>
      </c>
      <c r="CA407" s="18">
        <f>IFERROR((BZ407-BZ406),0)</f>
        <v>0</v>
      </c>
    </row>
    <row r="408" spans="1:79">
      <c r="A408" s="1">
        <v>44305</v>
      </c>
      <c r="B408">
        <v>44306</v>
      </c>
      <c r="C408" s="6">
        <v>361044</v>
      </c>
      <c r="D408">
        <f>IFERROR(C408-C407,"")</f>
        <v>203</v>
      </c>
      <c r="E408" s="6">
        <v>6189</v>
      </c>
      <c r="F408">
        <f>E408-E407</f>
        <v>1</v>
      </c>
      <c r="G408" s="6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6">
        <v>2303585</v>
      </c>
      <c r="W408">
        <f>V408-V407</f>
        <v>4554</v>
      </c>
      <c r="X408">
        <f>IFERROR(W408-W407,0)</f>
        <v>-1538</v>
      </c>
      <c r="Y408" s="22">
        <f>IFERROR(V408/3.974,0)</f>
        <v>579664.06643180677</v>
      </c>
      <c r="Z408" s="6">
        <v>1938991</v>
      </c>
      <c r="AA408">
        <f>Z408-Z407</f>
        <v>4351</v>
      </c>
      <c r="AB408" s="19">
        <f>IFERROR(Z408/V408,0)</f>
        <v>0.84172756811665295</v>
      </c>
      <c r="AC408" s="18">
        <f>IFERROR(AA408-AA407,0)</f>
        <v>-1497</v>
      </c>
      <c r="AD408">
        <f>V408-Z408</f>
        <v>364594</v>
      </c>
      <c r="AE408">
        <f>AD408-AD407</f>
        <v>203</v>
      </c>
      <c r="AF408" s="19">
        <f>IFERROR(AD408/V408,0)</f>
        <v>0.15827243188334705</v>
      </c>
      <c r="AG408" s="18">
        <f>IFERROR(AE408-AE407,0)</f>
        <v>-41</v>
      </c>
      <c r="AH408" s="22">
        <f>IFERROR(AE408/W408,0)</f>
        <v>4.4576196750109792E-2</v>
      </c>
      <c r="AI408" s="22">
        <f>IFERROR(AD408/3.974,0)</f>
        <v>91744.841469552077</v>
      </c>
      <c r="AJ408" s="6">
        <v>3449</v>
      </c>
      <c r="AK408">
        <f>AJ408-AJ407</f>
        <v>-21</v>
      </c>
      <c r="AL408">
        <f>IFERROR(AJ408/AJ407,0)-1</f>
        <v>-6.0518731988472574E-3</v>
      </c>
      <c r="AM408" s="22">
        <f>IFERROR(AJ408/3.974,0)</f>
        <v>867.89129340714646</v>
      </c>
      <c r="AN408" s="22">
        <f>IFERROR(AJ408/C408," ")</f>
        <v>9.5528522839321527E-3</v>
      </c>
      <c r="AO408" s="6">
        <v>204</v>
      </c>
      <c r="AP408">
        <f>AO408-AO407</f>
        <v>-1</v>
      </c>
      <c r="AQ408">
        <f>IFERROR(AO408/AO407,0)-1</f>
        <v>-4.8780487804878092E-3</v>
      </c>
      <c r="AR408" s="22">
        <f>IFERROR(AO408/3.974,0)</f>
        <v>51.333668847508804</v>
      </c>
      <c r="AS408" s="6">
        <v>311</v>
      </c>
      <c r="AT408">
        <f>AS408-AS407</f>
        <v>-2</v>
      </c>
      <c r="AU408">
        <f>IFERROR(AS408/AS407,0)-1</f>
        <v>-6.389776357827448E-3</v>
      </c>
      <c r="AV408" s="22">
        <f>IFERROR(AS408/3.974,0)</f>
        <v>78.258681429290377</v>
      </c>
      <c r="AW408" s="35">
        <f>IFERROR(AS408/C408," ")</f>
        <v>8.6139085540820506E-4</v>
      </c>
      <c r="AX408" s="6">
        <v>56</v>
      </c>
      <c r="AY408">
        <f>AX408-AX407</f>
        <v>1</v>
      </c>
      <c r="AZ408">
        <f>IFERROR(AX408/AX407,0)-1</f>
        <v>1.8181818181818077E-2</v>
      </c>
      <c r="BA408" s="22">
        <f>IFERROR(AX408/3.974,0)</f>
        <v>14.091595369904377</v>
      </c>
      <c r="BB408" s="35">
        <f>IFERROR(AX408/C408," ")</f>
        <v>1.5510574888379257E-4</v>
      </c>
      <c r="BC408" s="18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8">
        <f>IFERROR(BC408-BC407,0)</f>
        <v>-23</v>
      </c>
      <c r="BE408" s="35">
        <f>IFERROR(BC408/BC407,0)-1</f>
        <v>-5.6888449171407229E-3</v>
      </c>
      <c r="BF408" s="22">
        <f>IFERROR(BC408/3.974,0)</f>
        <v>1011.5752390538499</v>
      </c>
      <c r="BG408" s="22">
        <f>IFERROR(BC408/C408," ")</f>
        <v>1.1134376973443679E-2</v>
      </c>
      <c r="BH408" s="30">
        <v>65223</v>
      </c>
      <c r="BI408">
        <f>IFERROR((BH408-BH407), 0)</f>
        <v>48</v>
      </c>
      <c r="BJ408" s="6">
        <v>140091</v>
      </c>
      <c r="BK408">
        <f>IFERROR((BJ408-BJ407),0)</f>
        <v>72</v>
      </c>
      <c r="BL408" s="6">
        <v>104650</v>
      </c>
      <c r="BM408">
        <f>IFERROR((BL408-BL407),0)</f>
        <v>54</v>
      </c>
      <c r="BN408" s="6">
        <v>42333</v>
      </c>
      <c r="BO408">
        <f>IFERROR((BN408-BN407),0)</f>
        <v>23</v>
      </c>
      <c r="BP408" s="6">
        <v>8747</v>
      </c>
      <c r="BQ408">
        <f>IFERROR((BP408-BP407),0)</f>
        <v>6</v>
      </c>
      <c r="BR408" s="10">
        <v>31</v>
      </c>
      <c r="BS408" s="17">
        <f>IFERROR((BR408-BR407),0)</f>
        <v>0</v>
      </c>
      <c r="BT408" s="10">
        <v>272</v>
      </c>
      <c r="BU408" s="17">
        <f>IFERROR((BT408-BT407),0)</f>
        <v>0</v>
      </c>
      <c r="BV408" s="10">
        <v>1228</v>
      </c>
      <c r="BW408" s="17">
        <f>IFERROR((BV408-BV407),0)</f>
        <v>0</v>
      </c>
      <c r="BX408" s="10">
        <v>3000</v>
      </c>
      <c r="BY408" s="17">
        <f>IFERROR((BX408-BX407),0)</f>
        <v>1</v>
      </c>
      <c r="BZ408" s="15">
        <v>1658</v>
      </c>
      <c r="CA408" s="18">
        <f>IFERROR((BZ408-BZ407),0)</f>
        <v>0</v>
      </c>
    </row>
    <row r="409" spans="1:79">
      <c r="A409" s="1">
        <v>44306</v>
      </c>
      <c r="B409">
        <v>44307</v>
      </c>
      <c r="C409" s="6">
        <v>361319</v>
      </c>
      <c r="D409">
        <f>IFERROR(C409-C408,"")</f>
        <v>275</v>
      </c>
      <c r="E409" s="6">
        <v>6192</v>
      </c>
      <c r="F409">
        <f>E409-E408</f>
        <v>3</v>
      </c>
      <c r="G409" s="6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6">
        <v>2312363</v>
      </c>
      <c r="W409">
        <f>V409-V408</f>
        <v>8778</v>
      </c>
      <c r="X409">
        <f>IFERROR(W409-W408,0)</f>
        <v>4224</v>
      </c>
      <c r="Y409" s="22">
        <f>IFERROR(V409/3.974,0)</f>
        <v>581872.92400603928</v>
      </c>
      <c r="Z409" s="6">
        <v>1947494</v>
      </c>
      <c r="AA409">
        <f>Z409-Z408</f>
        <v>8503</v>
      </c>
      <c r="AB409" s="19">
        <f>IFERROR(Z409/V409,0)</f>
        <v>0.84220946278763331</v>
      </c>
      <c r="AC409" s="18">
        <f>IFERROR(AA409-AA408,0)</f>
        <v>4152</v>
      </c>
      <c r="AD409">
        <f>V409-Z409</f>
        <v>364869</v>
      </c>
      <c r="AE409">
        <f>AD409-AD408</f>
        <v>275</v>
      </c>
      <c r="AF409" s="19">
        <f>IFERROR(AD409/V409,0)</f>
        <v>0.15779053721236674</v>
      </c>
      <c r="AG409" s="18">
        <f>IFERROR(AE409-AE408,0)</f>
        <v>72</v>
      </c>
      <c r="AH409" s="22">
        <f>IFERROR(AE409/W409,0)</f>
        <v>3.1328320802005011E-2</v>
      </c>
      <c r="AI409" s="22">
        <f>IFERROR(AD409/3.974,0)</f>
        <v>91814.041268243585</v>
      </c>
      <c r="AJ409" s="6">
        <v>3315</v>
      </c>
      <c r="AK409">
        <f>AJ409-AJ408</f>
        <v>-134</v>
      </c>
      <c r="AL409">
        <f>IFERROR(AJ409/AJ408,0)-1</f>
        <v>-3.8851841113366148E-2</v>
      </c>
      <c r="AM409" s="22">
        <f>IFERROR(AJ409/3.974,0)</f>
        <v>834.17211877201805</v>
      </c>
      <c r="AN409" s="22">
        <f>IFERROR(AJ409/C409," ")</f>
        <v>9.1747181853154697E-3</v>
      </c>
      <c r="AO409" s="6">
        <v>207</v>
      </c>
      <c r="AP409">
        <f>AO409-AO408</f>
        <v>3</v>
      </c>
      <c r="AQ409">
        <f>IFERROR(AO409/AO408,0)-1</f>
        <v>1.4705882352941124E-2</v>
      </c>
      <c r="AR409" s="22">
        <f>IFERROR(AO409/3.974,0)</f>
        <v>52.088575742325112</v>
      </c>
      <c r="AS409" s="6">
        <v>320</v>
      </c>
      <c r="AT409">
        <f>AS409-AS408</f>
        <v>9</v>
      </c>
      <c r="AU409">
        <f>IFERROR(AS409/AS408,0)-1</f>
        <v>2.8938906752411508E-2</v>
      </c>
      <c r="AV409" s="22">
        <f>IFERROR(AS409/3.974,0)</f>
        <v>80.523402113739294</v>
      </c>
      <c r="AW409" s="35">
        <f>IFERROR(AS409/C409," ")</f>
        <v>8.8564398772276022E-4</v>
      </c>
      <c r="AX409" s="6">
        <v>57</v>
      </c>
      <c r="AY409">
        <f>AX409-AX408</f>
        <v>1</v>
      </c>
      <c r="AZ409">
        <f>IFERROR(AX409/AX408,0)-1</f>
        <v>1.7857142857142794E-2</v>
      </c>
      <c r="BA409" s="22">
        <f>IFERROR(AX409/3.974,0)</f>
        <v>14.343231001509814</v>
      </c>
      <c r="BB409" s="35">
        <f>IFERROR(AX409/C409," ")</f>
        <v>1.5775533531311667E-4</v>
      </c>
      <c r="BC409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8">
        <f>IFERROR(BC409-BC408,0)</f>
        <v>-121</v>
      </c>
      <c r="BE409" s="35">
        <f>IFERROR(BC409/BC408,0)-1</f>
        <v>-3.0099502487562213E-2</v>
      </c>
      <c r="BF409" s="22">
        <f>IFERROR(BC409/3.974,0)</f>
        <v>981.12732762959229</v>
      </c>
      <c r="BG409" s="22">
        <f>IFERROR(BC409/C409," ")</f>
        <v>1.0791018462909507E-2</v>
      </c>
      <c r="BH409" s="30">
        <v>65270</v>
      </c>
      <c r="BI409">
        <f>IFERROR((BH409-BH408), 0)</f>
        <v>47</v>
      </c>
      <c r="BJ409" s="6">
        <v>140202</v>
      </c>
      <c r="BK409">
        <f>IFERROR((BJ409-BJ408),0)</f>
        <v>111</v>
      </c>
      <c r="BL409" s="6">
        <v>104725</v>
      </c>
      <c r="BM409">
        <f>IFERROR((BL409-BL408),0)</f>
        <v>75</v>
      </c>
      <c r="BN409" s="6">
        <v>42369</v>
      </c>
      <c r="BO409">
        <f>IFERROR((BN409-BN408),0)</f>
        <v>36</v>
      </c>
      <c r="BP409" s="6">
        <v>8753</v>
      </c>
      <c r="BQ409">
        <f>IFERROR((BP409-BP408),0)</f>
        <v>6</v>
      </c>
      <c r="BR409" s="10">
        <v>31</v>
      </c>
      <c r="BS409" s="17">
        <f>IFERROR((BR409-BR408),0)</f>
        <v>0</v>
      </c>
      <c r="BT409" s="10">
        <v>272</v>
      </c>
      <c r="BU409" s="17">
        <f>IFERROR((BT409-BT408),0)</f>
        <v>0</v>
      </c>
      <c r="BV409" s="10">
        <v>1229</v>
      </c>
      <c r="BW409" s="17">
        <f>IFERROR((BV409-BV408),0)</f>
        <v>1</v>
      </c>
      <c r="BX409" s="10">
        <v>3000</v>
      </c>
      <c r="BY409" s="17">
        <f>IFERROR((BX409-BX408),0)</f>
        <v>0</v>
      </c>
      <c r="BZ409" s="15">
        <v>1660</v>
      </c>
      <c r="CA409" s="18">
        <f>IFERROR((BZ409-BZ408),0)</f>
        <v>2</v>
      </c>
    </row>
    <row r="410" spans="1:79">
      <c r="A410" s="1">
        <v>44307</v>
      </c>
      <c r="B410">
        <v>44308</v>
      </c>
      <c r="C410" s="6">
        <v>361678</v>
      </c>
      <c r="D410">
        <f>IFERROR(C410-C409,"")</f>
        <v>359</v>
      </c>
      <c r="E410" s="6">
        <v>6196</v>
      </c>
      <c r="F410">
        <f>E410-E409</f>
        <v>4</v>
      </c>
      <c r="G410" s="6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6">
        <v>2321435</v>
      </c>
      <c r="W410">
        <f>V410-V409</f>
        <v>9072</v>
      </c>
      <c r="X410">
        <f>IFERROR(W410-W409,0)</f>
        <v>294</v>
      </c>
      <c r="Y410" s="22">
        <f>IFERROR(V410/3.974,0)</f>
        <v>584155.76245596376</v>
      </c>
      <c r="Z410" s="6">
        <v>1956207</v>
      </c>
      <c r="AA410">
        <f>Z410-Z409</f>
        <v>8713</v>
      </c>
      <c r="AB410" s="19">
        <f>IFERROR(Z410/V410,0)</f>
        <v>0.84267145106367403</v>
      </c>
      <c r="AC410" s="18">
        <f>IFERROR(AA410-AA409,0)</f>
        <v>210</v>
      </c>
      <c r="AD410">
        <f>V410-Z410</f>
        <v>365228</v>
      </c>
      <c r="AE410">
        <f>AD410-AD409</f>
        <v>359</v>
      </c>
      <c r="AF410" s="19">
        <f>IFERROR(AD410/V410,0)</f>
        <v>0.15732854893632603</v>
      </c>
      <c r="AG410" s="18">
        <f>IFERROR(AE410-AE409,0)</f>
        <v>84</v>
      </c>
      <c r="AH410" s="22">
        <f>IFERROR(AE410/W410,0)</f>
        <v>3.957231040564374E-2</v>
      </c>
      <c r="AI410" s="22">
        <f>IFERROR(AD410/3.974,0)</f>
        <v>91904.378459989923</v>
      </c>
      <c r="AJ410" s="6">
        <v>3323</v>
      </c>
      <c r="AK410">
        <f>AJ410-AJ409</f>
        <v>8</v>
      </c>
      <c r="AL410">
        <f>IFERROR(AJ410/AJ409,0)-1</f>
        <v>2.4132730015082871E-3</v>
      </c>
      <c r="AM410" s="22">
        <f>IFERROR(AJ410/3.974,0)</f>
        <v>836.18520382486156</v>
      </c>
      <c r="AN410" s="22">
        <f>IFERROR(AJ410/C410," ")</f>
        <v>9.1877305227301628E-3</v>
      </c>
      <c r="AO410" s="6">
        <v>204</v>
      </c>
      <c r="AP410">
        <f>AO410-AO409</f>
        <v>-3</v>
      </c>
      <c r="AQ410">
        <f>IFERROR(AO410/AO409,0)-1</f>
        <v>-1.4492753623188359E-2</v>
      </c>
      <c r="AR410" s="22">
        <f>IFERROR(AO410/3.974,0)</f>
        <v>51.333668847508804</v>
      </c>
      <c r="AS410" s="6">
        <v>313</v>
      </c>
      <c r="AT410">
        <f>AS410-AS409</f>
        <v>-7</v>
      </c>
      <c r="AU410">
        <f>IFERROR(AS410/AS409,0)-1</f>
        <v>-2.1874999999999978E-2</v>
      </c>
      <c r="AV410" s="22">
        <f>IFERROR(AS410/3.974,0)</f>
        <v>78.761952692501254</v>
      </c>
      <c r="AW410" s="35">
        <f>IFERROR(AS410/C410," ")</f>
        <v>8.654106691587545E-4</v>
      </c>
      <c r="AX410" s="6">
        <v>60</v>
      </c>
      <c r="AY410">
        <f>AX410-AX409</f>
        <v>3</v>
      </c>
      <c r="AZ410">
        <f>IFERROR(AX410/AX409,0)-1</f>
        <v>5.2631578947368363E-2</v>
      </c>
      <c r="BA410" s="22">
        <f>IFERROR(AX410/3.974,0)</f>
        <v>15.098137896326119</v>
      </c>
      <c r="BB410" s="35">
        <f>IFERROR(AX410/C410," ")</f>
        <v>1.6589341900806795E-4</v>
      </c>
      <c r="BC410" s="18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8">
        <f>IFERROR(BC410-BC409,0)</f>
        <v>1</v>
      </c>
      <c r="BE410" s="35">
        <f>IFERROR(BC410/BC409,0)-1</f>
        <v>2.564760194920801E-4</v>
      </c>
      <c r="BF410" s="22">
        <f>IFERROR(BC410/3.974,0)</f>
        <v>981.37896326119778</v>
      </c>
      <c r="BG410" s="22">
        <f>IFERROR(BC410/C410," ")</f>
        <v>1.0783072235524417E-2</v>
      </c>
      <c r="BH410" s="30">
        <v>65331</v>
      </c>
      <c r="BI410">
        <f>IFERROR((BH410-BH409), 0)</f>
        <v>61</v>
      </c>
      <c r="BJ410" s="6">
        <v>140341</v>
      </c>
      <c r="BK410">
        <f>IFERROR((BJ410-BJ409),0)</f>
        <v>139</v>
      </c>
      <c r="BL410" s="6">
        <v>104834</v>
      </c>
      <c r="BM410">
        <f>IFERROR((BL410-BL409),0)</f>
        <v>109</v>
      </c>
      <c r="BN410" s="6">
        <v>42406</v>
      </c>
      <c r="BO410">
        <f>IFERROR((BN410-BN409),0)</f>
        <v>37</v>
      </c>
      <c r="BP410" s="6">
        <v>8766</v>
      </c>
      <c r="BQ410">
        <f>IFERROR((BP410-BP409),0)</f>
        <v>13</v>
      </c>
      <c r="BR410" s="10">
        <v>31</v>
      </c>
      <c r="BS410" s="17">
        <f>IFERROR((BR410-BR409),0)</f>
        <v>0</v>
      </c>
      <c r="BT410" s="10">
        <v>272</v>
      </c>
      <c r="BU410" s="17">
        <f>IFERROR((BT410-BT409),0)</f>
        <v>0</v>
      </c>
      <c r="BV410" s="10">
        <v>1229</v>
      </c>
      <c r="BW410" s="17">
        <f>IFERROR((BV410-BV409),0)</f>
        <v>0</v>
      </c>
      <c r="BX410" s="10">
        <v>3003</v>
      </c>
      <c r="BY410" s="17">
        <f>IFERROR((BX410-BX409),0)</f>
        <v>3</v>
      </c>
      <c r="BZ410" s="15">
        <v>1661</v>
      </c>
      <c r="CA410" s="18">
        <f>IFERROR((BZ410-BZ409),0)</f>
        <v>1</v>
      </c>
    </row>
    <row r="411" spans="1:79">
      <c r="A411" s="1">
        <v>44308</v>
      </c>
      <c r="B411">
        <v>44309</v>
      </c>
      <c r="C411" s="6">
        <v>361992</v>
      </c>
      <c r="D411">
        <f>IFERROR(C411-C410,"")</f>
        <v>314</v>
      </c>
      <c r="E411" s="6">
        <v>6198</v>
      </c>
      <c r="F411">
        <f>E411-E410</f>
        <v>2</v>
      </c>
      <c r="G411" s="6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6">
        <v>2330456</v>
      </c>
      <c r="W411">
        <f>V411-V410</f>
        <v>9021</v>
      </c>
      <c r="X411">
        <f>IFERROR(W411-W410,0)</f>
        <v>-51</v>
      </c>
      <c r="Y411" s="22">
        <f>IFERROR(V411/3.974,0)</f>
        <v>586425.76748867636</v>
      </c>
      <c r="Z411" s="6">
        <v>1964914</v>
      </c>
      <c r="AA411">
        <f>Z411-Z410</f>
        <v>8707</v>
      </c>
      <c r="AB411" s="19">
        <f>IFERROR(Z411/V411,0)</f>
        <v>0.84314571912106473</v>
      </c>
      <c r="AC411" s="18">
        <f>IFERROR(AA411-AA410,0)</f>
        <v>-6</v>
      </c>
      <c r="AD411">
        <f>V411-Z411</f>
        <v>365542</v>
      </c>
      <c r="AE411">
        <f>AD411-AD410</f>
        <v>314</v>
      </c>
      <c r="AF411" s="19">
        <f>IFERROR(AD411/V411,0)</f>
        <v>0.15685428087893527</v>
      </c>
      <c r="AG411" s="18">
        <f>IFERROR(AE411-AE410,0)</f>
        <v>-45</v>
      </c>
      <c r="AH411" s="22">
        <f>IFERROR(AE411/W411,0)</f>
        <v>3.4807670989912429E-2</v>
      </c>
      <c r="AI411" s="22">
        <f>IFERROR(AD411/3.974,0)</f>
        <v>91983.392048314039</v>
      </c>
      <c r="AJ411" s="6">
        <v>3251</v>
      </c>
      <c r="AK411">
        <f>AJ411-AJ410</f>
        <v>-72</v>
      </c>
      <c r="AL411">
        <f>IFERROR(AJ411/AJ410,0)-1</f>
        <v>-2.1667168221486621E-2</v>
      </c>
      <c r="AM411" s="22">
        <f>IFERROR(AJ411/3.974,0)</f>
        <v>818.06743834927022</v>
      </c>
      <c r="AN411" s="22">
        <f>IFERROR(AJ411/C411," ")</f>
        <v>8.9808614555017784E-3</v>
      </c>
      <c r="AO411" s="6">
        <v>204</v>
      </c>
      <c r="AP411">
        <f>AO411-AO410</f>
        <v>0</v>
      </c>
      <c r="AQ411">
        <f>IFERROR(AO411/AO410,0)-1</f>
        <v>0</v>
      </c>
      <c r="AR411" s="22">
        <f>IFERROR(AO411/3.974,0)</f>
        <v>51.333668847508804</v>
      </c>
      <c r="AS411" s="6">
        <v>324</v>
      </c>
      <c r="AT411">
        <f>AS411-AS410</f>
        <v>11</v>
      </c>
      <c r="AU411">
        <f>IFERROR(AS411/AS410,0)-1</f>
        <v>3.514376996805102E-2</v>
      </c>
      <c r="AV411" s="22">
        <f>IFERROR(AS411/3.974,0)</f>
        <v>81.529944640161048</v>
      </c>
      <c r="AW411" s="35">
        <f>IFERROR(AS411/C411," ")</f>
        <v>8.9504740436252735E-4</v>
      </c>
      <c r="AX411" s="6">
        <v>66</v>
      </c>
      <c r="AY411">
        <f>AX411-AX410</f>
        <v>6</v>
      </c>
      <c r="AZ411">
        <f>IFERROR(AX411/AX410,0)-1</f>
        <v>0.10000000000000009</v>
      </c>
      <c r="BA411" s="22">
        <f>IFERROR(AX411/3.974,0)</f>
        <v>16.607951685958732</v>
      </c>
      <c r="BB411" s="35">
        <f>IFERROR(AX411/C411," ")</f>
        <v>1.8232447125903335E-4</v>
      </c>
      <c r="BC411" s="18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8">
        <f>IFERROR(BC411-BC410,0)</f>
        <v>-55</v>
      </c>
      <c r="BE411" s="35">
        <f>IFERROR(BC411/BC410,0)-1</f>
        <v>-1.4102564102564052E-2</v>
      </c>
      <c r="BF411" s="22">
        <f>IFERROR(BC411/3.974,0)</f>
        <v>967.53900352289884</v>
      </c>
      <c r="BG411" s="22">
        <f>IFERROR(BC411/C411," ")</f>
        <v>1.0621781696833079E-2</v>
      </c>
      <c r="BH411" s="30">
        <v>65391</v>
      </c>
      <c r="BI411">
        <f>IFERROR((BH411-BH410), 0)</f>
        <v>60</v>
      </c>
      <c r="BJ411" s="6">
        <v>140476</v>
      </c>
      <c r="BK411">
        <f>IFERROR((BJ411-BJ410),0)</f>
        <v>135</v>
      </c>
      <c r="BL411" s="6">
        <v>104905</v>
      </c>
      <c r="BM411">
        <f>IFERROR((BL411-BL410),0)</f>
        <v>71</v>
      </c>
      <c r="BN411" s="6">
        <v>42445</v>
      </c>
      <c r="BO411">
        <f>IFERROR((BN411-BN410),0)</f>
        <v>39</v>
      </c>
      <c r="BP411" s="6">
        <v>8775</v>
      </c>
      <c r="BQ411">
        <f>IFERROR((BP411-BP410),0)</f>
        <v>9</v>
      </c>
      <c r="BR411" s="10">
        <v>31</v>
      </c>
      <c r="BS411" s="17">
        <f>IFERROR((BR411-BR410),0)</f>
        <v>0</v>
      </c>
      <c r="BT411" s="10">
        <v>272</v>
      </c>
      <c r="BU411" s="17">
        <f>IFERROR((BT411-BT410),0)</f>
        <v>0</v>
      </c>
      <c r="BV411" s="10">
        <v>1229</v>
      </c>
      <c r="BW411" s="17">
        <f>IFERROR((BV411-BV410),0)</f>
        <v>0</v>
      </c>
      <c r="BX411" s="10">
        <v>3003</v>
      </c>
      <c r="BY411" s="17">
        <f>IFERROR((BX411-BX410),0)</f>
        <v>0</v>
      </c>
      <c r="BZ411" s="15">
        <v>1663</v>
      </c>
      <c r="CA411" s="18">
        <f>IFERROR((BZ411-BZ410),0)</f>
        <v>2</v>
      </c>
    </row>
    <row r="412" spans="1:79">
      <c r="A412" s="1">
        <v>44309</v>
      </c>
      <c r="B412">
        <v>44310</v>
      </c>
      <c r="C412" s="6">
        <v>362358</v>
      </c>
      <c r="D412">
        <f>IFERROR(C412-C411,"")</f>
        <v>366</v>
      </c>
      <c r="E412" s="6">
        <v>6200</v>
      </c>
      <c r="F412">
        <f>E412-E411</f>
        <v>2</v>
      </c>
      <c r="G412" s="6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6">
        <v>2339492</v>
      </c>
      <c r="W412">
        <f>V412-V411</f>
        <v>9036</v>
      </c>
      <c r="X412">
        <f>IFERROR(W412-W411,0)</f>
        <v>15</v>
      </c>
      <c r="Y412" s="22">
        <f>IFERROR(V412/3.974,0)</f>
        <v>588699.54705586308</v>
      </c>
      <c r="Z412" s="6">
        <v>1973584</v>
      </c>
      <c r="AA412">
        <f>Z412-Z411</f>
        <v>8670</v>
      </c>
      <c r="AB412" s="19">
        <f>IFERROR(Z412/V412,0)</f>
        <v>0.84359510526216808</v>
      </c>
      <c r="AC412" s="18">
        <f>IFERROR(AA412-AA411,0)</f>
        <v>-37</v>
      </c>
      <c r="AD412">
        <f>V412-Z412</f>
        <v>365908</v>
      </c>
      <c r="AE412">
        <f>AD412-AD411</f>
        <v>366</v>
      </c>
      <c r="AF412" s="19">
        <f>IFERROR(AD412/V412,0)</f>
        <v>0.15640489473783198</v>
      </c>
      <c r="AG412" s="18">
        <f>IFERROR(AE412-AE411,0)</f>
        <v>52</v>
      </c>
      <c r="AH412" s="22">
        <f>IFERROR(AE412/W412,0)</f>
        <v>4.0504648074369189E-2</v>
      </c>
      <c r="AI412" s="22">
        <f>IFERROR(AD412/3.974,0)</f>
        <v>92075.490689481623</v>
      </c>
      <c r="AJ412" s="6">
        <v>3304</v>
      </c>
      <c r="AK412">
        <f>AJ412-AJ411</f>
        <v>53</v>
      </c>
      <c r="AL412">
        <f>IFERROR(AJ412/AJ411,0)-1</f>
        <v>1.6302676099661628E-2</v>
      </c>
      <c r="AM412" s="22">
        <f>IFERROR(AJ412/3.974,0)</f>
        <v>831.40412682435829</v>
      </c>
      <c r="AN412" s="22">
        <f>IFERROR(AJ412/C412," ")</f>
        <v>9.1180545206674055E-3</v>
      </c>
      <c r="AO412" s="6">
        <v>202</v>
      </c>
      <c r="AP412">
        <f>AO412-AO411</f>
        <v>-2</v>
      </c>
      <c r="AQ412">
        <f>IFERROR(AO412/AO411,0)-1</f>
        <v>-9.8039215686274161E-3</v>
      </c>
      <c r="AR412" s="22">
        <f>IFERROR(AO412/3.974,0)</f>
        <v>50.830397584297934</v>
      </c>
      <c r="AS412" s="6">
        <v>330</v>
      </c>
      <c r="AT412">
        <f>AS412-AS411</f>
        <v>6</v>
      </c>
      <c r="AU412">
        <f>IFERROR(AS412/AS411,0)-1</f>
        <v>1.8518518518518601E-2</v>
      </c>
      <c r="AV412" s="22">
        <f>IFERROR(AS412/3.974,0)</f>
        <v>83.03975842979365</v>
      </c>
      <c r="AW412" s="35">
        <f>IFERROR(AS412/C412," ")</f>
        <v>9.1070157137416584E-4</v>
      </c>
      <c r="AX412" s="6">
        <v>67</v>
      </c>
      <c r="AY412">
        <f>AX412-AX411</f>
        <v>1</v>
      </c>
      <c r="AZ412">
        <f>IFERROR(AX412/AX411,0)-1</f>
        <v>1.5151515151515138E-2</v>
      </c>
      <c r="BA412" s="22">
        <f>IFERROR(AX412/3.974,0)</f>
        <v>16.859587317564166</v>
      </c>
      <c r="BB412" s="35">
        <f>IFERROR(AX412/C412," ")</f>
        <v>1.8490001600627003E-4</v>
      </c>
      <c r="BC412" s="18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8">
        <f>IFERROR(BC412-BC411,0)</f>
        <v>58</v>
      </c>
      <c r="BE412" s="35">
        <f>IFERROR(BC412/BC411,0)-1</f>
        <v>1.5084525357607292E-2</v>
      </c>
      <c r="BF412" s="22">
        <f>IFERROR(BC412/3.974,0)</f>
        <v>982.13387015601404</v>
      </c>
      <c r="BG412" s="22">
        <f>IFERROR(BC412/C412," ")</f>
        <v>1.0771115857798089E-2</v>
      </c>
      <c r="BH412" s="30">
        <v>65473</v>
      </c>
      <c r="BI412">
        <f>IFERROR((BH412-BH411), 0)</f>
        <v>82</v>
      </c>
      <c r="BJ412" s="6">
        <v>140612</v>
      </c>
      <c r="BK412">
        <f>IFERROR((BJ412-BJ411),0)</f>
        <v>136</v>
      </c>
      <c r="BL412" s="6">
        <v>105001</v>
      </c>
      <c r="BM412">
        <f>IFERROR((BL412-BL411),0)</f>
        <v>96</v>
      </c>
      <c r="BN412" s="6">
        <v>42486</v>
      </c>
      <c r="BO412">
        <f>IFERROR((BN412-BN411),0)</f>
        <v>41</v>
      </c>
      <c r="BP412" s="6">
        <v>8786</v>
      </c>
      <c r="BQ412">
        <f>IFERROR((BP412-BP411),0)</f>
        <v>11</v>
      </c>
      <c r="BR412" s="10">
        <v>31</v>
      </c>
      <c r="BS412" s="17">
        <f>IFERROR((BR412-BR411),0)</f>
        <v>0</v>
      </c>
      <c r="BT412" s="10">
        <v>272</v>
      </c>
      <c r="BU412" s="17">
        <f>IFERROR((BT412-BT411),0)</f>
        <v>0</v>
      </c>
      <c r="BV412" s="10">
        <v>1230</v>
      </c>
      <c r="BW412" s="17">
        <f>IFERROR((BV412-BV411),0)</f>
        <v>1</v>
      </c>
      <c r="BX412" s="10">
        <v>3003</v>
      </c>
      <c r="BY412" s="17">
        <f>IFERROR((BX412-BX411),0)</f>
        <v>0</v>
      </c>
      <c r="BZ412" s="15">
        <v>1664</v>
      </c>
      <c r="CA412" s="18">
        <f>IFERROR((BZ412-BZ411),0)</f>
        <v>1</v>
      </c>
    </row>
    <row r="413" spans="1:79">
      <c r="A413" s="1">
        <v>44310</v>
      </c>
      <c r="B413">
        <v>44311</v>
      </c>
      <c r="C413" s="6">
        <v>362696</v>
      </c>
      <c r="D413">
        <f>IFERROR(C413-C412,"")</f>
        <v>338</v>
      </c>
      <c r="E413" s="6">
        <v>6207</v>
      </c>
      <c r="F413">
        <f>E413-E412</f>
        <v>7</v>
      </c>
      <c r="G413" s="6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6">
        <v>2348261</v>
      </c>
      <c r="W413">
        <f>V413-V412</f>
        <v>8769</v>
      </c>
      <c r="X413">
        <f>IFERROR(W413-W412,0)</f>
        <v>-267</v>
      </c>
      <c r="Y413" s="22">
        <f>IFERROR(V413/3.974,0)</f>
        <v>590906.1399094112</v>
      </c>
      <c r="Z413" s="6">
        <v>1982015</v>
      </c>
      <c r="AA413">
        <f>Z413-Z412</f>
        <v>8431</v>
      </c>
      <c r="AB413" s="19">
        <f>IFERROR(Z413/V413,0)</f>
        <v>0.84403522436390166</v>
      </c>
      <c r="AC413" s="18">
        <f>IFERROR(AA413-AA412,0)</f>
        <v>-239</v>
      </c>
      <c r="AD413">
        <f>V413-Z413</f>
        <v>366246</v>
      </c>
      <c r="AE413">
        <f>AD413-AD412</f>
        <v>338</v>
      </c>
      <c r="AF413" s="19">
        <f>IFERROR(AD413/V413,0)</f>
        <v>0.15596477563609837</v>
      </c>
      <c r="AG413" s="18">
        <f>IFERROR(AE413-AE412,0)</f>
        <v>-28</v>
      </c>
      <c r="AH413" s="22">
        <f>IFERROR(AE413/W413,0)</f>
        <v>3.8544873987911961E-2</v>
      </c>
      <c r="AI413" s="22">
        <f>IFERROR(AD413/3.974,0)</f>
        <v>92160.543532964264</v>
      </c>
      <c r="AJ413" s="6">
        <v>3406</v>
      </c>
      <c r="AK413">
        <f>AJ413-AJ412</f>
        <v>102</v>
      </c>
      <c r="AL413">
        <f>IFERROR(AJ413/AJ412,0)-1</f>
        <v>3.0871670702179221E-2</v>
      </c>
      <c r="AM413" s="22">
        <f>IFERROR(AJ413/3.974,0)</f>
        <v>857.07096124811267</v>
      </c>
      <c r="AN413" s="22">
        <f>IFERROR(AJ413/C413," ")</f>
        <v>9.3907845688951629E-3</v>
      </c>
      <c r="AO413" s="6">
        <v>196</v>
      </c>
      <c r="AP413">
        <f>AO413-AO412</f>
        <v>-6</v>
      </c>
      <c r="AQ413">
        <f>IFERROR(AO413/AO412,0)-1</f>
        <v>-2.9702970297029729E-2</v>
      </c>
      <c r="AR413" s="22">
        <f>IFERROR(AO413/3.974,0)</f>
        <v>49.320583794665325</v>
      </c>
      <c r="AS413" s="6">
        <v>302</v>
      </c>
      <c r="AT413">
        <f>AS413-AS412</f>
        <v>-28</v>
      </c>
      <c r="AU413">
        <f>IFERROR(AS413/AS412,0)-1</f>
        <v>-8.484848484848484E-2</v>
      </c>
      <c r="AV413" s="22">
        <f>IFERROR(AS413/3.974,0)</f>
        <v>75.993960744841459</v>
      </c>
      <c r="AW413" s="35">
        <f>IFERROR(AS413/C413," ")</f>
        <v>8.3265324128195518E-4</v>
      </c>
      <c r="AX413" s="6">
        <v>62</v>
      </c>
      <c r="AY413">
        <f>AX413-AX412</f>
        <v>-5</v>
      </c>
      <c r="AZ413">
        <f>IFERROR(AX413/AX412,0)-1</f>
        <v>-7.4626865671641784E-2</v>
      </c>
      <c r="BA413" s="22">
        <f>IFERROR(AX413/3.974,0)</f>
        <v>15.60140915953699</v>
      </c>
      <c r="BB413" s="35">
        <f>IFERROR(AX413/C413," ")</f>
        <v>1.7094205615722258E-4</v>
      </c>
      <c r="BC413" s="18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8">
        <f>IFERROR(BC413-BC412,0)</f>
        <v>63</v>
      </c>
      <c r="BE413" s="35">
        <f>IFERROR(BC413/BC412,0)-1</f>
        <v>1.6141429669485063E-2</v>
      </c>
      <c r="BF413" s="22">
        <f>IFERROR(BC413/3.974,0)</f>
        <v>997.98691494715649</v>
      </c>
      <c r="BG413" s="22">
        <f>IFERROR(BC413/C413," ")</f>
        <v>1.0934777334186206E-2</v>
      </c>
      <c r="BH413" s="30">
        <v>65562</v>
      </c>
      <c r="BI413">
        <f>IFERROR((BH413-BH412), 0)</f>
        <v>89</v>
      </c>
      <c r="BJ413" s="6">
        <v>140749</v>
      </c>
      <c r="BK413">
        <f>IFERROR((BJ413-BJ412),0)</f>
        <v>137</v>
      </c>
      <c r="BL413" s="6">
        <v>105064</v>
      </c>
      <c r="BM413">
        <f>IFERROR((BL413-BL412),0)</f>
        <v>63</v>
      </c>
      <c r="BN413" s="6">
        <v>42528</v>
      </c>
      <c r="BO413">
        <f>IFERROR((BN413-BN412),0)</f>
        <v>42</v>
      </c>
      <c r="BP413" s="6">
        <v>8793</v>
      </c>
      <c r="BQ413">
        <f>IFERROR((BP413-BP412),0)</f>
        <v>7</v>
      </c>
      <c r="BR413" s="10">
        <v>31</v>
      </c>
      <c r="BS413" s="17">
        <f>IFERROR((BR413-BR412),0)</f>
        <v>0</v>
      </c>
      <c r="BT413" s="10">
        <v>272</v>
      </c>
      <c r="BU413" s="17">
        <f>IFERROR((BT413-BT412),0)</f>
        <v>0</v>
      </c>
      <c r="BV413" s="10">
        <v>1233</v>
      </c>
      <c r="BW413" s="17">
        <f>IFERROR((BV413-BV412),0)</f>
        <v>3</v>
      </c>
      <c r="BX413" s="10">
        <v>3006</v>
      </c>
      <c r="BY413" s="17">
        <f>IFERROR((BX413-BX412),0)</f>
        <v>3</v>
      </c>
      <c r="BZ413" s="15">
        <v>1665</v>
      </c>
      <c r="CA413" s="18">
        <f>IFERROR((BZ413-BZ412),0)</f>
        <v>1</v>
      </c>
    </row>
    <row r="414" spans="1:79">
      <c r="A414" s="1">
        <v>44311</v>
      </c>
      <c r="B414">
        <v>44312</v>
      </c>
      <c r="C414" s="6">
        <v>362967</v>
      </c>
      <c r="D414">
        <f>IFERROR(C414-C413,"")</f>
        <v>271</v>
      </c>
      <c r="E414" s="6">
        <v>6209</v>
      </c>
      <c r="F414">
        <f>E414-E413</f>
        <v>2</v>
      </c>
      <c r="G414" s="6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6">
        <v>2353895</v>
      </c>
      <c r="W414">
        <f>V414-V413</f>
        <v>5634</v>
      </c>
      <c r="X414">
        <f>IFERROR(W414-W413,0)</f>
        <v>-3135</v>
      </c>
      <c r="Y414" s="22">
        <f>IFERROR(V414/3.974,0)</f>
        <v>592323.85505787621</v>
      </c>
      <c r="Z414" s="6">
        <v>1987378</v>
      </c>
      <c r="AA414">
        <f>Z414-Z413</f>
        <v>5363</v>
      </c>
      <c r="AB414" s="19">
        <f>IFERROR(Z414/V414,0)</f>
        <v>0.84429339456517816</v>
      </c>
      <c r="AC414" s="18">
        <f>IFERROR(AA414-AA413,0)</f>
        <v>-3068</v>
      </c>
      <c r="AD414">
        <f>V414-Z414</f>
        <v>366517</v>
      </c>
      <c r="AE414">
        <f>AD414-AD413</f>
        <v>271</v>
      </c>
      <c r="AF414" s="19">
        <f>IFERROR(AD414/V414,0)</f>
        <v>0.15570660543482187</v>
      </c>
      <c r="AG414" s="18">
        <f>IFERROR(AE414-AE413,0)</f>
        <v>-67</v>
      </c>
      <c r="AH414" s="22">
        <f>IFERROR(AE414/W414,0)</f>
        <v>4.8100816471423502E-2</v>
      </c>
      <c r="AI414" s="22">
        <f>IFERROR(AD414/3.974,0)</f>
        <v>92228.73678912934</v>
      </c>
      <c r="AJ414" s="6">
        <v>3339</v>
      </c>
      <c r="AK414">
        <f>AJ414-AJ413</f>
        <v>-67</v>
      </c>
      <c r="AL414">
        <f>IFERROR(AJ414/AJ413,0)-1</f>
        <v>-1.9671168526130378E-2</v>
      </c>
      <c r="AM414" s="22">
        <f>IFERROR(AJ414/3.974,0)</f>
        <v>840.21137393054858</v>
      </c>
      <c r="AN414" s="22">
        <f>IFERROR(AJ414/C414," ")</f>
        <v>9.199183396837729E-3</v>
      </c>
      <c r="AO414" s="6">
        <v>200</v>
      </c>
      <c r="AP414">
        <f>AO414-AO413</f>
        <v>4</v>
      </c>
      <c r="AQ414">
        <f>IFERROR(AO414/AO413,0)-1</f>
        <v>2.0408163265306145E-2</v>
      </c>
      <c r="AR414" s="22">
        <f>IFERROR(AO414/3.974,0)</f>
        <v>50.327126321087064</v>
      </c>
      <c r="AS414" s="6">
        <v>323</v>
      </c>
      <c r="AT414">
        <f>AS414-AS413</f>
        <v>21</v>
      </c>
      <c r="AU414">
        <f>IFERROR(AS414/AS413,0)-1</f>
        <v>6.9536423841059625E-2</v>
      </c>
      <c r="AV414" s="22">
        <f>IFERROR(AS414/3.974,0)</f>
        <v>81.27830900855561</v>
      </c>
      <c r="AW414" s="35">
        <f>IFERROR(AS414/C414," ")</f>
        <v>8.8988806144911243E-4</v>
      </c>
      <c r="AX414" s="6">
        <v>63</v>
      </c>
      <c r="AY414">
        <f>AX414-AX413</f>
        <v>1</v>
      </c>
      <c r="AZ414">
        <f>IFERROR(AX414/AX413,0)-1</f>
        <v>1.6129032258064502E-2</v>
      </c>
      <c r="BA414" s="22">
        <f>IFERROR(AX414/3.974,0)</f>
        <v>15.853044791142425</v>
      </c>
      <c r="BB414" s="35">
        <f>IFERROR(AX414/C414," ")</f>
        <v>1.7356949805354206E-4</v>
      </c>
      <c r="BC414" s="18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8">
        <f>IFERROR(BC414-BC413,0)</f>
        <v>-41</v>
      </c>
      <c r="BE414" s="35">
        <f>IFERROR(BC414/BC413,0)-1</f>
        <v>-1.0337871911245577E-2</v>
      </c>
      <c r="BF414" s="22">
        <f>IFERROR(BC414/3.974,0)</f>
        <v>987.66985405133357</v>
      </c>
      <c r="BG414" s="22">
        <f>IFERROR(BC414/C414," ")</f>
        <v>1.0813655235875437E-2</v>
      </c>
      <c r="BH414" s="30">
        <v>65624</v>
      </c>
      <c r="BI414">
        <f>IFERROR((BH414-BH413), 0)</f>
        <v>62</v>
      </c>
      <c r="BJ414" s="6">
        <v>140858</v>
      </c>
      <c r="BK414">
        <f>IFERROR((BJ414-BJ413),0)</f>
        <v>109</v>
      </c>
      <c r="BL414" s="6">
        <v>105129</v>
      </c>
      <c r="BM414">
        <f>IFERROR((BL414-BL413),0)</f>
        <v>65</v>
      </c>
      <c r="BN414" s="6">
        <v>42560</v>
      </c>
      <c r="BO414">
        <f>IFERROR((BN414-BN413),0)</f>
        <v>32</v>
      </c>
      <c r="BP414" s="6">
        <v>8796</v>
      </c>
      <c r="BQ414">
        <f>IFERROR((BP414-BP413),0)</f>
        <v>3</v>
      </c>
      <c r="BR414" s="10">
        <v>31</v>
      </c>
      <c r="BS414" s="17">
        <f>IFERROR((BR414-BR413),0)</f>
        <v>0</v>
      </c>
      <c r="BT414" s="10">
        <v>272</v>
      </c>
      <c r="BU414" s="17">
        <f>IFERROR((BT414-BT413),0)</f>
        <v>0</v>
      </c>
      <c r="BV414" s="10">
        <v>1233</v>
      </c>
      <c r="BW414" s="17">
        <f>IFERROR((BV414-BV413),0)</f>
        <v>0</v>
      </c>
      <c r="BX414" s="10">
        <v>3008</v>
      </c>
      <c r="BY414" s="17">
        <f>IFERROR((BX414-BX413),0)</f>
        <v>2</v>
      </c>
      <c r="BZ414" s="15">
        <v>1665</v>
      </c>
      <c r="CA414" s="18">
        <f>IFERROR((BZ414-BZ413),0)</f>
        <v>0</v>
      </c>
    </row>
    <row r="415" spans="1:79">
      <c r="A415" s="1">
        <v>44312</v>
      </c>
      <c r="B415">
        <v>44313</v>
      </c>
      <c r="C415" s="6">
        <v>363165</v>
      </c>
      <c r="D415">
        <f>IFERROR(C415-C414,"")</f>
        <v>198</v>
      </c>
      <c r="E415" s="6">
        <v>6212</v>
      </c>
      <c r="F415">
        <f>E415-E414</f>
        <v>3</v>
      </c>
      <c r="G415" s="6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6">
        <v>2357883</v>
      </c>
      <c r="W415">
        <f>V415-V414</f>
        <v>3988</v>
      </c>
      <c r="X415">
        <f>IFERROR(W415-W414,0)</f>
        <v>-1646</v>
      </c>
      <c r="Y415" s="22">
        <f>IFERROR(V415/3.974,0)</f>
        <v>593327.37795671867</v>
      </c>
      <c r="Z415" s="6">
        <v>1991168</v>
      </c>
      <c r="AA415">
        <f>Z415-Z414</f>
        <v>3790</v>
      </c>
      <c r="AB415" s="19">
        <f>IFERROR(Z415/V415,0)</f>
        <v>0.84447277494260742</v>
      </c>
      <c r="AC415" s="18">
        <f>IFERROR(AA415-AA414,0)</f>
        <v>-1573</v>
      </c>
      <c r="AD415">
        <f>V415-Z415</f>
        <v>366715</v>
      </c>
      <c r="AE415">
        <f>AD415-AD414</f>
        <v>198</v>
      </c>
      <c r="AF415" s="19">
        <f>IFERROR(AD415/V415,0)</f>
        <v>0.15552722505739258</v>
      </c>
      <c r="AG415" s="18">
        <f>IFERROR(AE415-AE414,0)</f>
        <v>-73</v>
      </c>
      <c r="AH415" s="22">
        <f>IFERROR(AE415/W415,0)</f>
        <v>4.9648946840521561E-2</v>
      </c>
      <c r="AI415" s="22">
        <f>IFERROR(AD415/3.974,0)</f>
        <v>92278.560644187208</v>
      </c>
      <c r="AJ415" s="6">
        <v>3367</v>
      </c>
      <c r="AK415">
        <f>AJ415-AJ414</f>
        <v>28</v>
      </c>
      <c r="AL415">
        <f>IFERROR(AJ415/AJ414,0)-1</f>
        <v>8.3857442348007627E-3</v>
      </c>
      <c r="AM415" s="22">
        <f>IFERROR(AJ415/3.974,0)</f>
        <v>847.25717161550074</v>
      </c>
      <c r="AN415" s="22">
        <f>IFERROR(AJ415/C415," ")</f>
        <v>9.2712678809907349E-3</v>
      </c>
      <c r="AO415" s="6">
        <v>180</v>
      </c>
      <c r="AP415">
        <f>AO415-AO414</f>
        <v>-20</v>
      </c>
      <c r="AQ415">
        <f>IFERROR(AO415/AO414,0)-1</f>
        <v>-9.9999999999999978E-2</v>
      </c>
      <c r="AR415" s="22">
        <f>IFERROR(AO415/3.974,0)</f>
        <v>45.294413688978359</v>
      </c>
      <c r="AS415" s="6">
        <v>296</v>
      </c>
      <c r="AT415">
        <f>AS415-AS414</f>
        <v>-27</v>
      </c>
      <c r="AU415">
        <f>IFERROR(AS415/AS414,0)-1</f>
        <v>-8.3591331269349811E-2</v>
      </c>
      <c r="AV415" s="22">
        <f>IFERROR(AS415/3.974,0)</f>
        <v>74.484146955208857</v>
      </c>
      <c r="AW415" s="35">
        <f>IFERROR(AS415/C415," ")</f>
        <v>8.1505651701017446E-4</v>
      </c>
      <c r="AX415" s="6">
        <v>63</v>
      </c>
      <c r="AY415">
        <f>AX415-AX414</f>
        <v>0</v>
      </c>
      <c r="AZ415">
        <f>IFERROR(AX415/AX414,0)-1</f>
        <v>0</v>
      </c>
      <c r="BA415" s="22">
        <f>IFERROR(AX415/3.974,0)</f>
        <v>15.853044791142425</v>
      </c>
      <c r="BB415" s="35">
        <f>IFERROR(AX415/C415," ")</f>
        <v>1.7347486679608441E-4</v>
      </c>
      <c r="BC415" s="18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8">
        <f>IFERROR(BC415-BC414,0)</f>
        <v>-19</v>
      </c>
      <c r="BE415" s="35">
        <f>IFERROR(BC415/BC414,0)-1</f>
        <v>-4.8407643312101678E-3</v>
      </c>
      <c r="BF415" s="22">
        <f>IFERROR(BC415/3.974,0)</f>
        <v>982.8887770508303</v>
      </c>
      <c r="BG415" s="22">
        <f>IFERROR(BC415/C415," ")</f>
        <v>1.0755441741357234E-2</v>
      </c>
      <c r="BH415" s="30">
        <v>65671</v>
      </c>
      <c r="BI415">
        <f>IFERROR((BH415-BH414), 0)</f>
        <v>47</v>
      </c>
      <c r="BJ415" s="6">
        <v>140932</v>
      </c>
      <c r="BK415">
        <f>IFERROR((BJ415-BJ414),0)</f>
        <v>74</v>
      </c>
      <c r="BL415" s="6">
        <v>105177</v>
      </c>
      <c r="BM415">
        <f>IFERROR((BL415-BL414),0)</f>
        <v>48</v>
      </c>
      <c r="BN415" s="6">
        <v>42582</v>
      </c>
      <c r="BO415">
        <f>IFERROR((BN415-BN414),0)</f>
        <v>22</v>
      </c>
      <c r="BP415" s="6">
        <v>8803</v>
      </c>
      <c r="BQ415">
        <f>IFERROR((BP415-BP414),0)</f>
        <v>7</v>
      </c>
      <c r="BR415" s="10">
        <v>31</v>
      </c>
      <c r="BS415" s="17">
        <f>IFERROR((BR415-BR414),0)</f>
        <v>0</v>
      </c>
      <c r="BT415" s="10">
        <v>272</v>
      </c>
      <c r="BU415" s="17">
        <f>IFERROR((BT415-BT414),0)</f>
        <v>0</v>
      </c>
      <c r="BV415" s="10">
        <v>1235</v>
      </c>
      <c r="BW415" s="17">
        <f>IFERROR((BV415-BV414),0)</f>
        <v>2</v>
      </c>
      <c r="BX415" s="10">
        <v>3008</v>
      </c>
      <c r="BY415" s="17">
        <f>IFERROR((BX415-BX414),0)</f>
        <v>0</v>
      </c>
      <c r="BZ415" s="15">
        <v>1666</v>
      </c>
      <c r="CA415" s="18">
        <f>IFERROR((BZ415-BZ414),0)</f>
        <v>1</v>
      </c>
    </row>
    <row r="416" spans="1:79">
      <c r="A416" s="1">
        <v>44313</v>
      </c>
      <c r="B416">
        <v>44314</v>
      </c>
      <c r="C416" s="6">
        <v>363533</v>
      </c>
      <c r="D416">
        <f>IFERROR(C416-C415,"")</f>
        <v>368</v>
      </c>
      <c r="E416" s="6">
        <v>6216</v>
      </c>
      <c r="F416">
        <f>E416-E415</f>
        <v>4</v>
      </c>
      <c r="G416" s="6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6">
        <v>2366942</v>
      </c>
      <c r="W416">
        <f>V416-V415</f>
        <v>9059</v>
      </c>
      <c r="X416">
        <f>IFERROR(W416-W415,0)</f>
        <v>5071</v>
      </c>
      <c r="Y416" s="22">
        <f>IFERROR(V416/3.974,0)</f>
        <v>595606.94514343224</v>
      </c>
      <c r="Z416" s="6">
        <v>1999859</v>
      </c>
      <c r="AA416">
        <f>Z416-Z415</f>
        <v>8691</v>
      </c>
      <c r="AB416" s="19">
        <f>IFERROR(Z416/V416,0)</f>
        <v>0.84491254961042561</v>
      </c>
      <c r="AC416" s="18">
        <f>IFERROR(AA416-AA415,0)</f>
        <v>4901</v>
      </c>
      <c r="AD416">
        <f>V416-Z416</f>
        <v>367083</v>
      </c>
      <c r="AE416">
        <f>AD416-AD415</f>
        <v>368</v>
      </c>
      <c r="AF416" s="19">
        <f>IFERROR(AD416/V416,0)</f>
        <v>0.15508745038957439</v>
      </c>
      <c r="AG416" s="18">
        <f>IFERROR(AE416-AE415,0)</f>
        <v>170</v>
      </c>
      <c r="AH416" s="22">
        <f>IFERROR(AE416/W416,0)</f>
        <v>4.0622585274312839E-2</v>
      </c>
      <c r="AI416" s="22">
        <f>IFERROR(AD416/3.974,0)</f>
        <v>92371.162556618016</v>
      </c>
      <c r="AJ416" s="6">
        <v>3393</v>
      </c>
      <c r="AK416">
        <f>AJ416-AJ415</f>
        <v>26</v>
      </c>
      <c r="AL416">
        <f>IFERROR(AJ416/AJ415,0)-1</f>
        <v>7.7220077220077066E-3</v>
      </c>
      <c r="AM416" s="22">
        <f>IFERROR(AJ416/3.974,0)</f>
        <v>853.79969803724202</v>
      </c>
      <c r="AN416" s="22">
        <f>IFERROR(AJ416/C416," ")</f>
        <v>9.3334030198083812E-3</v>
      </c>
      <c r="AO416" s="6">
        <v>174</v>
      </c>
      <c r="AP416">
        <f>AO416-AO415</f>
        <v>-6</v>
      </c>
      <c r="AQ416">
        <f>IFERROR(AO416/AO415,0)-1</f>
        <v>-3.3333333333333326E-2</v>
      </c>
      <c r="AR416" s="22">
        <f>IFERROR(AO416/3.974,0)</f>
        <v>43.784599899345743</v>
      </c>
      <c r="AS416" s="6">
        <v>283</v>
      </c>
      <c r="AT416">
        <f>AS416-AS415</f>
        <v>-13</v>
      </c>
      <c r="AU416">
        <f>IFERROR(AS416/AS415,0)-1</f>
        <v>-4.391891891891897E-2</v>
      </c>
      <c r="AV416" s="22">
        <f>IFERROR(AS416/3.974,0)</f>
        <v>71.2128837443382</v>
      </c>
      <c r="AW416" s="35">
        <f>IFERROR(AS416/C416," ")</f>
        <v>7.7847128046147119E-4</v>
      </c>
      <c r="AX416" s="6">
        <v>64</v>
      </c>
      <c r="AY416">
        <f>AX416-AX415</f>
        <v>1</v>
      </c>
      <c r="AZ416">
        <f>IFERROR(AX416/AX415,0)-1</f>
        <v>1.5873015873015817E-2</v>
      </c>
      <c r="BA416" s="22">
        <f>IFERROR(AX416/3.974,0)</f>
        <v>16.104680422747862</v>
      </c>
      <c r="BB416" s="35">
        <f>IFERROR(AX416/C416," ")</f>
        <v>1.7605004222450232E-4</v>
      </c>
      <c r="BC416" s="18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8">
        <f>IFERROR(BC416-BC415,0)</f>
        <v>8</v>
      </c>
      <c r="BE416" s="35">
        <f>IFERROR(BC416/BC415,0)-1</f>
        <v>2.0481310803890374E-3</v>
      </c>
      <c r="BF416" s="22">
        <f>IFERROR(BC416/3.974,0)</f>
        <v>984.90186210367381</v>
      </c>
      <c r="BG416" s="22">
        <f>IFERROR(BC416/C416," ")</f>
        <v>1.0766560394792219E-2</v>
      </c>
      <c r="BH416" s="30">
        <v>65746</v>
      </c>
      <c r="BI416">
        <f>IFERROR((BH416-BH415), 0)</f>
        <v>75</v>
      </c>
      <c r="BJ416" s="6">
        <v>141074</v>
      </c>
      <c r="BK416">
        <f>IFERROR((BJ416-BJ415),0)</f>
        <v>142</v>
      </c>
      <c r="BL416" s="6">
        <v>105275</v>
      </c>
      <c r="BM416">
        <f>IFERROR((BL416-BL415),0)</f>
        <v>98</v>
      </c>
      <c r="BN416" s="6">
        <v>42628</v>
      </c>
      <c r="BO416">
        <f>IFERROR((BN416-BN415),0)</f>
        <v>46</v>
      </c>
      <c r="BP416" s="6">
        <v>8810</v>
      </c>
      <c r="BQ416">
        <f>IFERROR((BP416-BP415),0)</f>
        <v>7</v>
      </c>
      <c r="BR416" s="10">
        <v>31</v>
      </c>
      <c r="BS416" s="17">
        <f>IFERROR((BR416-BR415),0)</f>
        <v>0</v>
      </c>
      <c r="BT416" s="10">
        <v>272</v>
      </c>
      <c r="BU416" s="17">
        <f>IFERROR((BT416-BT415),0)</f>
        <v>0</v>
      </c>
      <c r="BV416" s="10">
        <v>1236</v>
      </c>
      <c r="BW416" s="17">
        <f>IFERROR((BV416-BV415),0)</f>
        <v>1</v>
      </c>
      <c r="BX416" s="10">
        <v>3009</v>
      </c>
      <c r="BY416" s="17">
        <f>IFERROR((BX416-BX415),0)</f>
        <v>1</v>
      </c>
      <c r="BZ416" s="15">
        <v>1668</v>
      </c>
      <c r="CA416" s="18">
        <f>IFERROR((BZ416-BZ415),0)</f>
        <v>2</v>
      </c>
    </row>
    <row r="417" spans="1:79">
      <c r="A417" s="1">
        <v>44314</v>
      </c>
      <c r="B417">
        <v>44315</v>
      </c>
      <c r="C417" s="6">
        <v>363895</v>
      </c>
      <c r="D417">
        <f>IFERROR(C417-C416,"")</f>
        <v>362</v>
      </c>
      <c r="E417" s="6">
        <v>6222</v>
      </c>
      <c r="F417">
        <f>E417-E416</f>
        <v>6</v>
      </c>
      <c r="G417" s="6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6">
        <v>2376076</v>
      </c>
      <c r="W417">
        <f>V417-V416</f>
        <v>9134</v>
      </c>
      <c r="X417">
        <f>IFERROR(W417-W416,0)</f>
        <v>75</v>
      </c>
      <c r="Y417" s="22">
        <f>IFERROR(V417/3.974,0)</f>
        <v>597905.38500251633</v>
      </c>
      <c r="Z417" s="6">
        <v>2008631</v>
      </c>
      <c r="AA417">
        <f>Z417-Z416</f>
        <v>8772</v>
      </c>
      <c r="AB417" s="19">
        <f>IFERROR(Z417/V417,0)</f>
        <v>0.8453563774896089</v>
      </c>
      <c r="AC417" s="18">
        <f>IFERROR(AA417-AA416,0)</f>
        <v>81</v>
      </c>
      <c r="AD417">
        <f>V417-Z417</f>
        <v>367445</v>
      </c>
      <c r="AE417">
        <f>AD417-AD416</f>
        <v>362</v>
      </c>
      <c r="AF417" s="19">
        <f>IFERROR(AD417/V417,0)</f>
        <v>0.15464362251039107</v>
      </c>
      <c r="AG417" s="18">
        <f>IFERROR(AE417-AE416,0)</f>
        <v>-6</v>
      </c>
      <c r="AH417" s="22">
        <f>IFERROR(AE417/W417,0)</f>
        <v>3.9632143639150429E-2</v>
      </c>
      <c r="AI417" s="22">
        <f>IFERROR(AD417/3.974,0)</f>
        <v>92462.254655259181</v>
      </c>
      <c r="AJ417" s="6">
        <v>3380</v>
      </c>
      <c r="AK417">
        <f>AJ417-AJ416</f>
        <v>-13</v>
      </c>
      <c r="AL417">
        <f>IFERROR(AJ417/AJ416,0)-1</f>
        <v>-3.8314176245211051E-3</v>
      </c>
      <c r="AM417" s="22">
        <f>IFERROR(AJ417/3.974,0)</f>
        <v>850.52843482637138</v>
      </c>
      <c r="AN417" s="22">
        <f>IFERROR(AJ417/C417," ")</f>
        <v>9.2883936300306412E-3</v>
      </c>
      <c r="AO417" s="6">
        <v>163</v>
      </c>
      <c r="AP417">
        <f>AO417-AO416</f>
        <v>-11</v>
      </c>
      <c r="AQ417">
        <f>IFERROR(AO417/AO416,0)-1</f>
        <v>-6.3218390804597679E-2</v>
      </c>
      <c r="AR417" s="22">
        <f>IFERROR(AO417/3.974,0)</f>
        <v>41.016607951685955</v>
      </c>
      <c r="AS417" s="6">
        <v>287</v>
      </c>
      <c r="AT417">
        <f>AS417-AS416</f>
        <v>4</v>
      </c>
      <c r="AU417">
        <f>IFERROR(AS417/AS416,0)-1</f>
        <v>1.4134275618374659E-2</v>
      </c>
      <c r="AV417" s="22">
        <f>IFERROR(AS417/3.974,0)</f>
        <v>72.219426270759939</v>
      </c>
      <c r="AW417" s="35">
        <f>IFERROR(AS417/C417," ")</f>
        <v>7.8868904491680289E-4</v>
      </c>
      <c r="AX417" s="6">
        <v>69</v>
      </c>
      <c r="AY417">
        <f>AX417-AX416</f>
        <v>5</v>
      </c>
      <c r="AZ417">
        <f>IFERROR(AX417/AX416,0)-1</f>
        <v>7.8125E-2</v>
      </c>
      <c r="BA417" s="22">
        <f>IFERROR(AX417/3.974,0)</f>
        <v>17.362858580775036</v>
      </c>
      <c r="BB417" s="35">
        <f>IFERROR(AX417/C417," ")</f>
        <v>1.8961513623435333E-4</v>
      </c>
      <c r="BC417" s="18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8">
        <f>IFERROR(BC417-BC416,0)</f>
        <v>-15</v>
      </c>
      <c r="BE417" s="35">
        <f>IFERROR(BC417/BC416,0)-1</f>
        <v>-3.8323965252937686E-3</v>
      </c>
      <c r="BF417" s="22">
        <f>IFERROR(BC417/3.974,0)</f>
        <v>981.12732762959229</v>
      </c>
      <c r="BG417" s="22">
        <f>IFERROR(BC417/C417," ")</f>
        <v>1.0714629219967298E-2</v>
      </c>
      <c r="BH417" s="30">
        <v>65823</v>
      </c>
      <c r="BI417">
        <f>IFERROR((BH417-BH416), 0)</f>
        <v>77</v>
      </c>
      <c r="BJ417" s="6">
        <v>141227</v>
      </c>
      <c r="BK417">
        <f>IFERROR((BJ417-BJ416),0)</f>
        <v>153</v>
      </c>
      <c r="BL417" s="6">
        <v>105364</v>
      </c>
      <c r="BM417">
        <f>IFERROR((BL417-BL416),0)</f>
        <v>89</v>
      </c>
      <c r="BN417" s="6">
        <v>42662</v>
      </c>
      <c r="BO417">
        <f>IFERROR((BN417-BN416),0)</f>
        <v>34</v>
      </c>
      <c r="BP417" s="6">
        <v>8819</v>
      </c>
      <c r="BQ417">
        <f>IFERROR((BP417-BP416),0)</f>
        <v>9</v>
      </c>
      <c r="BR417" s="10">
        <v>31</v>
      </c>
      <c r="BS417" s="17">
        <f>IFERROR((BR417-BR416),0)</f>
        <v>0</v>
      </c>
      <c r="BT417" s="10">
        <v>273</v>
      </c>
      <c r="BU417" s="17">
        <f>IFERROR((BT417-BT416),0)</f>
        <v>1</v>
      </c>
      <c r="BV417" s="10">
        <v>1238</v>
      </c>
      <c r="BW417" s="17">
        <f>IFERROR((BV417-BV416),0)</f>
        <v>2</v>
      </c>
      <c r="BX417" s="10">
        <v>3011</v>
      </c>
      <c r="BY417" s="17">
        <f>IFERROR((BX417-BX416),0)</f>
        <v>2</v>
      </c>
      <c r="BZ417" s="15">
        <v>1669</v>
      </c>
      <c r="CA417" s="18">
        <f>IFERROR((BZ417-BZ416),0)</f>
        <v>1</v>
      </c>
    </row>
    <row r="418" spans="1:79">
      <c r="A418" s="1">
        <v>44315</v>
      </c>
      <c r="B418">
        <v>44316</v>
      </c>
      <c r="C418" s="6">
        <v>364218</v>
      </c>
      <c r="D418">
        <f>IFERROR(C418-C417,"")</f>
        <v>323</v>
      </c>
      <c r="E418" s="6">
        <v>6227</v>
      </c>
      <c r="F418">
        <f>E418-E417</f>
        <v>5</v>
      </c>
      <c r="G418" s="6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6">
        <v>2384632</v>
      </c>
      <c r="W418">
        <f>V418-V417</f>
        <v>8556</v>
      </c>
      <c r="X418">
        <f>IFERROR(W418-W417,0)</f>
        <v>-578</v>
      </c>
      <c r="Y418" s="22">
        <f>IFERROR(V418/3.974,0)</f>
        <v>600058.37946653238</v>
      </c>
      <c r="Z418" s="6">
        <v>2016864</v>
      </c>
      <c r="AA418">
        <f>Z418-Z417</f>
        <v>8233</v>
      </c>
      <c r="AB418" s="19">
        <f>IFERROR(Z418/V418,0)</f>
        <v>0.84577578427195477</v>
      </c>
      <c r="AC418" s="18">
        <f>IFERROR(AA418-AA417,0)</f>
        <v>-539</v>
      </c>
      <c r="AD418">
        <f>V418-Z418</f>
        <v>367768</v>
      </c>
      <c r="AE418">
        <f>AD418-AD417</f>
        <v>323</v>
      </c>
      <c r="AF418" s="19">
        <f>IFERROR(AD418/V418,0)</f>
        <v>0.15422421572804526</v>
      </c>
      <c r="AG418" s="18">
        <f>IFERROR(AE418-AE417,0)</f>
        <v>-39</v>
      </c>
      <c r="AH418" s="22">
        <f>IFERROR(AE418/W418,0)</f>
        <v>3.7751285647498828E-2</v>
      </c>
      <c r="AI418" s="22">
        <f>IFERROR(AD418/3.974,0)</f>
        <v>92543.532964267739</v>
      </c>
      <c r="AJ418" s="6">
        <v>3390</v>
      </c>
      <c r="AK418">
        <f>AJ418-AJ417</f>
        <v>10</v>
      </c>
      <c r="AL418">
        <f>IFERROR(AJ418/AJ417,0)-1</f>
        <v>2.9585798816567088E-3</v>
      </c>
      <c r="AM418" s="22">
        <f>IFERROR(AJ418/3.974,0)</f>
        <v>853.04479114242577</v>
      </c>
      <c r="AN418" s="22">
        <f>IFERROR(AJ418/C418," ")</f>
        <v>9.3076124738480804E-3</v>
      </c>
      <c r="AO418" s="6">
        <v>172</v>
      </c>
      <c r="AP418">
        <f>AO418-AO417</f>
        <v>9</v>
      </c>
      <c r="AQ418">
        <f>IFERROR(AO418/AO417,0)-1</f>
        <v>5.5214723926380271E-2</v>
      </c>
      <c r="AR418" s="22">
        <f>IFERROR(AO418/3.974,0)</f>
        <v>43.281328636134873</v>
      </c>
      <c r="AS418" s="6">
        <v>269</v>
      </c>
      <c r="AT418">
        <f>AS418-AS417</f>
        <v>-18</v>
      </c>
      <c r="AU418">
        <f>IFERROR(AS418/AS417,0)-1</f>
        <v>-6.2717770034843245E-2</v>
      </c>
      <c r="AV418" s="22">
        <f>IFERROR(AS418/3.974,0)</f>
        <v>67.689984901862104</v>
      </c>
      <c r="AW418" s="35">
        <f>IFERROR(AS418/C418," ")</f>
        <v>7.3856865942924298E-4</v>
      </c>
      <c r="AX418" s="6">
        <v>66</v>
      </c>
      <c r="AY418">
        <f>AX418-AX417</f>
        <v>-3</v>
      </c>
      <c r="AZ418">
        <f>IFERROR(AX418/AX417,0)-1</f>
        <v>-4.3478260869565188E-2</v>
      </c>
      <c r="BA418" s="22">
        <f>IFERROR(AX418/3.974,0)</f>
        <v>16.607951685958732</v>
      </c>
      <c r="BB418" s="35">
        <f>IFERROR(AX418/C418," ")</f>
        <v>1.8121015435810421E-4</v>
      </c>
      <c r="BC418" s="18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8">
        <f>IFERROR(BC418-BC417,0)</f>
        <v>-2</v>
      </c>
      <c r="BE418" s="35">
        <f>IFERROR(BC418/BC417,0)-1</f>
        <v>-5.1295203898438224E-4</v>
      </c>
      <c r="BF418" s="22">
        <f>IFERROR(BC418/3.974,0)</f>
        <v>980.62405636638141</v>
      </c>
      <c r="BG418" s="22">
        <f>IFERROR(BC418/C418," ")</f>
        <v>1.0699635932326245E-2</v>
      </c>
      <c r="BH418" s="30">
        <v>65880</v>
      </c>
      <c r="BI418">
        <f>IFERROR((BH418-BH417), 0)</f>
        <v>57</v>
      </c>
      <c r="BJ418" s="6">
        <v>141349</v>
      </c>
      <c r="BK418">
        <f>IFERROR((BJ418-BJ417),0)</f>
        <v>122</v>
      </c>
      <c r="BL418" s="6">
        <v>105468</v>
      </c>
      <c r="BM418">
        <f>IFERROR((BL418-BL417),0)</f>
        <v>104</v>
      </c>
      <c r="BN418" s="6">
        <v>42698</v>
      </c>
      <c r="BO418">
        <f>IFERROR((BN418-BN417),0)</f>
        <v>36</v>
      </c>
      <c r="BP418" s="6">
        <v>8823</v>
      </c>
      <c r="BQ418">
        <f>IFERROR((BP418-BP417),0)</f>
        <v>4</v>
      </c>
      <c r="BR418" s="10">
        <v>31</v>
      </c>
      <c r="BS418" s="17">
        <f>IFERROR((BR418-BR417),0)</f>
        <v>0</v>
      </c>
      <c r="BT418" s="10">
        <v>273</v>
      </c>
      <c r="BU418" s="17">
        <f>IFERROR((BT418-BT417),0)</f>
        <v>0</v>
      </c>
      <c r="BV418" s="10">
        <v>1239</v>
      </c>
      <c r="BW418" s="17">
        <f>IFERROR((BV418-BV417),0)</f>
        <v>1</v>
      </c>
      <c r="BX418" s="10">
        <v>3014</v>
      </c>
      <c r="BY418" s="17">
        <f>IFERROR((BX418-BX417),0)</f>
        <v>3</v>
      </c>
      <c r="BZ418" s="15">
        <v>1670</v>
      </c>
      <c r="CA418" s="18">
        <f>IFERROR((BZ418-BZ417),0)</f>
        <v>1</v>
      </c>
    </row>
    <row r="419" spans="1:79">
      <c r="A419" s="1">
        <v>44316</v>
      </c>
      <c r="B419">
        <v>44317</v>
      </c>
      <c r="C419" s="6">
        <v>364576</v>
      </c>
      <c r="D419">
        <f>IFERROR(C419-C418,"")</f>
        <v>358</v>
      </c>
      <c r="E419" s="6">
        <v>6232</v>
      </c>
      <c r="F419">
        <f>E419-E418</f>
        <v>5</v>
      </c>
      <c r="G419" s="6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6">
        <v>2394760</v>
      </c>
      <c r="W419">
        <f>V419-V418</f>
        <v>10128</v>
      </c>
      <c r="X419">
        <f>IFERROR(W419-W418,0)</f>
        <v>1572</v>
      </c>
      <c r="Y419" s="22">
        <f>IFERROR(V419/3.974,0)</f>
        <v>602606.94514343224</v>
      </c>
      <c r="Z419" s="6">
        <v>2026634</v>
      </c>
      <c r="AA419">
        <f>Z419-Z418</f>
        <v>9770</v>
      </c>
      <c r="AB419" s="19">
        <f>IFERROR(Z419/V419,0)</f>
        <v>0.84627854148223625</v>
      </c>
      <c r="AC419" s="18">
        <f>IFERROR(AA419-AA418,0)</f>
        <v>1537</v>
      </c>
      <c r="AD419">
        <f>V419-Z419</f>
        <v>368126</v>
      </c>
      <c r="AE419">
        <f>AD419-AD418</f>
        <v>358</v>
      </c>
      <c r="AF419" s="19">
        <f>IFERROR(AD419/V419,0)</f>
        <v>0.15372145851776378</v>
      </c>
      <c r="AG419" s="18">
        <f>IFERROR(AE419-AE418,0)</f>
        <v>35</v>
      </c>
      <c r="AH419" s="22">
        <f>IFERROR(AE419/W419,0)</f>
        <v>3.5347551342812006E-2</v>
      </c>
      <c r="AI419" s="22">
        <f>IFERROR(AD419/3.974,0)</f>
        <v>92633.618520382486</v>
      </c>
      <c r="AJ419" s="6">
        <v>3416</v>
      </c>
      <c r="AK419">
        <f>AJ419-AJ418</f>
        <v>26</v>
      </c>
      <c r="AL419">
        <f>IFERROR(AJ419/AJ418,0)-1</f>
        <v>7.6696165191740828E-3</v>
      </c>
      <c r="AM419" s="22">
        <f>IFERROR(AJ419/3.974,0)</f>
        <v>859.58731756416705</v>
      </c>
      <c r="AN419" s="22">
        <f>IFERROR(AJ419/C419," ")</f>
        <v>9.3697884666022989E-3</v>
      </c>
      <c r="AO419" s="6">
        <v>171</v>
      </c>
      <c r="AP419">
        <f>AO419-AO418</f>
        <v>-1</v>
      </c>
      <c r="AQ419">
        <f>IFERROR(AO419/AO418,0)-1</f>
        <v>-5.8139534883721034E-3</v>
      </c>
      <c r="AR419" s="22">
        <f>IFERROR(AO419/3.974,0)</f>
        <v>43.029693004529442</v>
      </c>
      <c r="AS419" s="6">
        <v>306</v>
      </c>
      <c r="AT419">
        <f>AS419-AS418</f>
        <v>37</v>
      </c>
      <c r="AU419">
        <f>IFERROR(AS419/AS418,0)-1</f>
        <v>0.1375464684014871</v>
      </c>
      <c r="AV419" s="22">
        <f>IFERROR(AS419/3.974,0)</f>
        <v>77.000503271263213</v>
      </c>
      <c r="AW419" s="35">
        <f>IFERROR(AS419/C419," ")</f>
        <v>8.3933116826121303E-4</v>
      </c>
      <c r="AX419" s="6">
        <v>66</v>
      </c>
      <c r="AY419">
        <f>AX419-AX418</f>
        <v>0</v>
      </c>
      <c r="AZ419">
        <f>IFERROR(AX419/AX418,0)-1</f>
        <v>0</v>
      </c>
      <c r="BA419" s="22">
        <f>IFERROR(AX419/3.974,0)</f>
        <v>16.607951685958732</v>
      </c>
      <c r="BB419" s="35">
        <f>IFERROR(AX419/C419," ")</f>
        <v>1.8103221276222242E-4</v>
      </c>
      <c r="BC419" s="18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8">
        <f>IFERROR(BC419-BC418,0)</f>
        <v>62</v>
      </c>
      <c r="BE419" s="35">
        <f>IFERROR(BC419/BC418,0)-1</f>
        <v>1.5909674108288474E-2</v>
      </c>
      <c r="BF419" s="22">
        <f>IFERROR(BC419/3.974,0)</f>
        <v>996.22546552591837</v>
      </c>
      <c r="BG419" s="22">
        <f>IFERROR(BC419/C419," ")</f>
        <v>1.0859189853418766E-2</v>
      </c>
      <c r="BH419" s="30">
        <v>65955</v>
      </c>
      <c r="BI419">
        <f>IFERROR((BH419-BH418), 0)</f>
        <v>75</v>
      </c>
      <c r="BJ419" s="6">
        <v>141485</v>
      </c>
      <c r="BK419">
        <f>IFERROR((BJ419-BJ418),0)</f>
        <v>136</v>
      </c>
      <c r="BL419" s="6">
        <v>105564</v>
      </c>
      <c r="BM419">
        <f>IFERROR((BL419-BL418),0)</f>
        <v>96</v>
      </c>
      <c r="BN419" s="6">
        <v>42742</v>
      </c>
      <c r="BO419">
        <f>IFERROR((BN419-BN418),0)</f>
        <v>44</v>
      </c>
      <c r="BP419" s="6">
        <v>8830</v>
      </c>
      <c r="BQ419">
        <f>IFERROR((BP419-BP418),0)</f>
        <v>7</v>
      </c>
      <c r="BR419" s="10">
        <v>31</v>
      </c>
      <c r="BS419" s="17">
        <f>IFERROR((BR419-BR418),0)</f>
        <v>0</v>
      </c>
      <c r="BT419" s="10">
        <v>273</v>
      </c>
      <c r="BU419" s="17">
        <f>IFERROR((BT419-BT418),0)</f>
        <v>0</v>
      </c>
      <c r="BV419" s="10">
        <v>1240</v>
      </c>
      <c r="BW419" s="17">
        <f>IFERROR((BV419-BV418),0)</f>
        <v>1</v>
      </c>
      <c r="BX419" s="10">
        <v>3017</v>
      </c>
      <c r="BY419" s="17">
        <f>IFERROR((BX419-BX418),0)</f>
        <v>3</v>
      </c>
      <c r="BZ419" s="15">
        <v>1671</v>
      </c>
      <c r="CA419" s="18">
        <f>IFERROR((BZ419-BZ418),0)</f>
        <v>1</v>
      </c>
    </row>
    <row r="420" spans="1:79">
      <c r="A420" s="1">
        <v>44317</v>
      </c>
      <c r="B420">
        <v>44318</v>
      </c>
      <c r="C420" s="6">
        <v>364644</v>
      </c>
      <c r="D420">
        <f>IFERROR(C420-C419,"")</f>
        <v>68</v>
      </c>
      <c r="E420" s="6">
        <v>6235</v>
      </c>
      <c r="F420">
        <f>E420-E419</f>
        <v>3</v>
      </c>
      <c r="G420" s="6">
        <v>354713</v>
      </c>
      <c r="H420">
        <f>G420-G419</f>
        <v>328</v>
      </c>
      <c r="I420">
        <f>+IFERROR(C420-E420-G420,"")</f>
        <v>3696</v>
      </c>
      <c r="J420">
        <f>+IFERROR(D420-F420-H420,"")</f>
        <v>-263</v>
      </c>
      <c r="K420">
        <f>+IFERROR(E420/C420,"")</f>
        <v>1.7098869033907043E-2</v>
      </c>
      <c r="L420">
        <f>+IFERROR(G420/C420,"")</f>
        <v>0.97276521758208001</v>
      </c>
      <c r="M420">
        <f>+IFERROR(I420/C420,"")</f>
        <v>1.0135913384012899E-2</v>
      </c>
      <c r="N420">
        <f>+IFERROR(D420/C420,"")</f>
        <v>1.8648325490067024E-4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-7.1158008658008656E-2</v>
      </c>
      <c r="R420">
        <f>+IFERROR(C420/3.974,"")</f>
        <v>91757.42325113235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930.04529441368891</v>
      </c>
      <c r="V420" s="6">
        <v>2402739</v>
      </c>
      <c r="W420">
        <f>V420-V419</f>
        <v>7979</v>
      </c>
      <c r="X420">
        <f>IFERROR(W420-W419,0)</f>
        <v>-2149</v>
      </c>
      <c r="Y420" s="22">
        <f>IFERROR(V420/3.974,0)</f>
        <v>604614.74584801204</v>
      </c>
      <c r="Z420" s="6">
        <v>2034345</v>
      </c>
      <c r="AA420">
        <f>Z420-Z419</f>
        <v>7711</v>
      </c>
      <c r="AB420" s="19">
        <f>IFERROR(Z420/V420,0)</f>
        <v>0.84667747932671833</v>
      </c>
      <c r="AC420" s="18">
        <f>IFERROR(AA420-AA419,0)</f>
        <v>-2059</v>
      </c>
      <c r="AD420">
        <f>V420-Z420</f>
        <v>368394</v>
      </c>
      <c r="AE420">
        <f>AD420-AD419</f>
        <v>268</v>
      </c>
      <c r="AF420" s="19">
        <f>IFERROR(AD420/V420,0)</f>
        <v>0.15332252067328161</v>
      </c>
      <c r="AG420" s="18">
        <f>IFERROR(AE420-AE419,0)</f>
        <v>-90</v>
      </c>
      <c r="AH420" s="22">
        <f>IFERROR(AE420/W420,0)</f>
        <v>3.3588168943476625E-2</v>
      </c>
      <c r="AI420" s="22">
        <f>IFERROR(AD420/3.974,0)</f>
        <v>92701.056869652733</v>
      </c>
      <c r="AJ420" s="6">
        <v>3349</v>
      </c>
      <c r="AK420">
        <f>AJ420-AJ419</f>
        <v>-67</v>
      </c>
      <c r="AL420">
        <f>IFERROR(AJ420/AJ419,0)-1</f>
        <v>-1.9613583138173296E-2</v>
      </c>
      <c r="AM420" s="22">
        <f>IFERROR(AJ420/3.974,0)</f>
        <v>842.72773024660285</v>
      </c>
      <c r="AN420" s="22">
        <f>IFERROR(AJ420/C420," ")</f>
        <v>9.1843003038580093E-3</v>
      </c>
      <c r="AO420" s="6">
        <v>177</v>
      </c>
      <c r="AP420">
        <f>AO420-AO419</f>
        <v>6</v>
      </c>
      <c r="AQ420">
        <f>IFERROR(AO420/AO419,0)-1</f>
        <v>3.5087719298245723E-2</v>
      </c>
      <c r="AR420" s="22">
        <f>IFERROR(AO420/3.974,0)</f>
        <v>44.539506794162051</v>
      </c>
      <c r="AS420" s="6">
        <v>302</v>
      </c>
      <c r="AT420">
        <f>AS420-AS419</f>
        <v>-4</v>
      </c>
      <c r="AU420">
        <f>IFERROR(AS420/AS419,0)-1</f>
        <v>-1.3071895424836555E-2</v>
      </c>
      <c r="AV420" s="22">
        <f>IFERROR(AS420/3.974,0)</f>
        <v>75.993960744841459</v>
      </c>
      <c r="AW420" s="35">
        <f>IFERROR(AS420/C420," ")</f>
        <v>8.2820504382356494E-4</v>
      </c>
      <c r="AX420" s="6">
        <v>68</v>
      </c>
      <c r="AY420">
        <f>AX420-AX419</f>
        <v>2</v>
      </c>
      <c r="AZ420">
        <f>IFERROR(AX420/AX419,0)-1</f>
        <v>3.0303030303030276E-2</v>
      </c>
      <c r="BA420" s="22">
        <f>IFERROR(AX420/3.974,0)</f>
        <v>17.111222949169601</v>
      </c>
      <c r="BB420" s="35">
        <f>IFERROR(AX420/C420," ")</f>
        <v>1.8648325490067024E-4</v>
      </c>
      <c r="BC420" s="18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8">
        <f>IFERROR(BC420-BC419,0)</f>
        <v>-63</v>
      </c>
      <c r="BE420" s="35">
        <f>IFERROR(BC420/BC419,0)-1</f>
        <v>-1.591310937105328E-2</v>
      </c>
      <c r="BF420" s="22">
        <f>IFERROR(BC420/3.974,0)</f>
        <v>980.37242073477603</v>
      </c>
      <c r="BG420" s="22">
        <f>IFERROR(BC420/C420," ")</f>
        <v>1.0684393545485459E-2</v>
      </c>
      <c r="BH420" s="30">
        <v>66016</v>
      </c>
      <c r="BI420">
        <f>IFERROR((BH420-BH419), 0)</f>
        <v>61</v>
      </c>
      <c r="BJ420" s="6">
        <v>141594</v>
      </c>
      <c r="BK420">
        <f>IFERROR((BJ420-BJ419),0)</f>
        <v>109</v>
      </c>
      <c r="BL420" s="6">
        <v>105629</v>
      </c>
      <c r="BM420">
        <f>IFERROR((BL420-BL419),0)</f>
        <v>65</v>
      </c>
      <c r="BN420" s="6">
        <v>42772</v>
      </c>
      <c r="BO420">
        <f>IFERROR((BN420-BN419),0)</f>
        <v>30</v>
      </c>
      <c r="BP420" s="6">
        <v>8833</v>
      </c>
      <c r="BQ420">
        <f>IFERROR((BP420-BP419),0)</f>
        <v>3</v>
      </c>
      <c r="BR420" s="10">
        <v>31</v>
      </c>
      <c r="BS420" s="17">
        <f>IFERROR((BR420-BR419),0)</f>
        <v>0</v>
      </c>
      <c r="BT420" s="10">
        <v>274</v>
      </c>
      <c r="BU420" s="17">
        <f>IFERROR((BT420-BT419),0)</f>
        <v>1</v>
      </c>
      <c r="BV420" s="10">
        <v>1241</v>
      </c>
      <c r="BW420" s="17">
        <f>IFERROR((BV420-BV419),0)</f>
        <v>1</v>
      </c>
      <c r="BX420" s="10">
        <v>3018</v>
      </c>
      <c r="BY420" s="17">
        <f>IFERROR((BX420-BX419),0)</f>
        <v>1</v>
      </c>
      <c r="BZ420" s="15">
        <v>1671</v>
      </c>
      <c r="CA420" s="18">
        <f>IFERROR((BZ420-BZ419),0)</f>
        <v>0</v>
      </c>
    </row>
    <row r="421" spans="1:79">
      <c r="A421" s="1">
        <v>44318</v>
      </c>
      <c r="B421">
        <v>44319</v>
      </c>
      <c r="C421" s="6">
        <v>365104</v>
      </c>
      <c r="D421">
        <f>IFERROR(C421-C420,"")</f>
        <v>460</v>
      </c>
      <c r="E421" s="6">
        <v>6238</v>
      </c>
      <c r="F421">
        <f>E421-E420</f>
        <v>3</v>
      </c>
      <c r="G421" s="6">
        <v>354974</v>
      </c>
      <c r="H421">
        <f>G421-G420</f>
        <v>261</v>
      </c>
      <c r="I421">
        <f>+IFERROR(C421-E421-G421,"")</f>
        <v>3892</v>
      </c>
      <c r="J421">
        <f>+IFERROR(D421-F421-H421,"")</f>
        <v>196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1.259914983128095E-3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5.0359712230215826E-2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6">
        <v>2408437</v>
      </c>
      <c r="W421">
        <f>V421-V420</f>
        <v>5698</v>
      </c>
      <c r="X421">
        <f>IFERROR(W421-W420,0)</f>
        <v>-2281</v>
      </c>
      <c r="Y421" s="22">
        <f>IFERROR(V421/3.974,0)</f>
        <v>606048.56567689986</v>
      </c>
      <c r="Z421" s="6">
        <v>2039783</v>
      </c>
      <c r="AA421">
        <f>Z421-Z420</f>
        <v>5438</v>
      </c>
      <c r="AB421" s="19">
        <f>IFERROR(Z421/V421,0)</f>
        <v>0.84693226353855222</v>
      </c>
      <c r="AC421" s="18">
        <f>IFERROR(AA421-AA420,0)</f>
        <v>-2273</v>
      </c>
      <c r="AD421">
        <f>V421-Z421</f>
        <v>368654</v>
      </c>
      <c r="AE421">
        <f>AD421-AD420</f>
        <v>260</v>
      </c>
      <c r="AF421" s="19">
        <f>IFERROR(AD421/V421,0)</f>
        <v>0.15306773646144781</v>
      </c>
      <c r="AG421" s="18">
        <f>IFERROR(AE421-AE420,0)</f>
        <v>-8</v>
      </c>
      <c r="AH421" s="22">
        <f>IFERROR(AE421/W421,0)</f>
        <v>4.5630045630045628E-2</v>
      </c>
      <c r="AI421" s="22">
        <f>IFERROR(AD421/3.974,0)</f>
        <v>92766.482133870159</v>
      </c>
      <c r="AJ421" s="6">
        <v>3354</v>
      </c>
      <c r="AK421">
        <f>AJ421-AJ420</f>
        <v>5</v>
      </c>
      <c r="AL421">
        <f>IFERROR(AJ421/AJ420,0)-1</f>
        <v>1.4929829799941174E-3</v>
      </c>
      <c r="AM421" s="22">
        <f>IFERROR(AJ421/3.974,0)</f>
        <v>843.98590840463009</v>
      </c>
      <c r="AN421" s="22">
        <f>IFERROR(AJ421/C421," ")</f>
        <v>9.1864235943731106E-3</v>
      </c>
      <c r="AO421" s="6">
        <v>178</v>
      </c>
      <c r="AP421">
        <f>AO421-AO420</f>
        <v>1</v>
      </c>
      <c r="AQ421">
        <f>IFERROR(AO421/AO420,0)-1</f>
        <v>5.6497175141243527E-3</v>
      </c>
      <c r="AR421" s="22">
        <f>IFERROR(AO421/3.974,0)</f>
        <v>44.791142425767489</v>
      </c>
      <c r="AS421" s="6">
        <v>292</v>
      </c>
      <c r="AT421">
        <f>AS421-AS420</f>
        <v>-10</v>
      </c>
      <c r="AU421">
        <f>IFERROR(AS421/AS420,0)-1</f>
        <v>-3.3112582781456901E-2</v>
      </c>
      <c r="AV421" s="22">
        <f>IFERROR(AS421/3.974,0)</f>
        <v>73.477604428787117</v>
      </c>
      <c r="AW421" s="35">
        <f>IFERROR(AS421/C421," ")</f>
        <v>7.9977211972479076E-4</v>
      </c>
      <c r="AX421" s="6">
        <v>68</v>
      </c>
      <c r="AY421">
        <f>AX421-AX420</f>
        <v>0</v>
      </c>
      <c r="AZ421">
        <f>IFERROR(AX421/AX420,0)-1</f>
        <v>0</v>
      </c>
      <c r="BA421" s="22">
        <f>IFERROR(AX421/3.974,0)</f>
        <v>17.111222949169601</v>
      </c>
      <c r="BB421" s="35">
        <f>IFERROR(AX421/C421," ")</f>
        <v>1.862483018537184E-4</v>
      </c>
      <c r="BC421" s="18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8">
        <f>IFERROR(BC421-BC420,0)</f>
        <v>-4</v>
      </c>
      <c r="BE421" s="35">
        <f>IFERROR(BC421/BC420,0)-1</f>
        <v>-1.0266940451745254E-3</v>
      </c>
      <c r="BF421" s="22">
        <f>IFERROR(BC421/3.974,0)</f>
        <v>979.36587820835427</v>
      </c>
      <c r="BG421" s="22">
        <f>IFERROR(BC421/C421," ")</f>
        <v>1.0659976335509882E-2</v>
      </c>
      <c r="BH421" s="30">
        <v>66078</v>
      </c>
      <c r="BI421">
        <f>IFERROR((BH421-BH420), 0)</f>
        <v>62</v>
      </c>
      <c r="BJ421" s="6">
        <v>141686</v>
      </c>
      <c r="BK421">
        <f>IFERROR((BJ421-BJ420),0)</f>
        <v>92</v>
      </c>
      <c r="BL421" s="6">
        <v>105701</v>
      </c>
      <c r="BM421">
        <f>IFERROR((BL421-BL420),0)</f>
        <v>72</v>
      </c>
      <c r="BN421" s="6">
        <v>42800</v>
      </c>
      <c r="BO421">
        <f>IFERROR((BN421-BN420),0)</f>
        <v>28</v>
      </c>
      <c r="BP421" s="6">
        <v>8839</v>
      </c>
      <c r="BQ421">
        <f>IFERROR((BP421-BP420),0)</f>
        <v>6</v>
      </c>
      <c r="BR421" s="10">
        <v>31</v>
      </c>
      <c r="BS421" s="17">
        <f>IFERROR((BR421-BR420),0)</f>
        <v>0</v>
      </c>
      <c r="BT421" s="10">
        <v>274</v>
      </c>
      <c r="BU421" s="17">
        <f>IFERROR((BT421-BT420),0)</f>
        <v>0</v>
      </c>
      <c r="BV421" s="10">
        <v>1243</v>
      </c>
      <c r="BW421" s="17">
        <f>IFERROR((BV421-BV420),0)</f>
        <v>2</v>
      </c>
      <c r="BX421" s="10">
        <v>3019</v>
      </c>
      <c r="BY421" s="17">
        <f>IFERROR((BX421-BX420),0)</f>
        <v>1</v>
      </c>
      <c r="BZ421" s="15">
        <v>1671</v>
      </c>
      <c r="CA421" s="18">
        <f>IFERROR((BZ421-BZ420),0)</f>
        <v>0</v>
      </c>
    </row>
    <row r="422" spans="1:79">
      <c r="A422" s="1">
        <v>44319</v>
      </c>
      <c r="B422">
        <v>44320</v>
      </c>
      <c r="C422" s="6">
        <v>365299</v>
      </c>
      <c r="D422">
        <f>IFERROR(C422-C421,"")</f>
        <v>195</v>
      </c>
      <c r="E422" s="6">
        <v>6244</v>
      </c>
      <c r="F422">
        <f>E422-E421</f>
        <v>6</v>
      </c>
      <c r="G422" s="6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6">
        <v>2412680</v>
      </c>
      <c r="W422">
        <f>V422-V421</f>
        <v>4243</v>
      </c>
      <c r="X422">
        <f>IFERROR(W422-W421,0)</f>
        <v>-1455</v>
      </c>
      <c r="Y422" s="22">
        <f>IFERROR(V422/3.974,0)</f>
        <v>607116.25566180167</v>
      </c>
      <c r="Z422" s="6">
        <v>2043831</v>
      </c>
      <c r="AA422">
        <f>Z422-Z421</f>
        <v>4048</v>
      </c>
      <c r="AB422" s="19">
        <f>IFERROR(Z422/V422,0)</f>
        <v>0.847120629341645</v>
      </c>
      <c r="AC422" s="18">
        <f>IFERROR(AA422-AA421,0)</f>
        <v>-1390</v>
      </c>
      <c r="AD422">
        <f>V422-Z422</f>
        <v>368849</v>
      </c>
      <c r="AE422">
        <f>AD422-AD421</f>
        <v>195</v>
      </c>
      <c r="AF422" s="19">
        <f>IFERROR(AD422/V422,0)</f>
        <v>0.15287937065835502</v>
      </c>
      <c r="AG422" s="18">
        <f>IFERROR(AE422-AE421,0)</f>
        <v>-65</v>
      </c>
      <c r="AH422" s="22">
        <f>IFERROR(AE422/W422,0)</f>
        <v>4.5958048550553854E-2</v>
      </c>
      <c r="AI422" s="22">
        <f>IFERROR(AD422/3.974,0)</f>
        <v>92815.551082033213</v>
      </c>
      <c r="AJ422" s="6">
        <v>3345</v>
      </c>
      <c r="AK422">
        <f>AJ422-AJ421</f>
        <v>-9</v>
      </c>
      <c r="AL422">
        <f>IFERROR(AJ422/AJ421,0)-1</f>
        <v>-2.6833631484793896E-3</v>
      </c>
      <c r="AM422" s="22">
        <f>IFERROR(AJ422/3.974,0)</f>
        <v>841.72118772018109</v>
      </c>
      <c r="AN422" s="22">
        <f>IFERROR(AJ422/C422," ")</f>
        <v>9.1568824442443044E-3</v>
      </c>
      <c r="AO422" s="6">
        <v>180</v>
      </c>
      <c r="AP422">
        <f>AO422-AO421</f>
        <v>2</v>
      </c>
      <c r="AQ422">
        <f>IFERROR(AO422/AO421,0)-1</f>
        <v>1.1235955056179803E-2</v>
      </c>
      <c r="AR422" s="22">
        <f>IFERROR(AO422/3.974,0)</f>
        <v>45.294413688978359</v>
      </c>
      <c r="AS422" s="6">
        <v>275</v>
      </c>
      <c r="AT422">
        <f>AS422-AS421</f>
        <v>-17</v>
      </c>
      <c r="AU422">
        <f>IFERROR(AS422/AS421,0)-1</f>
        <v>-5.8219178082191791E-2</v>
      </c>
      <c r="AV422" s="22">
        <f>IFERROR(AS422/3.974,0)</f>
        <v>69.199798691494706</v>
      </c>
      <c r="AW422" s="35">
        <f>IFERROR(AS422/C422," ")</f>
        <v>7.5280797374205788E-4</v>
      </c>
      <c r="AX422" s="6">
        <v>68</v>
      </c>
      <c r="AY422">
        <f>AX422-AX421</f>
        <v>0</v>
      </c>
      <c r="AZ422">
        <f>IFERROR(AX422/AX421,0)-1</f>
        <v>0</v>
      </c>
      <c r="BA422" s="22">
        <f>IFERROR(AX422/3.974,0)</f>
        <v>17.111222949169601</v>
      </c>
      <c r="BB422" s="35">
        <f>IFERROR(AX422/C422," ")</f>
        <v>1.8614888077985432E-4</v>
      </c>
      <c r="BC422" s="18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8">
        <f>IFERROR(BC422-BC421,0)</f>
        <v>-24</v>
      </c>
      <c r="BE422" s="35">
        <f>IFERROR(BC422/BC421,0)-1</f>
        <v>-6.1664953751284779E-3</v>
      </c>
      <c r="BF422" s="22">
        <f>IFERROR(BC422/3.974,0)</f>
        <v>973.32662304982375</v>
      </c>
      <c r="BG422" s="22">
        <f>IFERROR(BC422/C422," ")</f>
        <v>1.0588586336124655E-2</v>
      </c>
      <c r="BH422" s="30">
        <v>66108</v>
      </c>
      <c r="BI422">
        <f>IFERROR((BH422-BH421), 0)</f>
        <v>30</v>
      </c>
      <c r="BJ422" s="6">
        <v>141762</v>
      </c>
      <c r="BK422">
        <f>IFERROR((BJ422-BJ421),0)</f>
        <v>76</v>
      </c>
      <c r="BL422" s="6">
        <v>105759</v>
      </c>
      <c r="BM422">
        <f>IFERROR((BL422-BL421),0)</f>
        <v>58</v>
      </c>
      <c r="BN422" s="6">
        <v>42821</v>
      </c>
      <c r="BO422">
        <f>IFERROR((BN422-BN421),0)</f>
        <v>21</v>
      </c>
      <c r="BP422" s="6">
        <v>8849</v>
      </c>
      <c r="BQ422">
        <f>IFERROR((BP422-BP421),0)</f>
        <v>10</v>
      </c>
      <c r="BR422" s="10">
        <v>31</v>
      </c>
      <c r="BS422" s="17">
        <f>IFERROR((BR422-BR421),0)</f>
        <v>0</v>
      </c>
      <c r="BT422" s="10">
        <v>275</v>
      </c>
      <c r="BU422" s="17">
        <f>IFERROR((BT422-BT421),0)</f>
        <v>1</v>
      </c>
      <c r="BV422" s="10">
        <v>1244</v>
      </c>
      <c r="BW422" s="17">
        <f>IFERROR((BV422-BV421),0)</f>
        <v>1</v>
      </c>
      <c r="BX422" s="10">
        <v>3022</v>
      </c>
      <c r="BY422" s="17">
        <f>IFERROR((BX422-BX421),0)</f>
        <v>3</v>
      </c>
      <c r="BZ422" s="15">
        <v>1672</v>
      </c>
      <c r="CA422" s="18">
        <f>IFERROR((BZ422-BZ421),0)</f>
        <v>1</v>
      </c>
    </row>
    <row r="423" spans="1:79">
      <c r="A423" s="1">
        <v>44320</v>
      </c>
      <c r="B423">
        <v>44321</v>
      </c>
      <c r="C423" s="6">
        <v>365619</v>
      </c>
      <c r="D423">
        <f>IFERROR(C423-C422,"")</f>
        <v>320</v>
      </c>
      <c r="E423" s="6">
        <v>6248</v>
      </c>
      <c r="F423">
        <f>E423-E422</f>
        <v>4</v>
      </c>
      <c r="G423" s="6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6">
        <v>2421904</v>
      </c>
      <c r="W423">
        <f>V423-V422</f>
        <v>9224</v>
      </c>
      <c r="X423">
        <f>IFERROR(W423-W422,0)</f>
        <v>4981</v>
      </c>
      <c r="Y423" s="22">
        <f>IFERROR(V423/3.974,0)</f>
        <v>609437.34272773017</v>
      </c>
      <c r="Z423" s="6">
        <v>2052735</v>
      </c>
      <c r="AA423">
        <f>Z423-Z422</f>
        <v>8904</v>
      </c>
      <c r="AB423" s="19">
        <f>IFERROR(Z423/V423,0)</f>
        <v>0.84757075424954909</v>
      </c>
      <c r="AC423" s="18">
        <f>IFERROR(AA423-AA422,0)</f>
        <v>4856</v>
      </c>
      <c r="AD423">
        <f>V423-Z423</f>
        <v>369169</v>
      </c>
      <c r="AE423">
        <f>AD423-AD422</f>
        <v>320</v>
      </c>
      <c r="AF423" s="19">
        <f>IFERROR(AD423/V423,0)</f>
        <v>0.15242924575045089</v>
      </c>
      <c r="AG423" s="18">
        <f>IFERROR(AE423-AE422,0)</f>
        <v>125</v>
      </c>
      <c r="AH423" s="22">
        <f>IFERROR(AE423/W423,0)</f>
        <v>3.4692107545533389E-2</v>
      </c>
      <c r="AI423" s="22">
        <f>IFERROR(AD423/3.974,0)</f>
        <v>92896.074484146957</v>
      </c>
      <c r="AJ423" s="6">
        <v>3367</v>
      </c>
      <c r="AK423">
        <f>AJ423-AJ422</f>
        <v>22</v>
      </c>
      <c r="AL423">
        <f>IFERROR(AJ423/AJ422,0)-1</f>
        <v>6.5769805680120363E-3</v>
      </c>
      <c r="AM423" s="22">
        <f>IFERROR(AJ423/3.974,0)</f>
        <v>847.25717161550074</v>
      </c>
      <c r="AN423" s="22">
        <f>IFERROR(AJ423/C423," ")</f>
        <v>9.2090400115967721E-3</v>
      </c>
      <c r="AO423" s="6">
        <v>175</v>
      </c>
      <c r="AP423">
        <f>AO423-AO422</f>
        <v>-5</v>
      </c>
      <c r="AQ423">
        <f>IFERROR(AO423/AO422,0)-1</f>
        <v>-2.777777777777779E-2</v>
      </c>
      <c r="AR423" s="22">
        <f>IFERROR(AO423/3.974,0)</f>
        <v>44.036235530951181</v>
      </c>
      <c r="AS423" s="6">
        <v>268</v>
      </c>
      <c r="AT423">
        <f>AS423-AS422</f>
        <v>-7</v>
      </c>
      <c r="AU423">
        <f>IFERROR(AS423/AS422,0)-1</f>
        <v>-2.5454545454545507E-2</v>
      </c>
      <c r="AV423" s="22">
        <f>IFERROR(AS423/3.974,0)</f>
        <v>67.438349270256666</v>
      </c>
      <c r="AW423" s="35">
        <f>IFERROR(AS423/C423," ")</f>
        <v>7.3300348176653842E-4</v>
      </c>
      <c r="AX423" s="6">
        <v>62</v>
      </c>
      <c r="AY423">
        <f>AX423-AX422</f>
        <v>-6</v>
      </c>
      <c r="AZ423">
        <f>IFERROR(AX423/AX422,0)-1</f>
        <v>-8.8235294117647078E-2</v>
      </c>
      <c r="BA423" s="22">
        <f>IFERROR(AX423/3.974,0)</f>
        <v>15.60140915953699</v>
      </c>
      <c r="BB423" s="35">
        <f>IFERROR(AX423/C423," ")</f>
        <v>1.6957543234897529E-4</v>
      </c>
      <c r="BC423" s="18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8">
        <f>IFERROR(BC423-BC422,0)</f>
        <v>4</v>
      </c>
      <c r="BE423" s="35">
        <f>IFERROR(BC423/BC422,0)-1</f>
        <v>1.0341261633919352E-3</v>
      </c>
      <c r="BF423" s="22">
        <f>IFERROR(BC423/3.974,0)</f>
        <v>974.33316557624551</v>
      </c>
      <c r="BG423" s="22">
        <f>IFERROR(BC423/C423," ")</f>
        <v>1.059025925895536E-2</v>
      </c>
      <c r="BH423" s="30">
        <v>66158</v>
      </c>
      <c r="BI423">
        <f>IFERROR((BH423-BH422), 0)</f>
        <v>50</v>
      </c>
      <c r="BJ423" s="6">
        <v>141896</v>
      </c>
      <c r="BK423">
        <f>IFERROR((BJ423-BJ422),0)</f>
        <v>134</v>
      </c>
      <c r="BL423" s="6">
        <v>105846</v>
      </c>
      <c r="BM423">
        <f>IFERROR((BL423-BL422),0)</f>
        <v>87</v>
      </c>
      <c r="BN423" s="6">
        <v>42862</v>
      </c>
      <c r="BO423">
        <f>IFERROR((BN423-BN422),0)</f>
        <v>41</v>
      </c>
      <c r="BP423" s="6">
        <v>8857</v>
      </c>
      <c r="BQ423">
        <f>IFERROR((BP423-BP422),0)</f>
        <v>8</v>
      </c>
      <c r="BR423" s="10">
        <v>31</v>
      </c>
      <c r="BS423" s="17">
        <f>IFERROR((BR423-BR422),0)</f>
        <v>0</v>
      </c>
      <c r="BT423" s="10">
        <v>275</v>
      </c>
      <c r="BU423" s="17">
        <f>IFERROR((BT423-BT422),0)</f>
        <v>0</v>
      </c>
      <c r="BV423" s="10">
        <v>1244</v>
      </c>
      <c r="BW423" s="17">
        <f>IFERROR((BV423-BV422),0)</f>
        <v>0</v>
      </c>
      <c r="BX423" s="10">
        <v>3026</v>
      </c>
      <c r="BY423" s="17">
        <f>IFERROR((BX423-BX422),0)</f>
        <v>4</v>
      </c>
      <c r="BZ423" s="15">
        <v>1672</v>
      </c>
      <c r="CA423" s="18">
        <f>IFERROR((BZ423-BZ422),0)</f>
        <v>0</v>
      </c>
    </row>
    <row r="424" spans="1:79">
      <c r="A424" s="1">
        <v>44321</v>
      </c>
      <c r="B424">
        <v>44322</v>
      </c>
      <c r="C424" s="6">
        <v>365975</v>
      </c>
      <c r="D424">
        <f>IFERROR(C424-C423,"")</f>
        <v>356</v>
      </c>
      <c r="E424" s="6">
        <v>6252</v>
      </c>
      <c r="F424">
        <f>E424-E423</f>
        <v>4</v>
      </c>
      <c r="G424" s="6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6">
        <v>2430628</v>
      </c>
      <c r="W424">
        <f>V424-V423</f>
        <v>8724</v>
      </c>
      <c r="X424">
        <f>IFERROR(W424-W423,0)</f>
        <v>-500</v>
      </c>
      <c r="Y424" s="22">
        <f>IFERROR(V424/3.974,0)</f>
        <v>611632.61197785602</v>
      </c>
      <c r="Z424" s="6">
        <v>2061103</v>
      </c>
      <c r="AA424">
        <f>Z424-Z423</f>
        <v>8368</v>
      </c>
      <c r="AB424" s="19">
        <f>IFERROR(Z424/V424,0)</f>
        <v>0.84797138846421583</v>
      </c>
      <c r="AC424" s="18">
        <f>IFERROR(AA424-AA423,0)</f>
        <v>-536</v>
      </c>
      <c r="AD424">
        <f>V424-Z424</f>
        <v>369525</v>
      </c>
      <c r="AE424">
        <f>AD424-AD423</f>
        <v>356</v>
      </c>
      <c r="AF424" s="19">
        <f>IFERROR(AD424/V424,0)</f>
        <v>0.15202861153578417</v>
      </c>
      <c r="AG424" s="18">
        <f>IFERROR(AE424-AE423,0)</f>
        <v>36</v>
      </c>
      <c r="AH424" s="22">
        <f>IFERROR(AE424/W424,0)</f>
        <v>4.0806969280146724E-2</v>
      </c>
      <c r="AI424" s="22">
        <f>IFERROR(AD424/3.974,0)</f>
        <v>92985.65676899848</v>
      </c>
      <c r="AJ424" s="6">
        <v>3342</v>
      </c>
      <c r="AK424">
        <f>AJ424-AJ423</f>
        <v>-25</v>
      </c>
      <c r="AL424">
        <f>IFERROR(AJ424/AJ423,0)-1</f>
        <v>-7.4250074250074016E-3</v>
      </c>
      <c r="AM424" s="22">
        <f>IFERROR(AJ424/3.974,0)</f>
        <v>840.96628082536483</v>
      </c>
      <c r="AN424" s="22">
        <f>IFERROR(AJ424/C424," ")</f>
        <v>9.1317712958535417E-3</v>
      </c>
      <c r="AO424" s="6">
        <v>186</v>
      </c>
      <c r="AP424">
        <f>AO424-AO423</f>
        <v>11</v>
      </c>
      <c r="AQ424">
        <f>IFERROR(AO424/AO423,0)-1</f>
        <v>6.2857142857142945E-2</v>
      </c>
      <c r="AR424" s="22">
        <f>IFERROR(AO424/3.974,0)</f>
        <v>46.804227478610969</v>
      </c>
      <c r="AS424" s="6">
        <v>307</v>
      </c>
      <c r="AT424">
        <f>AS424-AS423</f>
        <v>39</v>
      </c>
      <c r="AU424">
        <f>IFERROR(AS424/AS423,0)-1</f>
        <v>0.14552238805970141</v>
      </c>
      <c r="AV424" s="22">
        <f>IFERROR(AS424/3.974,0)</f>
        <v>77.252138902868637</v>
      </c>
      <c r="AW424" s="35">
        <f>IFERROR(AS424/C424," ")</f>
        <v>8.3885511305417041E-4</v>
      </c>
      <c r="AX424" s="6">
        <v>60</v>
      </c>
      <c r="AY424">
        <f>AX424-AX423</f>
        <v>-2</v>
      </c>
      <c r="AZ424">
        <f>IFERROR(AX424/AX423,0)-1</f>
        <v>-3.2258064516129004E-2</v>
      </c>
      <c r="BA424" s="22">
        <f>IFERROR(AX424/3.974,0)</f>
        <v>15.098137896326119</v>
      </c>
      <c r="BB424" s="35">
        <f>IFERROR(AX424/C424," ")</f>
        <v>1.6394562470114078E-4</v>
      </c>
      <c r="BC424" s="18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8">
        <f>IFERROR(BC424-BC423,0)</f>
        <v>23</v>
      </c>
      <c r="BE424" s="35">
        <f>IFERROR(BC424/BC423,0)-1</f>
        <v>5.9400826446280863E-3</v>
      </c>
      <c r="BF424" s="22">
        <f>IFERROR(BC424/3.974,0)</f>
        <v>980.12078510317053</v>
      </c>
      <c r="BG424" s="22">
        <f>IFERROR(BC424/C424," ")</f>
        <v>1.0642803470182389E-2</v>
      </c>
      <c r="BH424" s="30">
        <v>66228</v>
      </c>
      <c r="BI424">
        <f>IFERROR((BH424-BH423), 0)</f>
        <v>70</v>
      </c>
      <c r="BJ424" s="6">
        <v>142036</v>
      </c>
      <c r="BK424">
        <f>IFERROR((BJ424-BJ423),0)</f>
        <v>140</v>
      </c>
      <c r="BL424" s="6">
        <v>105944</v>
      </c>
      <c r="BM424">
        <f>IFERROR((BL424-BL423),0)</f>
        <v>98</v>
      </c>
      <c r="BN424" s="6">
        <v>42902</v>
      </c>
      <c r="BO424">
        <f>IFERROR((BN424-BN423),0)</f>
        <v>40</v>
      </c>
      <c r="BP424" s="6">
        <v>8865</v>
      </c>
      <c r="BQ424">
        <f>IFERROR((BP424-BP423),0)</f>
        <v>8</v>
      </c>
      <c r="BR424" s="10">
        <v>31</v>
      </c>
      <c r="BS424" s="17">
        <f>IFERROR((BR424-BR423),0)</f>
        <v>0</v>
      </c>
      <c r="BT424" s="10">
        <v>276</v>
      </c>
      <c r="BU424" s="17">
        <f>IFERROR((BT424-BT423),0)</f>
        <v>1</v>
      </c>
      <c r="BV424" s="10">
        <v>1245</v>
      </c>
      <c r="BW424" s="17">
        <f>IFERROR((BV424-BV423),0)</f>
        <v>1</v>
      </c>
      <c r="BX424" s="10">
        <v>3027</v>
      </c>
      <c r="BY424" s="17">
        <f>IFERROR((BX424-BX423),0)</f>
        <v>1</v>
      </c>
      <c r="BZ424" s="15">
        <v>1673</v>
      </c>
      <c r="CA424" s="18">
        <f>IFERROR((BZ424-BZ423),0)</f>
        <v>1</v>
      </c>
    </row>
    <row r="425" spans="1:79">
      <c r="A425" s="1">
        <v>44322</v>
      </c>
      <c r="B425">
        <v>44323</v>
      </c>
      <c r="C425" s="6">
        <v>366364</v>
      </c>
      <c r="D425">
        <f>IFERROR(C425-C424,"")</f>
        <v>389</v>
      </c>
      <c r="E425" s="6">
        <v>6255</v>
      </c>
      <c r="F425">
        <f>E425-E424</f>
        <v>3</v>
      </c>
      <c r="G425" s="6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6">
        <v>2439336</v>
      </c>
      <c r="W425">
        <f>V425-V424</f>
        <v>8708</v>
      </c>
      <c r="X425">
        <f>IFERROR(W425-W424,0)</f>
        <v>-16</v>
      </c>
      <c r="Y425" s="22">
        <f>IFERROR(V425/3.974,0)</f>
        <v>613823.85505787621</v>
      </c>
      <c r="Z425" s="6">
        <v>2069422</v>
      </c>
      <c r="AA425">
        <f>Z425-Z424</f>
        <v>8319</v>
      </c>
      <c r="AB425" s="19">
        <f>IFERROR(Z425/V425,0)</f>
        <v>0.84835463421193313</v>
      </c>
      <c r="AC425" s="18">
        <f>IFERROR(AA425-AA424,0)</f>
        <v>-49</v>
      </c>
      <c r="AD425">
        <f>V425-Z425</f>
        <v>369914</v>
      </c>
      <c r="AE425">
        <f>AD425-AD424</f>
        <v>389</v>
      </c>
      <c r="AF425" s="19">
        <f>IFERROR(AD425/V425,0)</f>
        <v>0.15164536578806692</v>
      </c>
      <c r="AG425" s="18">
        <f>IFERROR(AE425-AE424,0)</f>
        <v>33</v>
      </c>
      <c r="AH425" s="22">
        <f>IFERROR(AE425/W425,0)</f>
        <v>4.4671566375746437E-2</v>
      </c>
      <c r="AI425" s="22">
        <f>IFERROR(AD425/3.974,0)</f>
        <v>93083.543029692999</v>
      </c>
      <c r="AJ425" s="6">
        <v>3415</v>
      </c>
      <c r="AK425">
        <f>AJ425-AJ424</f>
        <v>73</v>
      </c>
      <c r="AL425">
        <f>IFERROR(AJ425/AJ424,0)-1</f>
        <v>2.1843207660083852E-2</v>
      </c>
      <c r="AM425" s="22">
        <f>IFERROR(AJ425/3.974,0)</f>
        <v>859.33568193256156</v>
      </c>
      <c r="AN425" s="22">
        <f>IFERROR(AJ425/C425," ")</f>
        <v>9.3213306984310691E-3</v>
      </c>
      <c r="AO425" s="6">
        <v>186</v>
      </c>
      <c r="AP425">
        <f>AO425-AO424</f>
        <v>0</v>
      </c>
      <c r="AQ425">
        <f>IFERROR(AO425/AO424,0)-1</f>
        <v>0</v>
      </c>
      <c r="AR425" s="22">
        <f>IFERROR(AO425/3.974,0)</f>
        <v>46.804227478610969</v>
      </c>
      <c r="AS425" s="6">
        <v>306</v>
      </c>
      <c r="AT425">
        <f>AS425-AS424</f>
        <v>-1</v>
      </c>
      <c r="AU425">
        <f>IFERROR(AS425/AS424,0)-1</f>
        <v>-3.2573289902280145E-3</v>
      </c>
      <c r="AV425" s="22">
        <f>IFERROR(AS425/3.974,0)</f>
        <v>77.000503271263213</v>
      </c>
      <c r="AW425" s="35">
        <f>IFERROR(AS425/C425," ")</f>
        <v>8.3523490299265213E-4</v>
      </c>
      <c r="AX425" s="6">
        <v>58</v>
      </c>
      <c r="AY425">
        <f>AX425-AX424</f>
        <v>-2</v>
      </c>
      <c r="AZ425">
        <f>IFERROR(AX425/AX424,0)-1</f>
        <v>-3.3333333333333326E-2</v>
      </c>
      <c r="BA425" s="22">
        <f>IFERROR(AX425/3.974,0)</f>
        <v>14.594866633115249</v>
      </c>
      <c r="BB425" s="35">
        <f>IFERROR(AX425/C425," ")</f>
        <v>1.5831249795285562E-4</v>
      </c>
      <c r="BC425" s="18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8">
        <f>IFERROR(BC425-BC424,0)</f>
        <v>70</v>
      </c>
      <c r="BE425" s="35">
        <f>IFERROR(BC425/BC424,0)-1</f>
        <v>1.797175866495504E-2</v>
      </c>
      <c r="BF425" s="22">
        <f>IFERROR(BC425/3.974,0)</f>
        <v>997.735279315551</v>
      </c>
      <c r="BG425" s="22">
        <f>IFERROR(BC425/C425," ")</f>
        <v>1.0822569903156424E-2</v>
      </c>
      <c r="BH425" s="30">
        <v>66326</v>
      </c>
      <c r="BI425">
        <f>IFERROR((BH425-BH424), 0)</f>
        <v>98</v>
      </c>
      <c r="BJ425" s="6">
        <v>142189</v>
      </c>
      <c r="BK425">
        <f>IFERROR((BJ425-BJ424),0)</f>
        <v>153</v>
      </c>
      <c r="BL425" s="6">
        <v>106036</v>
      </c>
      <c r="BM425">
        <f>IFERROR((BL425-BL424),0)</f>
        <v>92</v>
      </c>
      <c r="BN425" s="6">
        <v>42946</v>
      </c>
      <c r="BO425">
        <f>IFERROR((BN425-BN424),0)</f>
        <v>44</v>
      </c>
      <c r="BP425" s="6">
        <v>8867</v>
      </c>
      <c r="BQ425">
        <f>IFERROR((BP425-BP424),0)</f>
        <v>2</v>
      </c>
      <c r="BR425" s="10">
        <v>31</v>
      </c>
      <c r="BS425" s="17">
        <f>IFERROR((BR425-BR424),0)</f>
        <v>0</v>
      </c>
      <c r="BT425" s="10">
        <v>276</v>
      </c>
      <c r="BU425" s="17">
        <f>IFERROR((BT425-BT424),0)</f>
        <v>0</v>
      </c>
      <c r="BV425" s="10">
        <v>1247</v>
      </c>
      <c r="BW425" s="17">
        <f>IFERROR((BV425-BV424),0)</f>
        <v>2</v>
      </c>
      <c r="BX425" s="10">
        <v>3028</v>
      </c>
      <c r="BY425" s="17">
        <f>IFERROR((BX425-BX424),0)</f>
        <v>1</v>
      </c>
      <c r="BZ425" s="15">
        <v>1673</v>
      </c>
      <c r="CA425" s="18">
        <f>IFERROR((BZ425-BZ424),0)</f>
        <v>0</v>
      </c>
    </row>
    <row r="426" spans="1:79">
      <c r="A426" s="1">
        <v>44323</v>
      </c>
      <c r="B426">
        <v>44324</v>
      </c>
      <c r="C426" s="6">
        <v>366762</v>
      </c>
      <c r="D426">
        <f>IFERROR(C426-C425,"")</f>
        <v>398</v>
      </c>
      <c r="E426" s="6">
        <v>6258</v>
      </c>
      <c r="F426">
        <f>E426-E425</f>
        <v>3</v>
      </c>
      <c r="G426" s="6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6">
        <v>2448142</v>
      </c>
      <c r="W426">
        <f>V426-V425</f>
        <v>8806</v>
      </c>
      <c r="X426">
        <f>IFERROR(W426-W425,0)</f>
        <v>98</v>
      </c>
      <c r="Y426" s="22">
        <f>IFERROR(V426/3.974,0)</f>
        <v>616039.75842979364</v>
      </c>
      <c r="Z426" s="6">
        <v>2077830</v>
      </c>
      <c r="AA426">
        <f>Z426-Z425</f>
        <v>8408</v>
      </c>
      <c r="AB426" s="19">
        <f>IFERROR(Z426/V426,0)</f>
        <v>0.84873753238170013</v>
      </c>
      <c r="AC426" s="18">
        <f>IFERROR(AA426-AA425,0)</f>
        <v>89</v>
      </c>
      <c r="AD426">
        <f>V426-Z426</f>
        <v>370312</v>
      </c>
      <c r="AE426">
        <f>AD426-AD425</f>
        <v>398</v>
      </c>
      <c r="AF426" s="19">
        <f>IFERROR(AD426/V426,0)</f>
        <v>0.15126246761829992</v>
      </c>
      <c r="AG426" s="18">
        <f>IFERROR(AE426-AE425,0)</f>
        <v>9</v>
      </c>
      <c r="AH426" s="22">
        <f>IFERROR(AE426/W426,0)</f>
        <v>4.5196456961162847E-2</v>
      </c>
      <c r="AI426" s="22">
        <f>IFERROR(AD426/3.974,0)</f>
        <v>93183.694011071959</v>
      </c>
      <c r="AJ426" s="6">
        <v>3439</v>
      </c>
      <c r="AK426">
        <f>AJ426-AJ425</f>
        <v>24</v>
      </c>
      <c r="AL426">
        <f>IFERROR(AJ426/AJ425,0)-1</f>
        <v>7.0278184480234707E-3</v>
      </c>
      <c r="AM426" s="22">
        <f>IFERROR(AJ426/3.974,0)</f>
        <v>865.37493709109208</v>
      </c>
      <c r="AN426" s="22">
        <f>IFERROR(AJ426/C426," ")</f>
        <v>9.376652979316287E-3</v>
      </c>
      <c r="AO426" s="6">
        <v>183</v>
      </c>
      <c r="AP426">
        <f>AO426-AO425</f>
        <v>-3</v>
      </c>
      <c r="AQ426">
        <f>IFERROR(AO426/AO425,0)-1</f>
        <v>-1.6129032258064502E-2</v>
      </c>
      <c r="AR426" s="22">
        <f>IFERROR(AO426/3.974,0)</f>
        <v>46.04932058379466</v>
      </c>
      <c r="AS426" s="6">
        <v>306</v>
      </c>
      <c r="AT426">
        <f>AS426-AS425</f>
        <v>0</v>
      </c>
      <c r="AU426">
        <f>IFERROR(AS426/AS425,0)-1</f>
        <v>0</v>
      </c>
      <c r="AV426" s="22">
        <f>IFERROR(AS426/3.974,0)</f>
        <v>77.000503271263213</v>
      </c>
      <c r="AW426" s="35">
        <f>IFERROR(AS426/C426," ")</f>
        <v>8.3432852912788133E-4</v>
      </c>
      <c r="AX426" s="6">
        <v>56</v>
      </c>
      <c r="AY426">
        <f>AX426-AX425</f>
        <v>-2</v>
      </c>
      <c r="AZ426">
        <f>IFERROR(AX426/AX425,0)-1</f>
        <v>-3.4482758620689613E-2</v>
      </c>
      <c r="BA426" s="22">
        <f>IFERROR(AX426/3.974,0)</f>
        <v>14.091595369904377</v>
      </c>
      <c r="BB426" s="35">
        <f>IFERROR(AX426/C426," ")</f>
        <v>1.5268757395804365E-4</v>
      </c>
      <c r="BC426" s="18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8">
        <f>IFERROR(BC426-BC425,0)</f>
        <v>19</v>
      </c>
      <c r="BE426" s="35">
        <f>IFERROR(BC426/BC425,0)-1</f>
        <v>4.791929382093274E-3</v>
      </c>
      <c r="BF426" s="22">
        <f>IFERROR(BC426/3.974,0)</f>
        <v>1002.5163563160543</v>
      </c>
      <c r="BG426" s="22">
        <f>IFERROR(BC426/C426," ")</f>
        <v>1.0862630261586534E-2</v>
      </c>
      <c r="BH426" s="30">
        <v>66431</v>
      </c>
      <c r="BI426">
        <f>IFERROR((BH426-BH425), 0)</f>
        <v>105</v>
      </c>
      <c r="BJ426" s="6">
        <v>142329</v>
      </c>
      <c r="BK426">
        <f>IFERROR((BJ426-BJ425),0)</f>
        <v>140</v>
      </c>
      <c r="BL426" s="6">
        <v>106139</v>
      </c>
      <c r="BM426">
        <f>IFERROR((BL426-BL425),0)</f>
        <v>103</v>
      </c>
      <c r="BN426" s="6">
        <v>42987</v>
      </c>
      <c r="BO426">
        <f>IFERROR((BN426-BN425),0)</f>
        <v>41</v>
      </c>
      <c r="BP426" s="6">
        <v>8876</v>
      </c>
      <c r="BQ426">
        <f>IFERROR((BP426-BP425),0)</f>
        <v>9</v>
      </c>
      <c r="BR426" s="10">
        <v>31</v>
      </c>
      <c r="BS426" s="17">
        <f>IFERROR((BR426-BR425),0)</f>
        <v>0</v>
      </c>
      <c r="BT426" s="10">
        <v>276</v>
      </c>
      <c r="BU426" s="17">
        <f>IFERROR((BT426-BT425),0)</f>
        <v>0</v>
      </c>
      <c r="BV426" s="10">
        <v>1248</v>
      </c>
      <c r="BW426" s="17">
        <f>IFERROR((BV426-BV425),0)</f>
        <v>1</v>
      </c>
      <c r="BX426" s="10">
        <v>3029</v>
      </c>
      <c r="BY426" s="17">
        <f>IFERROR((BX426-BX425),0)</f>
        <v>1</v>
      </c>
      <c r="BZ426" s="15">
        <v>1674</v>
      </c>
      <c r="CA426" s="18">
        <f>IFERROR((BZ426-BZ425),0)</f>
        <v>1</v>
      </c>
    </row>
    <row r="427" spans="1:79">
      <c r="A427" s="1">
        <v>44324</v>
      </c>
      <c r="B427">
        <v>44325</v>
      </c>
      <c r="C427" s="6">
        <v>367270</v>
      </c>
      <c r="D427">
        <f>IFERROR(C427-C426,"")</f>
        <v>508</v>
      </c>
      <c r="E427" s="6">
        <v>6265</v>
      </c>
      <c r="F427">
        <f>E427-E426</f>
        <v>7</v>
      </c>
      <c r="G427" s="6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6">
        <v>2458134</v>
      </c>
      <c r="W427">
        <f>V427-V426</f>
        <v>9992</v>
      </c>
      <c r="X427">
        <f>IFERROR(W427-W426,0)</f>
        <v>1186</v>
      </c>
      <c r="Y427" s="22">
        <f>IFERROR(V427/3.974,0)</f>
        <v>618554.10166079516</v>
      </c>
      <c r="Z427" s="6">
        <v>2087314</v>
      </c>
      <c r="AA427">
        <f>Z427-Z426</f>
        <v>9484</v>
      </c>
      <c r="AB427" s="19">
        <f>IFERROR(Z427/V427,0)</f>
        <v>0.84914573412189898</v>
      </c>
      <c r="AC427" s="18">
        <f>IFERROR(AA427-AA426,0)</f>
        <v>1076</v>
      </c>
      <c r="AD427">
        <f>V427-Z427</f>
        <v>370820</v>
      </c>
      <c r="AE427">
        <f>AD427-AD426</f>
        <v>508</v>
      </c>
      <c r="AF427" s="19">
        <f>IFERROR(AD427/V427,0)</f>
        <v>0.15085426587810102</v>
      </c>
      <c r="AG427" s="18">
        <f>IFERROR(AE427-AE426,0)</f>
        <v>110</v>
      </c>
      <c r="AH427" s="22">
        <f>IFERROR(AE427/W427,0)</f>
        <v>5.0840672538030422E-2</v>
      </c>
      <c r="AI427" s="22">
        <f>IFERROR(AD427/3.974,0)</f>
        <v>93311.524911927525</v>
      </c>
      <c r="AJ427" s="6">
        <v>3583</v>
      </c>
      <c r="AK427">
        <f>AJ427-AJ426</f>
        <v>144</v>
      </c>
      <c r="AL427">
        <f>IFERROR(AJ427/AJ426,0)-1</f>
        <v>4.1872637394591461E-2</v>
      </c>
      <c r="AM427" s="22">
        <f>IFERROR(AJ427/3.974,0)</f>
        <v>901.61046804227476</v>
      </c>
      <c r="AN427" s="22">
        <f>IFERROR(AJ427/C427," ")</f>
        <v>9.7557655131102466E-3</v>
      </c>
      <c r="AO427" s="6">
        <v>183</v>
      </c>
      <c r="AP427">
        <f>AO427-AO426</f>
        <v>0</v>
      </c>
      <c r="AQ427">
        <f>IFERROR(AO427/AO426,0)-1</f>
        <v>0</v>
      </c>
      <c r="AR427" s="22">
        <f>IFERROR(AO427/3.974,0)</f>
        <v>46.04932058379466</v>
      </c>
      <c r="AS427" s="6">
        <v>332</v>
      </c>
      <c r="AT427">
        <f>AS427-AS426</f>
        <v>26</v>
      </c>
      <c r="AU427">
        <f>IFERROR(AS427/AS426,0)-1</f>
        <v>8.4967320261437829E-2</v>
      </c>
      <c r="AV427" s="22">
        <f>IFERROR(AS427/3.974,0)</f>
        <v>83.543029693004527</v>
      </c>
      <c r="AW427" s="35">
        <f>IFERROR(AS427/C427," ")</f>
        <v>9.0396710866664847E-4</v>
      </c>
      <c r="AX427" s="6">
        <v>55</v>
      </c>
      <c r="AY427">
        <f>AX427-AX426</f>
        <v>-1</v>
      </c>
      <c r="AZ427">
        <f>IFERROR(AX427/AX426,0)-1</f>
        <v>-1.7857142857142905E-2</v>
      </c>
      <c r="BA427" s="22">
        <f>IFERROR(AX427/3.974,0)</f>
        <v>13.839959738298942</v>
      </c>
      <c r="BB427" s="35">
        <f>IFERROR(AX427/C427," ")</f>
        <v>1.4975358727911347E-4</v>
      </c>
      <c r="BC427" s="18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8">
        <f>IFERROR(BC427-BC426,0)</f>
        <v>169</v>
      </c>
      <c r="BE427" s="35">
        <f>IFERROR(BC427/BC426,0)-1</f>
        <v>4.241967871485941E-2</v>
      </c>
      <c r="BF427" s="22">
        <f>IFERROR(BC427/3.974,0)</f>
        <v>1045.042778057373</v>
      </c>
      <c r="BG427" s="22">
        <f>IFERROR(BC427/C427," ")</f>
        <v>1.1307757235821059E-2</v>
      </c>
      <c r="BH427" s="30">
        <v>66555</v>
      </c>
      <c r="BI427">
        <f>IFERROR((BH427-BH426), 0)</f>
        <v>124</v>
      </c>
      <c r="BJ427" s="6">
        <v>142514</v>
      </c>
      <c r="BK427">
        <f>IFERROR((BJ427-BJ426),0)</f>
        <v>185</v>
      </c>
      <c r="BL427" s="6">
        <v>106271</v>
      </c>
      <c r="BM427">
        <f>IFERROR((BL427-BL426),0)</f>
        <v>132</v>
      </c>
      <c r="BN427" s="6">
        <v>42047</v>
      </c>
      <c r="BO427">
        <f>IFERROR((BN427-BN426),0)</f>
        <v>-940</v>
      </c>
      <c r="BP427" s="6">
        <v>8883</v>
      </c>
      <c r="BQ427">
        <f>IFERROR((BP427-BP426),0)</f>
        <v>7</v>
      </c>
      <c r="BR427" s="10">
        <v>31</v>
      </c>
      <c r="BS427" s="17">
        <f>IFERROR((BR427-BR426),0)</f>
        <v>0</v>
      </c>
      <c r="BT427" s="10">
        <v>276</v>
      </c>
      <c r="BU427" s="17">
        <f>IFERROR((BT427-BT426),0)</f>
        <v>0</v>
      </c>
      <c r="BV427" s="10">
        <v>1248</v>
      </c>
      <c r="BW427" s="17">
        <f>IFERROR((BV427-BV426),0)</f>
        <v>0</v>
      </c>
      <c r="BX427" s="10">
        <v>3035</v>
      </c>
      <c r="BY427" s="17">
        <f>IFERROR((BX427-BX426),0)</f>
        <v>6</v>
      </c>
      <c r="BZ427" s="15">
        <v>1675</v>
      </c>
      <c r="CA427" s="18">
        <f>IFERROR((BZ427-BZ426),0)</f>
        <v>1</v>
      </c>
    </row>
    <row r="428" spans="1:79">
      <c r="A428" s="1">
        <v>44325</v>
      </c>
      <c r="B428">
        <v>44326</v>
      </c>
      <c r="C428" s="6">
        <v>367565</v>
      </c>
      <c r="D428">
        <f>IFERROR(C428-C427,"")</f>
        <v>295</v>
      </c>
      <c r="E428" s="6">
        <v>6271</v>
      </c>
      <c r="F428">
        <f>E428-E427</f>
        <v>6</v>
      </c>
      <c r="G428" s="6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6">
        <v>2464149</v>
      </c>
      <c r="W428">
        <f>V428-V427</f>
        <v>6015</v>
      </c>
      <c r="X428">
        <f>IFERROR(W428-W427,0)</f>
        <v>-3977</v>
      </c>
      <c r="Y428" s="22">
        <f>IFERROR(V428/3.974,0)</f>
        <v>620067.68998490181</v>
      </c>
      <c r="Z428" s="6">
        <v>2092943</v>
      </c>
      <c r="AA428">
        <f>Z428-Z427</f>
        <v>5629</v>
      </c>
      <c r="AB428" s="19">
        <f>IFERROR(Z428/V428,0)</f>
        <v>0.84935732376573003</v>
      </c>
      <c r="AC428" s="18">
        <f>IFERROR(AA428-AA427,0)</f>
        <v>-3855</v>
      </c>
      <c r="AD428">
        <f>V428-Z428</f>
        <v>371206</v>
      </c>
      <c r="AE428">
        <f>AD428-AD427</f>
        <v>386</v>
      </c>
      <c r="AF428" s="19">
        <f>IFERROR(AD428/V428,0)</f>
        <v>0.15064267623426991</v>
      </c>
      <c r="AG428" s="18">
        <f>IFERROR(AE428-AE427,0)</f>
        <v>-122</v>
      </c>
      <c r="AH428" s="22">
        <f>IFERROR(AE428/W428,0)</f>
        <v>6.4172901080631756E-2</v>
      </c>
      <c r="AI428" s="22">
        <f>IFERROR(AD428/3.974,0)</f>
        <v>93408.656265727215</v>
      </c>
      <c r="AJ428" s="6">
        <v>3726</v>
      </c>
      <c r="AK428">
        <f>AJ428-AJ427</f>
        <v>143</v>
      </c>
      <c r="AL428">
        <f>IFERROR(AJ428/AJ427,0)-1</f>
        <v>3.9910689366452701E-2</v>
      </c>
      <c r="AM428" s="22">
        <f>IFERROR(AJ428/3.974,0)</f>
        <v>937.59436336185195</v>
      </c>
      <c r="AN428" s="22">
        <f>IFERROR(AJ428/C428," ")</f>
        <v>1.0136982574510631E-2</v>
      </c>
      <c r="AO428" s="6">
        <v>181</v>
      </c>
      <c r="AP428">
        <f>AO428-AO427</f>
        <v>-2</v>
      </c>
      <c r="AQ428">
        <f>IFERROR(AO428/AO427,0)-1</f>
        <v>-1.0928961748633892E-2</v>
      </c>
      <c r="AR428" s="22">
        <f>IFERROR(AO428/3.974,0)</f>
        <v>45.546049320583791</v>
      </c>
      <c r="AS428" s="6">
        <v>322</v>
      </c>
      <c r="AT428">
        <f>AS428-AS427</f>
        <v>-10</v>
      </c>
      <c r="AU428">
        <f>IFERROR(AS428/AS427,0)-1</f>
        <v>-3.0120481927710885E-2</v>
      </c>
      <c r="AV428" s="22">
        <f>IFERROR(AS428/3.974,0)</f>
        <v>81.026673376950171</v>
      </c>
      <c r="AW428" s="35">
        <f>IFERROR(AS428/C428," ")</f>
        <v>8.7603553113054834E-4</v>
      </c>
      <c r="AX428" s="6">
        <v>55</v>
      </c>
      <c r="AY428">
        <f>AX428-AX427</f>
        <v>0</v>
      </c>
      <c r="AZ428">
        <f>IFERROR(AX428/AX427,0)-1</f>
        <v>0</v>
      </c>
      <c r="BA428" s="22">
        <f>IFERROR(AX428/3.974,0)</f>
        <v>13.839959738298942</v>
      </c>
      <c r="BB428" s="35">
        <f>IFERROR(AX428/C428," ")</f>
        <v>1.4963339817447254E-4</v>
      </c>
      <c r="BC428" s="18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8">
        <f>IFERROR(BC428-BC427,0)</f>
        <v>131</v>
      </c>
      <c r="BE428" s="35">
        <f>IFERROR(BC428/BC427,0)-1</f>
        <v>3.154346255718754E-2</v>
      </c>
      <c r="BF428" s="22">
        <f>IFERROR(BC428/3.974,0)</f>
        <v>1078.0070457976849</v>
      </c>
      <c r="BG428" s="22">
        <f>IFERROR(BC428/C428," ")</f>
        <v>1.1655081414171643E-2</v>
      </c>
      <c r="BH428" s="30">
        <v>66647</v>
      </c>
      <c r="BI428">
        <f>IFERROR((BH428-BH427), 0)</f>
        <v>92</v>
      </c>
      <c r="BJ428" s="6">
        <v>142674</v>
      </c>
      <c r="BK428">
        <f>IFERROR((BJ428-BJ427),0)</f>
        <v>160</v>
      </c>
      <c r="BL428" s="6">
        <v>106363</v>
      </c>
      <c r="BM428">
        <f>IFERROR((BL428-BL427),0)</f>
        <v>92</v>
      </c>
      <c r="BN428" s="6">
        <v>43078</v>
      </c>
      <c r="BO428">
        <f>IFERROR((BN428-BN427),0)</f>
        <v>1031</v>
      </c>
      <c r="BP428" s="6">
        <v>8894</v>
      </c>
      <c r="BQ428">
        <f>IFERROR((BP428-BP427),0)</f>
        <v>11</v>
      </c>
      <c r="BR428" s="10">
        <v>31</v>
      </c>
      <c r="BS428" s="17">
        <f>IFERROR((BR428-BR427),0)</f>
        <v>0</v>
      </c>
      <c r="BT428" s="10">
        <v>276</v>
      </c>
      <c r="BU428" s="17">
        <f>IFERROR((BT428-BT427),0)</f>
        <v>0</v>
      </c>
      <c r="BV428" s="10">
        <v>1251</v>
      </c>
      <c r="BW428" s="17">
        <f>IFERROR((BV428-BV427),0)</f>
        <v>3</v>
      </c>
      <c r="BX428" s="10">
        <v>3036</v>
      </c>
      <c r="BY428" s="17">
        <f>IFERROR((BX428-BX427),0)</f>
        <v>1</v>
      </c>
      <c r="BZ428" s="15">
        <v>1677</v>
      </c>
      <c r="CA428" s="18">
        <f>IFERROR((BZ428-BZ427),0)</f>
        <v>2</v>
      </c>
    </row>
    <row r="429" spans="1:79">
      <c r="A429" s="1">
        <v>44326</v>
      </c>
      <c r="B429">
        <v>44327</v>
      </c>
      <c r="C429" s="6">
        <v>367908</v>
      </c>
      <c r="D429">
        <f>IFERROR(C429-C428,"")</f>
        <v>343</v>
      </c>
      <c r="E429" s="6">
        <v>6277</v>
      </c>
      <c r="F429">
        <f>E429-E428</f>
        <v>6</v>
      </c>
      <c r="G429" s="6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6">
        <v>2468735</v>
      </c>
      <c r="W429">
        <f>V429-V428</f>
        <v>4586</v>
      </c>
      <c r="X429">
        <f>IFERROR(W429-W428,0)</f>
        <v>-1429</v>
      </c>
      <c r="Y429" s="22">
        <f>IFERROR(V429/3.974,0)</f>
        <v>621221.6909914444</v>
      </c>
      <c r="Z429" s="6">
        <v>2097277</v>
      </c>
      <c r="AA429">
        <f>Z429-Z428</f>
        <v>4334</v>
      </c>
      <c r="AB429" s="19">
        <f>IFERROR(Z429/V429,0)</f>
        <v>0.84953508578279968</v>
      </c>
      <c r="AC429" s="18">
        <f>IFERROR(AA429-AA428,0)</f>
        <v>-1295</v>
      </c>
      <c r="AD429">
        <f>V429-Z429</f>
        <v>371458</v>
      </c>
      <c r="AE429">
        <f>AD429-AD428</f>
        <v>252</v>
      </c>
      <c r="AF429" s="19">
        <f>IFERROR(AD429/V429,0)</f>
        <v>0.15046491421720032</v>
      </c>
      <c r="AG429" s="18">
        <f>IFERROR(AE429-AE428,0)</f>
        <v>-134</v>
      </c>
      <c r="AH429" s="22">
        <f>IFERROR(AE429/W429,0)</f>
        <v>5.4949847361535104E-2</v>
      </c>
      <c r="AI429" s="22">
        <f>IFERROR(AD429/3.974,0)</f>
        <v>93472.068444891789</v>
      </c>
      <c r="AJ429" s="6">
        <v>3727</v>
      </c>
      <c r="AK429">
        <f>AJ429-AJ428</f>
        <v>1</v>
      </c>
      <c r="AL429">
        <f>IFERROR(AJ429/AJ428,0)-1</f>
        <v>2.6838432635534204E-4</v>
      </c>
      <c r="AM429" s="22">
        <f>IFERROR(AJ429/3.974,0)</f>
        <v>937.84599899345744</v>
      </c>
      <c r="AN429" s="22">
        <f>IFERROR(AJ429/C429," ")</f>
        <v>1.0130249953792796E-2</v>
      </c>
      <c r="AO429" s="6">
        <v>185</v>
      </c>
      <c r="AP429">
        <f>AO429-AO428</f>
        <v>4</v>
      </c>
      <c r="AQ429">
        <f>IFERROR(AO429/AO428,0)-1</f>
        <v>2.2099447513812098E-2</v>
      </c>
      <c r="AR429" s="22">
        <f>IFERROR(AO429/3.974,0)</f>
        <v>46.55259184700553</v>
      </c>
      <c r="AS429" s="6">
        <v>314</v>
      </c>
      <c r="AT429">
        <f>AS429-AS428</f>
        <v>-8</v>
      </c>
      <c r="AU429">
        <f>IFERROR(AS429/AS428,0)-1</f>
        <v>-2.4844720496894457E-2</v>
      </c>
      <c r="AV429" s="22">
        <f>IFERROR(AS429/3.974,0)</f>
        <v>79.013588324106692</v>
      </c>
      <c r="AW429" s="35">
        <f>IFERROR(AS429/C429," ")</f>
        <v>8.5347423812474855E-4</v>
      </c>
      <c r="AX429" s="6">
        <v>52</v>
      </c>
      <c r="AY429">
        <f>AX429-AX428</f>
        <v>-3</v>
      </c>
      <c r="AZ429">
        <f>IFERROR(AX429/AX428,0)-1</f>
        <v>-5.4545454545454564E-2</v>
      </c>
      <c r="BA429" s="22">
        <f>IFERROR(AX429/3.974,0)</f>
        <v>13.085052843482636</v>
      </c>
      <c r="BB429" s="35">
        <f>IFERROR(AX429/C429," ")</f>
        <v>1.4133968274677365E-4</v>
      </c>
      <c r="BC429" s="18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8">
        <f>IFERROR(BC429-BC428,0)</f>
        <v>-6</v>
      </c>
      <c r="BE429" s="35">
        <f>IFERROR(BC429/BC428,0)-1</f>
        <v>-1.4005602240896309E-3</v>
      </c>
      <c r="BF429" s="22">
        <f>IFERROR(BC429/3.974,0)</f>
        <v>1076.4972320080524</v>
      </c>
      <c r="BG429" s="22">
        <f>IFERROR(BC429/C429," ")</f>
        <v>1.1627906976744186E-2</v>
      </c>
      <c r="BH429" s="30">
        <v>66721</v>
      </c>
      <c r="BI429">
        <f>IFERROR((BH429-BH428), 0)</f>
        <v>74</v>
      </c>
      <c r="BJ429" s="6">
        <v>142747</v>
      </c>
      <c r="BK429">
        <f>IFERROR((BJ429-BJ428),0)</f>
        <v>73</v>
      </c>
      <c r="BL429" s="6">
        <v>106433</v>
      </c>
      <c r="BM429">
        <f>IFERROR((BL429-BL428),0)</f>
        <v>70</v>
      </c>
      <c r="BN429" s="6">
        <v>43104</v>
      </c>
      <c r="BO429">
        <f>IFERROR((BN429-BN428),0)</f>
        <v>26</v>
      </c>
      <c r="BP429" s="6">
        <v>8903</v>
      </c>
      <c r="BQ429">
        <f>IFERROR((BP429-BP428),0)</f>
        <v>9</v>
      </c>
      <c r="BR429" s="10">
        <v>31</v>
      </c>
      <c r="BS429" s="17">
        <f>IFERROR((BR429-BR428),0)</f>
        <v>0</v>
      </c>
      <c r="BT429" s="10">
        <v>276</v>
      </c>
      <c r="BU429" s="17">
        <f>IFERROR((BT429-BT428),0)</f>
        <v>0</v>
      </c>
      <c r="BV429" s="10">
        <v>1254</v>
      </c>
      <c r="BW429" s="17">
        <f>IFERROR((BV429-BV428),0)</f>
        <v>3</v>
      </c>
      <c r="BX429" s="10">
        <v>3037</v>
      </c>
      <c r="BY429" s="17">
        <f>IFERROR((BX429-BX428),0)</f>
        <v>1</v>
      </c>
      <c r="BZ429" s="15">
        <v>1679</v>
      </c>
      <c r="CA429" s="18">
        <f>IFERROR((BZ429-BZ428),0)</f>
        <v>2</v>
      </c>
    </row>
    <row r="430" spans="1:79">
      <c r="A430" s="1">
        <v>44327</v>
      </c>
      <c r="B430">
        <v>44328</v>
      </c>
      <c r="C430" s="6">
        <v>368368</v>
      </c>
      <c r="D430">
        <f>IFERROR(C430-C429,"")</f>
        <v>460</v>
      </c>
      <c r="E430" s="6">
        <v>6282</v>
      </c>
      <c r="F430">
        <f>E430-E429</f>
        <v>5</v>
      </c>
      <c r="G430" s="6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6">
        <v>2477351</v>
      </c>
      <c r="W430">
        <f>V430-V429</f>
        <v>8616</v>
      </c>
      <c r="X430">
        <f>IFERROR(W430-W429,0)</f>
        <v>4030</v>
      </c>
      <c r="Y430" s="22">
        <f>IFERROR(V430/3.974,0)</f>
        <v>623389.78359335684</v>
      </c>
      <c r="Z430" s="6">
        <v>2105433</v>
      </c>
      <c r="AA430">
        <f>Z430-Z429</f>
        <v>8156</v>
      </c>
      <c r="AB430" s="19">
        <f>IFERROR(Z430/V430,0)</f>
        <v>0.84987270677429239</v>
      </c>
      <c r="AC430" s="18">
        <f>IFERROR(AA430-AA429,0)</f>
        <v>3822</v>
      </c>
      <c r="AD430">
        <f>V430-Z430</f>
        <v>371918</v>
      </c>
      <c r="AE430">
        <f>AD430-AD429</f>
        <v>460</v>
      </c>
      <c r="AF430" s="19">
        <f>IFERROR(AD430/V430,0)</f>
        <v>0.15012729322570761</v>
      </c>
      <c r="AG430" s="18">
        <f>IFERROR(AE430-AE429,0)</f>
        <v>208</v>
      </c>
      <c r="AH430" s="22">
        <f>IFERROR(AE430/W430,0)</f>
        <v>5.3389043639740022E-2</v>
      </c>
      <c r="AI430" s="22">
        <f>IFERROR(AD430/3.974,0)</f>
        <v>93587.820835430291</v>
      </c>
      <c r="AK430">
        <f>AJ430-AJ429</f>
        <v>-3727</v>
      </c>
      <c r="AL430">
        <f>IFERROR(AJ430/AJ429,0)-1</f>
        <v>-1</v>
      </c>
      <c r="AM430" s="22">
        <f>IFERROR(AJ430/3.974,0)</f>
        <v>0</v>
      </c>
      <c r="AN430" s="22">
        <f>IFERROR(AJ430/C430," ")</f>
        <v>0</v>
      </c>
      <c r="AR430" s="22">
        <f>IFERROR(AO430/3.974,0)</f>
        <v>0</v>
      </c>
      <c r="AT430">
        <f>AS430-AS429</f>
        <v>-314</v>
      </c>
      <c r="AU430">
        <f>IFERROR(AS430/AS429,0)-1</f>
        <v>-1</v>
      </c>
      <c r="AV430" s="22">
        <f>IFERROR(AS430/3.974,0)</f>
        <v>0</v>
      </c>
      <c r="AW430" s="35">
        <f>IFERROR(AS430/C430," ")</f>
        <v>0</v>
      </c>
      <c r="AY430">
        <f>AX430-AX429</f>
        <v>-52</v>
      </c>
      <c r="AZ430">
        <f>IFERROR(AX430/AX429,0)-1</f>
        <v>-1</v>
      </c>
      <c r="BA430" s="22">
        <f>IFERROR(AX430/3.974,0)</f>
        <v>0</v>
      </c>
      <c r="BB430" s="35">
        <f>IFERROR(AX430/C430," ")</f>
        <v>0</v>
      </c>
      <c r="BC430" s="18">
        <f>+Pagina_Inicial[[#This Row],[Aislamiento Domiciliario]]+Pagina_Inicial[[#This Row],[Aislamiento en Hoteles]]+Pagina_Inicial[[#This Row],[Hospitalizados en Sala]]+Pagina_Inicial[[#This Row],[Hospitalizados en UCI]]</f>
        <v>0</v>
      </c>
      <c r="BD430" s="18">
        <f>IFERROR(BC430-BC429,0)</f>
        <v>-4278</v>
      </c>
      <c r="BE430" s="35">
        <f>IFERROR(BC430/BC429,0)-1</f>
        <v>-1</v>
      </c>
      <c r="BF430" s="22">
        <f>IFERROR(BC430/3.974,0)</f>
        <v>0</v>
      </c>
      <c r="BG430" s="22">
        <f>IFERROR(BC430/C430," ")</f>
        <v>0</v>
      </c>
      <c r="BI430">
        <f>IFERROR((BH430-BH429), 0)</f>
        <v>-66721</v>
      </c>
      <c r="BK430">
        <f>IFERROR((BJ430-BJ429),0)</f>
        <v>-142747</v>
      </c>
      <c r="BM430">
        <f>IFERROR((BL430-BL429),0)</f>
        <v>-106433</v>
      </c>
      <c r="BO430">
        <f>IFERROR((BN430-BN429),0)</f>
        <v>-43104</v>
      </c>
      <c r="BQ430">
        <f>IFERROR((BP430-BP429),0)</f>
        <v>-8903</v>
      </c>
      <c r="BS430" s="17">
        <f>IFERROR((BR430-BR429),0)</f>
        <v>-31</v>
      </c>
      <c r="BU430" s="17">
        <f>IFERROR((BT430-BT429),0)</f>
        <v>-276</v>
      </c>
      <c r="BW430" s="17">
        <f>IFERROR((BV430-BV429),0)</f>
        <v>-1254</v>
      </c>
      <c r="BY430" s="17">
        <f>IFERROR((BX430-BX429),0)</f>
        <v>-3037</v>
      </c>
      <c r="CA430" s="18">
        <f>IFERROR((BZ430-BZ429),0)</f>
        <v>-1679</v>
      </c>
    </row>
  </sheetData>
  <conditionalFormatting sqref="B1:B1048576">
    <cfRule type="duplicateValues" dxfId="227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PN14"/>
  <sheetViews>
    <sheetView topLeftCell="A2" workbookViewId="0">
      <pane xSplit="1" topLeftCell="PC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3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</row>
    <row r="2" spans="1:430">
      <c r="A2" t="s">
        <v>79</v>
      </c>
      <c r="B2" s="2" t="s">
        <v>80</v>
      </c>
      <c r="C2" s="3" t="s">
        <v>81</v>
      </c>
      <c r="D2" s="2" t="s">
        <v>82</v>
      </c>
      <c r="E2" s="3" t="s">
        <v>83</v>
      </c>
      <c r="F2" s="2" t="s">
        <v>84</v>
      </c>
      <c r="G2" s="3" t="s">
        <v>85</v>
      </c>
      <c r="H2" s="2" t="s">
        <v>86</v>
      </c>
      <c r="I2" s="3" t="s">
        <v>87</v>
      </c>
      <c r="J2" s="2" t="s">
        <v>88</v>
      </c>
      <c r="K2" s="3" t="s">
        <v>89</v>
      </c>
      <c r="L2" s="2" t="s">
        <v>90</v>
      </c>
      <c r="M2" s="3" t="s">
        <v>91</v>
      </c>
      <c r="N2" s="2" t="s">
        <v>92</v>
      </c>
      <c r="O2" s="3" t="s">
        <v>93</v>
      </c>
      <c r="P2" s="2" t="s">
        <v>94</v>
      </c>
      <c r="Q2" s="3" t="s">
        <v>95</v>
      </c>
      <c r="R2" s="2" t="s">
        <v>96</v>
      </c>
      <c r="S2" s="3" t="s">
        <v>97</v>
      </c>
      <c r="T2" s="2" t="s">
        <v>98</v>
      </c>
      <c r="U2" s="3" t="s">
        <v>99</v>
      </c>
      <c r="V2" s="2" t="s">
        <v>100</v>
      </c>
      <c r="W2" s="3" t="s">
        <v>101</v>
      </c>
      <c r="X2" s="2" t="s">
        <v>102</v>
      </c>
      <c r="Y2" s="3" t="s">
        <v>103</v>
      </c>
      <c r="Z2" s="2" t="s">
        <v>104</v>
      </c>
      <c r="AA2" s="3" t="s">
        <v>105</v>
      </c>
      <c r="AB2" s="2" t="s">
        <v>106</v>
      </c>
      <c r="AC2" s="3" t="s">
        <v>107</v>
      </c>
      <c r="AD2" s="2" t="s">
        <v>108</v>
      </c>
      <c r="AE2" s="3" t="s">
        <v>109</v>
      </c>
      <c r="AF2" s="2" t="s">
        <v>110</v>
      </c>
      <c r="AG2" s="3" t="s">
        <v>111</v>
      </c>
      <c r="AH2" s="2" t="s">
        <v>112</v>
      </c>
      <c r="AI2" s="3" t="s">
        <v>113</v>
      </c>
      <c r="AJ2" s="2" t="s">
        <v>114</v>
      </c>
      <c r="AK2" s="3" t="s">
        <v>115</v>
      </c>
      <c r="AL2" s="2" t="s">
        <v>116</v>
      </c>
      <c r="AM2" s="3" t="s">
        <v>117</v>
      </c>
      <c r="AN2" s="2" t="s">
        <v>118</v>
      </c>
      <c r="AO2" s="3" t="s">
        <v>119</v>
      </c>
      <c r="AP2" s="2" t="s">
        <v>120</v>
      </c>
      <c r="AQ2" s="3" t="s">
        <v>121</v>
      </c>
      <c r="AR2" s="2" t="s">
        <v>122</v>
      </c>
      <c r="AS2" s="3" t="s">
        <v>123</v>
      </c>
      <c r="AT2" s="2" t="s">
        <v>124</v>
      </c>
      <c r="AU2" s="3" t="s">
        <v>125</v>
      </c>
      <c r="AV2" s="2" t="s">
        <v>126</v>
      </c>
      <c r="AW2" s="3" t="s">
        <v>127</v>
      </c>
      <c r="AX2" s="2" t="s">
        <v>128</v>
      </c>
      <c r="AY2" s="3" t="s">
        <v>129</v>
      </c>
      <c r="AZ2" s="2" t="s">
        <v>130</v>
      </c>
      <c r="BA2" s="3" t="s">
        <v>131</v>
      </c>
      <c r="BB2" s="2" t="s">
        <v>132</v>
      </c>
      <c r="BC2" s="3" t="s">
        <v>133</v>
      </c>
      <c r="BD2" s="2" t="s">
        <v>134</v>
      </c>
      <c r="BE2" s="3" t="s">
        <v>135</v>
      </c>
      <c r="BF2" s="2" t="s">
        <v>136</v>
      </c>
      <c r="BG2" s="3" t="s">
        <v>137</v>
      </c>
      <c r="BH2" s="2" t="s">
        <v>138</v>
      </c>
      <c r="BI2" s="3" t="s">
        <v>139</v>
      </c>
      <c r="BJ2" s="2" t="s">
        <v>140</v>
      </c>
      <c r="BK2" s="3" t="s">
        <v>141</v>
      </c>
      <c r="BL2" s="2" t="s">
        <v>142</v>
      </c>
      <c r="BM2" s="3" t="s">
        <v>143</v>
      </c>
      <c r="BN2" s="2" t="s">
        <v>144</v>
      </c>
      <c r="BO2" s="3" t="s">
        <v>145</v>
      </c>
      <c r="BP2" s="2" t="s">
        <v>146</v>
      </c>
      <c r="BQ2" s="3" t="s">
        <v>147</v>
      </c>
      <c r="BR2" s="2" t="s">
        <v>148</v>
      </c>
      <c r="BS2" s="3" t="s">
        <v>149</v>
      </c>
      <c r="BT2" s="2" t="s">
        <v>150</v>
      </c>
      <c r="BU2" s="3" t="s">
        <v>151</v>
      </c>
      <c r="BV2" s="2" t="s">
        <v>152</v>
      </c>
      <c r="BW2" s="3" t="s">
        <v>153</v>
      </c>
      <c r="BX2" s="2" t="s">
        <v>154</v>
      </c>
      <c r="BY2" s="3" t="s">
        <v>155</v>
      </c>
      <c r="BZ2" s="2" t="s">
        <v>156</v>
      </c>
      <c r="CA2" s="3" t="s">
        <v>157</v>
      </c>
      <c r="CB2" s="2" t="s">
        <v>158</v>
      </c>
      <c r="CC2" s="3" t="s">
        <v>159</v>
      </c>
      <c r="CD2" s="2" t="s">
        <v>160</v>
      </c>
      <c r="CE2" s="3" t="s">
        <v>161</v>
      </c>
      <c r="CF2" s="2" t="s">
        <v>162</v>
      </c>
      <c r="CG2" s="3" t="s">
        <v>163</v>
      </c>
      <c r="CH2" s="2" t="s">
        <v>164</v>
      </c>
      <c r="CI2" s="3" t="s">
        <v>165</v>
      </c>
      <c r="CJ2" s="2" t="s">
        <v>166</v>
      </c>
      <c r="CK2" s="3" t="s">
        <v>167</v>
      </c>
      <c r="CL2" s="2" t="s">
        <v>168</v>
      </c>
      <c r="CM2" s="3" t="s">
        <v>169</v>
      </c>
      <c r="CN2" s="2" t="s">
        <v>170</v>
      </c>
      <c r="CO2" s="3" t="s">
        <v>171</v>
      </c>
      <c r="CP2" s="2" t="s">
        <v>172</v>
      </c>
      <c r="CQ2" s="3" t="s">
        <v>173</v>
      </c>
      <c r="CR2" s="2" t="s">
        <v>174</v>
      </c>
      <c r="CS2" s="3" t="s">
        <v>175</v>
      </c>
      <c r="CT2" s="2" t="s">
        <v>176</v>
      </c>
      <c r="CU2" s="3" t="s">
        <v>177</v>
      </c>
      <c r="CV2" s="2" t="s">
        <v>178</v>
      </c>
      <c r="CW2" s="3" t="s">
        <v>179</v>
      </c>
      <c r="CX2" s="2" t="s">
        <v>180</v>
      </c>
      <c r="CY2" s="3" t="s">
        <v>181</v>
      </c>
      <c r="CZ2" s="2" t="s">
        <v>182</v>
      </c>
      <c r="DA2" s="3" t="s">
        <v>183</v>
      </c>
      <c r="DB2" s="2" t="s">
        <v>184</v>
      </c>
      <c r="DC2" s="3" t="s">
        <v>185</v>
      </c>
      <c r="DD2" s="2" t="s">
        <v>186</v>
      </c>
      <c r="DE2" s="3" t="s">
        <v>187</v>
      </c>
      <c r="DF2" s="2" t="s">
        <v>188</v>
      </c>
      <c r="DG2" s="3" t="s">
        <v>189</v>
      </c>
      <c r="DH2" s="2" t="s">
        <v>190</v>
      </c>
      <c r="DI2" s="3" t="s">
        <v>191</v>
      </c>
      <c r="DJ2" s="2" t="s">
        <v>192</v>
      </c>
      <c r="DK2" s="3" t="s">
        <v>193</v>
      </c>
      <c r="DL2" s="2" t="s">
        <v>194</v>
      </c>
      <c r="DM2" s="3" t="s">
        <v>195</v>
      </c>
      <c r="DN2" s="2" t="s">
        <v>196</v>
      </c>
      <c r="DO2" s="3" t="s">
        <v>197</v>
      </c>
      <c r="DP2" s="2" t="s">
        <v>198</v>
      </c>
      <c r="DQ2" s="3" t="s">
        <v>199</v>
      </c>
      <c r="DR2" s="2" t="s">
        <v>200</v>
      </c>
      <c r="DS2" s="3" t="s">
        <v>201</v>
      </c>
      <c r="DT2" s="2" t="s">
        <v>202</v>
      </c>
      <c r="DU2" s="3" t="s">
        <v>203</v>
      </c>
      <c r="DV2" s="2" t="s">
        <v>204</v>
      </c>
      <c r="DW2" s="3" t="s">
        <v>205</v>
      </c>
      <c r="DX2" s="2" t="s">
        <v>206</v>
      </c>
      <c r="DY2" s="3" t="s">
        <v>207</v>
      </c>
      <c r="DZ2" s="2" t="s">
        <v>208</v>
      </c>
      <c r="EA2" s="3" t="s">
        <v>209</v>
      </c>
      <c r="EB2" s="2" t="s">
        <v>210</v>
      </c>
      <c r="EC2" s="3" t="s">
        <v>211</v>
      </c>
      <c r="ED2" s="2" t="s">
        <v>212</v>
      </c>
      <c r="EE2" s="3" t="s">
        <v>213</v>
      </c>
      <c r="EF2" s="2" t="s">
        <v>214</v>
      </c>
      <c r="EG2" s="3" t="s">
        <v>215</v>
      </c>
      <c r="EH2" s="2" t="s">
        <v>216</v>
      </c>
      <c r="EI2" s="3" t="s">
        <v>217</v>
      </c>
      <c r="EJ2" s="2" t="s">
        <v>218</v>
      </c>
      <c r="EK2" s="3" t="s">
        <v>219</v>
      </c>
      <c r="EL2" s="2" t="s">
        <v>220</v>
      </c>
      <c r="EM2" s="3" t="s">
        <v>221</v>
      </c>
      <c r="EN2" s="2" t="s">
        <v>222</v>
      </c>
      <c r="EO2" s="3" t="s">
        <v>223</v>
      </c>
      <c r="EP2" s="2" t="s">
        <v>224</v>
      </c>
      <c r="EQ2" s="3" t="s">
        <v>225</v>
      </c>
      <c r="ER2" s="2" t="s">
        <v>226</v>
      </c>
      <c r="ES2" s="3" t="s">
        <v>227</v>
      </c>
      <c r="ET2" s="24" t="s">
        <v>228</v>
      </c>
      <c r="EU2" s="28" t="s">
        <v>229</v>
      </c>
      <c r="EV2" s="34" t="s">
        <v>230</v>
      </c>
      <c r="EW2" s="28" t="s">
        <v>231</v>
      </c>
      <c r="EX2" s="24" t="s">
        <v>232</v>
      </c>
      <c r="EY2" s="28" t="s">
        <v>233</v>
      </c>
      <c r="EZ2" s="24" t="s">
        <v>234</v>
      </c>
      <c r="FA2" s="28" t="s">
        <v>235</v>
      </c>
      <c r="FB2" s="24" t="s">
        <v>236</v>
      </c>
      <c r="FC2" s="28" t="s">
        <v>237</v>
      </c>
      <c r="FD2" s="24" t="s">
        <v>238</v>
      </c>
      <c r="FE2" s="28" t="s">
        <v>239</v>
      </c>
      <c r="FF2" s="24" t="s">
        <v>240</v>
      </c>
      <c r="FG2" s="28" t="s">
        <v>241</v>
      </c>
      <c r="FH2" s="24" t="s">
        <v>242</v>
      </c>
      <c r="FI2" s="28" t="s">
        <v>243</v>
      </c>
      <c r="FJ2" s="24" t="s">
        <v>244</v>
      </c>
      <c r="FK2" s="28" t="s">
        <v>245</v>
      </c>
      <c r="FL2" s="24" t="s">
        <v>246</v>
      </c>
      <c r="FM2" s="28" t="s">
        <v>247</v>
      </c>
      <c r="FN2" s="24" t="s">
        <v>248</v>
      </c>
      <c r="FO2" s="28" t="s">
        <v>249</v>
      </c>
      <c r="FP2" s="24" t="s">
        <v>250</v>
      </c>
      <c r="FQ2" s="28" t="s">
        <v>251</v>
      </c>
      <c r="FR2" s="24" t="s">
        <v>252</v>
      </c>
      <c r="FS2" s="28" t="s">
        <v>253</v>
      </c>
      <c r="FT2" s="24" t="s">
        <v>254</v>
      </c>
      <c r="FU2" s="28" t="s">
        <v>255</v>
      </c>
      <c r="FV2" s="24" t="s">
        <v>256</v>
      </c>
      <c r="FW2" s="28" t="s">
        <v>257</v>
      </c>
      <c r="FX2" s="24" t="s">
        <v>258</v>
      </c>
      <c r="FY2" s="28" t="s">
        <v>259</v>
      </c>
      <c r="FZ2" s="24" t="s">
        <v>260</v>
      </c>
      <c r="GA2" s="28" t="s">
        <v>261</v>
      </c>
      <c r="GB2" s="24" t="s">
        <v>262</v>
      </c>
      <c r="GC2" s="28" t="s">
        <v>263</v>
      </c>
      <c r="GD2" s="24" t="s">
        <v>264</v>
      </c>
      <c r="GE2" s="28" t="s">
        <v>265</v>
      </c>
      <c r="GF2" s="24" t="s">
        <v>266</v>
      </c>
      <c r="GG2" s="28" t="s">
        <v>267</v>
      </c>
      <c r="GH2" s="24" t="s">
        <v>268</v>
      </c>
      <c r="GI2" s="73" t="s">
        <v>269</v>
      </c>
      <c r="GJ2" s="24" t="s">
        <v>270</v>
      </c>
      <c r="GK2" s="28" t="s">
        <v>271</v>
      </c>
      <c r="GL2" s="34" t="s">
        <v>272</v>
      </c>
      <c r="GM2" s="28" t="s">
        <v>273</v>
      </c>
      <c r="GN2" s="24" t="s">
        <v>274</v>
      </c>
      <c r="GO2" s="28" t="s">
        <v>275</v>
      </c>
      <c r="GP2" s="24" t="s">
        <v>276</v>
      </c>
      <c r="GQ2" s="28" t="s">
        <v>277</v>
      </c>
      <c r="GR2" s="24" t="s">
        <v>278</v>
      </c>
      <c r="GS2" s="28" t="s">
        <v>279</v>
      </c>
      <c r="GT2" s="24" t="s">
        <v>280</v>
      </c>
      <c r="GU2" s="28" t="s">
        <v>281</v>
      </c>
      <c r="GV2" s="24" t="s">
        <v>282</v>
      </c>
      <c r="GW2" s="28" t="s">
        <v>283</v>
      </c>
      <c r="GX2" s="24" t="s">
        <v>284</v>
      </c>
      <c r="GY2" s="73" t="s">
        <v>285</v>
      </c>
      <c r="GZ2" s="34" t="s">
        <v>286</v>
      </c>
      <c r="HA2" s="28" t="s">
        <v>287</v>
      </c>
      <c r="HB2" s="34" t="s">
        <v>288</v>
      </c>
      <c r="HC2" s="73" t="s">
        <v>289</v>
      </c>
      <c r="HD2" s="34" t="s">
        <v>290</v>
      </c>
      <c r="HE2" s="73" t="s">
        <v>291</v>
      </c>
      <c r="HF2" s="34" t="s">
        <v>292</v>
      </c>
      <c r="HG2" s="28" t="s">
        <v>293</v>
      </c>
      <c r="HH2" s="34" t="s">
        <v>294</v>
      </c>
      <c r="HI2" s="73" t="s">
        <v>295</v>
      </c>
      <c r="HJ2" s="34" t="s">
        <v>296</v>
      </c>
      <c r="HK2" s="73" t="s">
        <v>297</v>
      </c>
      <c r="HL2" s="34" t="s">
        <v>298</v>
      </c>
      <c r="HM2" s="73" t="s">
        <v>299</v>
      </c>
      <c r="HN2" s="34" t="s">
        <v>300</v>
      </c>
      <c r="HO2" s="73" t="s">
        <v>301</v>
      </c>
      <c r="HP2" s="24" t="s">
        <v>302</v>
      </c>
      <c r="HQ2" s="73" t="s">
        <v>303</v>
      </c>
      <c r="HR2" s="34" t="s">
        <v>304</v>
      </c>
      <c r="HS2" s="73" t="s">
        <v>305</v>
      </c>
      <c r="HT2" s="34" t="s">
        <v>306</v>
      </c>
      <c r="HU2" s="73" t="s">
        <v>307</v>
      </c>
      <c r="HV2" s="34" t="s">
        <v>308</v>
      </c>
      <c r="HW2" s="73" t="s">
        <v>309</v>
      </c>
      <c r="HX2" s="34" t="s">
        <v>310</v>
      </c>
      <c r="HY2" s="73" t="s">
        <v>311</v>
      </c>
      <c r="HZ2" s="24" t="s">
        <v>312</v>
      </c>
      <c r="IA2" s="73" t="s">
        <v>313</v>
      </c>
      <c r="IB2" s="34" t="s">
        <v>314</v>
      </c>
      <c r="IC2" s="73" t="s">
        <v>315</v>
      </c>
      <c r="ID2" s="34" t="s">
        <v>316</v>
      </c>
      <c r="IE2" s="73" t="s">
        <v>317</v>
      </c>
      <c r="IF2" s="34" t="s">
        <v>318</v>
      </c>
      <c r="IG2" s="73" t="s">
        <v>319</v>
      </c>
      <c r="IH2" s="34" t="s">
        <v>320</v>
      </c>
      <c r="II2" s="28" t="s">
        <v>321</v>
      </c>
      <c r="IJ2" s="34" t="s">
        <v>322</v>
      </c>
      <c r="IK2" s="73" t="s">
        <v>323</v>
      </c>
      <c r="IL2" s="34" t="s">
        <v>324</v>
      </c>
      <c r="IM2" s="28" t="s">
        <v>325</v>
      </c>
      <c r="IN2" s="34" t="s">
        <v>326</v>
      </c>
      <c r="IO2" s="73" t="s">
        <v>327</v>
      </c>
      <c r="IP2" s="34" t="s">
        <v>328</v>
      </c>
      <c r="IQ2" s="28" t="s">
        <v>329</v>
      </c>
      <c r="IR2" s="34" t="s">
        <v>330</v>
      </c>
      <c r="IS2" s="73" t="s">
        <v>331</v>
      </c>
      <c r="IT2" s="34" t="s">
        <v>332</v>
      </c>
      <c r="IU2" s="73" t="s">
        <v>333</v>
      </c>
      <c r="IV2" s="34" t="s">
        <v>334</v>
      </c>
      <c r="IW2" s="73" t="s">
        <v>335</v>
      </c>
      <c r="IX2" s="34" t="s">
        <v>336</v>
      </c>
      <c r="IY2" s="28" t="s">
        <v>337</v>
      </c>
      <c r="IZ2" s="34" t="s">
        <v>338</v>
      </c>
      <c r="JA2" s="73" t="s">
        <v>339</v>
      </c>
      <c r="JB2" s="34" t="s">
        <v>340</v>
      </c>
      <c r="JC2" s="73" t="s">
        <v>341</v>
      </c>
      <c r="JD2" s="34" t="s">
        <v>342</v>
      </c>
      <c r="JE2" s="73" t="s">
        <v>343</v>
      </c>
      <c r="JF2" s="24" t="s">
        <v>344</v>
      </c>
      <c r="JG2" s="73" t="s">
        <v>345</v>
      </c>
      <c r="JH2" s="34" t="s">
        <v>346</v>
      </c>
      <c r="JI2" s="73" t="s">
        <v>347</v>
      </c>
      <c r="JJ2" s="34" t="s">
        <v>348</v>
      </c>
      <c r="JK2" s="73" t="s">
        <v>349</v>
      </c>
      <c r="JL2" s="130" t="s">
        <v>350</v>
      </c>
      <c r="JM2" s="131" t="s">
        <v>351</v>
      </c>
      <c r="JN2" s="130" t="s">
        <v>352</v>
      </c>
      <c r="JO2" s="131" t="s">
        <v>353</v>
      </c>
      <c r="JP2" s="130" t="s">
        <v>354</v>
      </c>
      <c r="JQ2" s="131" t="s">
        <v>355</v>
      </c>
      <c r="JR2" s="132" t="s">
        <v>356</v>
      </c>
      <c r="JS2" s="132" t="s">
        <v>357</v>
      </c>
      <c r="JT2" s="132" t="s">
        <v>358</v>
      </c>
      <c r="JU2" s="132" t="s">
        <v>359</v>
      </c>
      <c r="JV2" s="132" t="s">
        <v>360</v>
      </c>
      <c r="JW2" s="132" t="s">
        <v>361</v>
      </c>
      <c r="JX2" s="132" t="s">
        <v>362</v>
      </c>
      <c r="JY2" s="132" t="s">
        <v>363</v>
      </c>
      <c r="JZ2" s="131" t="s">
        <v>364</v>
      </c>
      <c r="KA2" s="132" t="s">
        <v>365</v>
      </c>
      <c r="KB2" s="132" t="s">
        <v>366</v>
      </c>
      <c r="KC2" s="132" t="s">
        <v>367</v>
      </c>
      <c r="KD2" s="132" t="s">
        <v>368</v>
      </c>
      <c r="KE2" s="132" t="s">
        <v>369</v>
      </c>
      <c r="KF2" s="132" t="s">
        <v>370</v>
      </c>
      <c r="KG2" s="132" t="s">
        <v>371</v>
      </c>
      <c r="KH2" s="132" t="s">
        <v>372</v>
      </c>
      <c r="KI2" s="132" t="s">
        <v>373</v>
      </c>
      <c r="KJ2" s="132" t="s">
        <v>374</v>
      </c>
      <c r="KK2" s="132" t="s">
        <v>375</v>
      </c>
      <c r="KL2" s="132" t="s">
        <v>376</v>
      </c>
      <c r="KM2" s="132" t="s">
        <v>377</v>
      </c>
      <c r="KN2" s="132" t="s">
        <v>378</v>
      </c>
      <c r="KO2" s="131" t="s">
        <v>379</v>
      </c>
      <c r="KP2" s="132" t="s">
        <v>380</v>
      </c>
      <c r="KQ2" s="132" t="s">
        <v>381</v>
      </c>
      <c r="KR2" s="132" t="s">
        <v>382</v>
      </c>
      <c r="KS2" s="132" t="s">
        <v>383</v>
      </c>
      <c r="KT2" s="132" t="s">
        <v>384</v>
      </c>
      <c r="KU2" s="132" t="s">
        <v>385</v>
      </c>
      <c r="KV2" s="132" t="s">
        <v>386</v>
      </c>
      <c r="KW2" s="132" t="s">
        <v>387</v>
      </c>
      <c r="KX2" s="132" t="s">
        <v>388</v>
      </c>
      <c r="KY2" s="132" t="s">
        <v>389</v>
      </c>
      <c r="KZ2" s="131" t="s">
        <v>390</v>
      </c>
      <c r="LA2" s="132" t="s">
        <v>391</v>
      </c>
      <c r="LB2" s="132" t="s">
        <v>392</v>
      </c>
      <c r="LC2" s="132" t="s">
        <v>393</v>
      </c>
      <c r="LD2" s="132" t="s">
        <v>394</v>
      </c>
      <c r="LE2" s="132" t="s">
        <v>395</v>
      </c>
      <c r="LF2" s="132" t="s">
        <v>396</v>
      </c>
      <c r="LG2" s="132" t="s">
        <v>397</v>
      </c>
      <c r="LH2" s="132" t="s">
        <v>398</v>
      </c>
      <c r="LI2" s="132" t="s">
        <v>399</v>
      </c>
      <c r="LJ2" s="132" t="s">
        <v>400</v>
      </c>
      <c r="LK2" s="132" t="s">
        <v>401</v>
      </c>
      <c r="LL2" s="132" t="s">
        <v>402</v>
      </c>
      <c r="LM2" s="132" t="s">
        <v>403</v>
      </c>
      <c r="LN2" s="132" t="s">
        <v>404</v>
      </c>
      <c r="LO2" s="132" t="s">
        <v>405</v>
      </c>
      <c r="LP2" s="132" t="s">
        <v>406</v>
      </c>
      <c r="LQ2" s="132" t="s">
        <v>407</v>
      </c>
      <c r="LR2" s="132" t="s">
        <v>408</v>
      </c>
      <c r="LS2" s="132" t="s">
        <v>409</v>
      </c>
      <c r="LT2" s="142" t="s">
        <v>410</v>
      </c>
      <c r="LU2" s="142" t="s">
        <v>411</v>
      </c>
      <c r="LV2" s="142" t="s">
        <v>412</v>
      </c>
      <c r="LW2" s="142" t="s">
        <v>413</v>
      </c>
      <c r="LX2" s="142" t="s">
        <v>414</v>
      </c>
      <c r="LY2" s="143" t="s">
        <v>415</v>
      </c>
      <c r="LZ2" s="142" t="s">
        <v>416</v>
      </c>
      <c r="MA2" s="142" t="s">
        <v>417</v>
      </c>
      <c r="MB2" s="142" t="s">
        <v>418</v>
      </c>
      <c r="MC2" s="142" t="s">
        <v>419</v>
      </c>
      <c r="MD2" s="142" t="s">
        <v>420</v>
      </c>
      <c r="ME2" s="142" t="s">
        <v>421</v>
      </c>
      <c r="MF2" s="142" t="s">
        <v>422</v>
      </c>
      <c r="MG2" s="142" t="s">
        <v>423</v>
      </c>
      <c r="MH2" s="142" t="s">
        <v>424</v>
      </c>
      <c r="MI2" s="142" t="s">
        <v>425</v>
      </c>
      <c r="MJ2" s="142" t="s">
        <v>426</v>
      </c>
      <c r="MK2" s="142" t="s">
        <v>427</v>
      </c>
      <c r="ML2" s="142" t="s">
        <v>428</v>
      </c>
      <c r="MM2" s="142" t="s">
        <v>429</v>
      </c>
      <c r="MN2" s="142" t="s">
        <v>430</v>
      </c>
      <c r="MO2" s="142" t="s">
        <v>431</v>
      </c>
      <c r="MP2" s="142" t="s">
        <v>432</v>
      </c>
      <c r="MQ2" s="142" t="s">
        <v>433</v>
      </c>
      <c r="MR2" s="142" t="s">
        <v>434</v>
      </c>
      <c r="MS2" s="142" t="s">
        <v>435</v>
      </c>
      <c r="MT2" s="142" t="s">
        <v>436</v>
      </c>
      <c r="MU2" s="142" t="s">
        <v>437</v>
      </c>
      <c r="MV2" s="144" t="s">
        <v>438</v>
      </c>
      <c r="MW2" s="145" t="s">
        <v>439</v>
      </c>
      <c r="MX2" s="145" t="s">
        <v>440</v>
      </c>
      <c r="MY2" s="145" t="s">
        <v>441</v>
      </c>
      <c r="MZ2" s="145" t="s">
        <v>442</v>
      </c>
      <c r="NA2" s="145" t="s">
        <v>443</v>
      </c>
      <c r="NB2" s="145" t="s">
        <v>444</v>
      </c>
      <c r="NC2" s="144" t="s">
        <v>445</v>
      </c>
      <c r="ND2" s="145" t="s">
        <v>446</v>
      </c>
      <c r="NE2" s="145" t="s">
        <v>447</v>
      </c>
      <c r="NF2" s="145" t="s">
        <v>448</v>
      </c>
      <c r="NG2" s="146" t="s">
        <v>449</v>
      </c>
      <c r="NH2" s="110" t="s">
        <v>450</v>
      </c>
      <c r="NI2" s="110" t="s">
        <v>451</v>
      </c>
      <c r="NJ2" s="110" t="s">
        <v>452</v>
      </c>
      <c r="NK2" s="110" t="s">
        <v>453</v>
      </c>
      <c r="NL2" s="110" t="s">
        <v>454</v>
      </c>
      <c r="NM2" s="110" t="s">
        <v>455</v>
      </c>
      <c r="NN2" s="110" t="s">
        <v>456</v>
      </c>
      <c r="NO2" s="110" t="s">
        <v>457</v>
      </c>
      <c r="NP2" s="110" t="s">
        <v>458</v>
      </c>
      <c r="NQ2" s="110" t="s">
        <v>459</v>
      </c>
      <c r="NR2" s="110" t="s">
        <v>460</v>
      </c>
      <c r="NS2" s="110" t="s">
        <v>461</v>
      </c>
      <c r="NT2" s="110" t="s">
        <v>462</v>
      </c>
      <c r="NU2" s="110" t="s">
        <v>463</v>
      </c>
      <c r="NV2" s="110" t="s">
        <v>464</v>
      </c>
      <c r="NW2" s="110" t="s">
        <v>465</v>
      </c>
      <c r="NX2" s="110" t="s">
        <v>466</v>
      </c>
      <c r="NY2" s="110" t="s">
        <v>467</v>
      </c>
      <c r="NZ2" s="110" t="s">
        <v>468</v>
      </c>
      <c r="OA2" s="110" t="s">
        <v>469</v>
      </c>
      <c r="OB2" s="110" t="s">
        <v>470</v>
      </c>
      <c r="OC2" s="110" t="s">
        <v>471</v>
      </c>
      <c r="OD2" s="110" t="s">
        <v>472</v>
      </c>
      <c r="OE2" s="110" t="s">
        <v>473</v>
      </c>
      <c r="OF2" s="110" t="s">
        <v>474</v>
      </c>
      <c r="OG2" s="110" t="s">
        <v>475</v>
      </c>
      <c r="OH2" s="110" t="s">
        <v>476</v>
      </c>
      <c r="OI2" s="110" t="s">
        <v>477</v>
      </c>
      <c r="OJ2" s="110" t="s">
        <v>478</v>
      </c>
      <c r="OK2" s="110" t="s">
        <v>479</v>
      </c>
      <c r="OL2" s="110" t="s">
        <v>480</v>
      </c>
      <c r="OM2" s="110" t="s">
        <v>481</v>
      </c>
      <c r="ON2" s="110" t="s">
        <v>482</v>
      </c>
      <c r="OO2" s="110" t="s">
        <v>483</v>
      </c>
      <c r="OP2" s="110" t="s">
        <v>484</v>
      </c>
      <c r="OQ2" s="110" t="s">
        <v>485</v>
      </c>
      <c r="OR2" s="110" t="s">
        <v>486</v>
      </c>
      <c r="OS2" s="110" t="s">
        <v>487</v>
      </c>
      <c r="OT2" s="110" t="s">
        <v>488</v>
      </c>
      <c r="OU2" s="110" t="s">
        <v>489</v>
      </c>
      <c r="OV2" s="110" t="s">
        <v>490</v>
      </c>
      <c r="OW2" s="110" t="s">
        <v>491</v>
      </c>
      <c r="OX2" s="110" t="s">
        <v>492</v>
      </c>
      <c r="OY2" s="110" t="s">
        <v>493</v>
      </c>
      <c r="OZ2" s="110" t="s">
        <v>494</v>
      </c>
      <c r="PA2" s="110" t="s">
        <v>495</v>
      </c>
      <c r="PB2" s="110" t="s">
        <v>496</v>
      </c>
      <c r="PC2" s="110" t="s">
        <v>497</v>
      </c>
      <c r="PD2" s="110" t="s">
        <v>498</v>
      </c>
      <c r="PE2" s="110" t="s">
        <v>499</v>
      </c>
      <c r="PF2" s="110" t="s">
        <v>500</v>
      </c>
      <c r="PG2" s="110" t="s">
        <v>501</v>
      </c>
      <c r="PH2" s="110" t="s">
        <v>502</v>
      </c>
      <c r="PI2" s="110" t="s">
        <v>503</v>
      </c>
      <c r="PJ2" s="110" t="s">
        <v>504</v>
      </c>
      <c r="PK2" s="110" t="s">
        <v>505</v>
      </c>
      <c r="PL2" s="110" t="s">
        <v>506</v>
      </c>
      <c r="PM2" s="110" t="s">
        <v>507</v>
      </c>
      <c r="PN2" s="110" t="s">
        <v>508</v>
      </c>
    </row>
    <row r="3" spans="1:430">
      <c r="A3" t="s">
        <v>509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33">
        <v>3814</v>
      </c>
      <c r="JM3" s="133">
        <v>3824</v>
      </c>
      <c r="JN3" s="133">
        <v>3826</v>
      </c>
      <c r="JO3" s="133">
        <v>3828</v>
      </c>
      <c r="JP3" s="133">
        <v>3830</v>
      </c>
      <c r="JQ3" s="133">
        <v>3831</v>
      </c>
      <c r="JR3" s="133">
        <v>3837</v>
      </c>
      <c r="JS3" s="133">
        <v>3845</v>
      </c>
      <c r="JT3" s="133">
        <v>3852</v>
      </c>
      <c r="JU3" s="133">
        <v>3852</v>
      </c>
      <c r="JV3" s="133">
        <v>3859</v>
      </c>
      <c r="JW3" s="133">
        <v>3866</v>
      </c>
      <c r="JX3" s="133">
        <v>3881</v>
      </c>
      <c r="JY3" s="133">
        <v>3897</v>
      </c>
      <c r="JZ3" s="133">
        <v>3904</v>
      </c>
      <c r="KA3" s="133">
        <v>3907</v>
      </c>
      <c r="KB3" s="133">
        <v>3910</v>
      </c>
      <c r="KC3" s="133">
        <v>3912</v>
      </c>
      <c r="KD3" s="133">
        <v>3928</v>
      </c>
      <c r="KE3" s="133">
        <v>3933</v>
      </c>
      <c r="KF3" s="133">
        <v>3937</v>
      </c>
      <c r="KG3" s="133">
        <v>3945</v>
      </c>
      <c r="KH3" s="133">
        <v>3950</v>
      </c>
      <c r="KI3" s="133">
        <v>3954</v>
      </c>
      <c r="KJ3" s="133">
        <v>3957</v>
      </c>
      <c r="KK3" s="133">
        <v>3692</v>
      </c>
      <c r="KL3" s="133">
        <v>3972</v>
      </c>
      <c r="KM3" s="133">
        <v>3982</v>
      </c>
      <c r="KN3" s="133">
        <v>3997</v>
      </c>
      <c r="KO3" s="133">
        <v>4000</v>
      </c>
      <c r="KP3" s="133">
        <v>4001</v>
      </c>
      <c r="KQ3" s="133">
        <v>4002</v>
      </c>
      <c r="KR3" s="133">
        <v>4013</v>
      </c>
      <c r="KS3" s="133">
        <v>4025</v>
      </c>
      <c r="KT3" s="133">
        <v>4031</v>
      </c>
      <c r="KU3" s="133">
        <v>4039</v>
      </c>
      <c r="KV3" s="133">
        <v>4057</v>
      </c>
      <c r="KW3" s="133">
        <v>4064</v>
      </c>
      <c r="KX3" s="133">
        <v>4080</v>
      </c>
      <c r="KY3" s="133">
        <v>4103</v>
      </c>
      <c r="KZ3" s="133">
        <v>4125</v>
      </c>
      <c r="LA3" s="133">
        <v>4143</v>
      </c>
      <c r="LB3" s="133">
        <v>4167</v>
      </c>
      <c r="LC3" s="133">
        <v>4194</v>
      </c>
      <c r="LD3" s="133">
        <v>4206</v>
      </c>
      <c r="LE3" s="133">
        <v>4216</v>
      </c>
      <c r="LF3" s="133">
        <v>4226</v>
      </c>
      <c r="LG3" s="133">
        <v>4247</v>
      </c>
      <c r="LH3" s="133">
        <v>4258</v>
      </c>
      <c r="LI3" s="133">
        <v>4290</v>
      </c>
      <c r="LJ3" s="133">
        <v>4319</v>
      </c>
      <c r="LK3" s="133">
        <v>4339</v>
      </c>
      <c r="LL3" s="133">
        <v>4356</v>
      </c>
      <c r="LM3" s="133">
        <v>4375</v>
      </c>
      <c r="LN3" s="133">
        <v>4406</v>
      </c>
      <c r="LO3" s="133">
        <v>4432</v>
      </c>
      <c r="LP3" s="133">
        <v>4456</v>
      </c>
      <c r="LQ3" s="133">
        <v>4478</v>
      </c>
      <c r="LR3" s="133">
        <v>4491</v>
      </c>
      <c r="LS3" s="133">
        <v>4495</v>
      </c>
      <c r="LT3" s="133">
        <v>4520</v>
      </c>
      <c r="LU3" s="133">
        <v>4544</v>
      </c>
      <c r="LV3" s="133">
        <v>4567</v>
      </c>
      <c r="LW3" s="133">
        <v>4593</v>
      </c>
      <c r="LX3" s="133">
        <v>4612</v>
      </c>
      <c r="LY3" s="133">
        <v>4622</v>
      </c>
      <c r="LZ3" s="133">
        <v>4654</v>
      </c>
      <c r="MA3" s="133">
        <v>4678</v>
      </c>
      <c r="MB3" s="133">
        <v>4705</v>
      </c>
      <c r="MC3" s="133">
        <v>4743</v>
      </c>
      <c r="MD3" s="133">
        <v>4780</v>
      </c>
      <c r="ME3" s="133">
        <v>4799</v>
      </c>
      <c r="MF3" s="133">
        <v>4822</v>
      </c>
      <c r="MG3" s="133">
        <v>4848</v>
      </c>
      <c r="MH3" s="133">
        <v>4871</v>
      </c>
      <c r="MI3" s="133">
        <v>4895</v>
      </c>
      <c r="MJ3" s="133">
        <v>4940</v>
      </c>
      <c r="MK3" s="133">
        <v>5003</v>
      </c>
      <c r="ML3" s="133">
        <v>5052</v>
      </c>
      <c r="MM3" s="133">
        <v>5088</v>
      </c>
      <c r="MN3" s="133">
        <v>5103</v>
      </c>
      <c r="MO3" s="133">
        <v>5155</v>
      </c>
      <c r="MP3" s="133">
        <v>5224</v>
      </c>
      <c r="MQ3" s="133">
        <v>5290</v>
      </c>
      <c r="MR3" s="133">
        <v>5330</v>
      </c>
      <c r="MS3" s="133">
        <v>5393</v>
      </c>
      <c r="MT3" s="133">
        <v>5442</v>
      </c>
      <c r="MU3" s="133">
        <v>5495</v>
      </c>
      <c r="MV3" s="147">
        <v>5530</v>
      </c>
      <c r="MW3" s="148">
        <v>5595</v>
      </c>
      <c r="MX3" s="148">
        <v>5655</v>
      </c>
      <c r="MY3" s="148">
        <v>5706</v>
      </c>
      <c r="MZ3" s="148">
        <v>5789</v>
      </c>
      <c r="NA3" s="148">
        <v>5826</v>
      </c>
      <c r="NB3" s="148">
        <v>5866</v>
      </c>
      <c r="NC3" s="147">
        <v>5921</v>
      </c>
      <c r="ND3" s="148">
        <v>5986</v>
      </c>
      <c r="NE3" s="148">
        <v>6029</v>
      </c>
      <c r="NF3" s="148">
        <v>6072</v>
      </c>
      <c r="NG3" s="149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>
        <v>7112</v>
      </c>
      <c r="OC3">
        <v>7139</v>
      </c>
      <c r="OD3">
        <v>7149</v>
      </c>
      <c r="OE3">
        <v>7185</v>
      </c>
      <c r="OF3">
        <v>7223</v>
      </c>
      <c r="OG3">
        <v>7262</v>
      </c>
      <c r="OH3">
        <v>7291</v>
      </c>
      <c r="OI3">
        <v>7324</v>
      </c>
      <c r="OJ3">
        <v>7345</v>
      </c>
      <c r="OK3">
        <v>7353</v>
      </c>
      <c r="OL3">
        <v>7381</v>
      </c>
      <c r="OM3">
        <v>7427</v>
      </c>
      <c r="ON3">
        <v>7439</v>
      </c>
      <c r="OO3">
        <v>7462</v>
      </c>
      <c r="OP3">
        <v>7484</v>
      </c>
      <c r="OQ3">
        <v>7501</v>
      </c>
      <c r="OR3">
        <v>7520</v>
      </c>
      <c r="OS3">
        <v>7544</v>
      </c>
      <c r="OT3">
        <v>7594</v>
      </c>
      <c r="OU3">
        <v>7615</v>
      </c>
      <c r="OV3">
        <v>7634</v>
      </c>
      <c r="OW3">
        <v>7659</v>
      </c>
      <c r="OX3">
        <v>7678</v>
      </c>
      <c r="OY3">
        <v>7685</v>
      </c>
      <c r="OZ3">
        <v>7711</v>
      </c>
      <c r="PA3">
        <v>7733</v>
      </c>
      <c r="PB3">
        <v>7777</v>
      </c>
      <c r="PC3">
        <v>7790</v>
      </c>
      <c r="PD3">
        <v>7813</v>
      </c>
      <c r="PE3">
        <v>7819</v>
      </c>
      <c r="PF3">
        <v>7826</v>
      </c>
      <c r="PG3">
        <v>7846</v>
      </c>
      <c r="PH3">
        <v>7867</v>
      </c>
      <c r="PI3">
        <v>7882</v>
      </c>
      <c r="PJ3">
        <v>7900</v>
      </c>
      <c r="PK3">
        <v>7924</v>
      </c>
      <c r="PL3">
        <v>7943</v>
      </c>
      <c r="PM3">
        <v>7956</v>
      </c>
      <c r="PN3">
        <v>7972</v>
      </c>
    </row>
    <row r="4" spans="1:430">
      <c r="A4" t="s">
        <v>510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34">
        <v>3019</v>
      </c>
      <c r="JM4" s="134">
        <v>3020</v>
      </c>
      <c r="JN4" s="134">
        <v>3020</v>
      </c>
      <c r="JO4" s="134">
        <v>3022</v>
      </c>
      <c r="JP4" s="134">
        <v>3024</v>
      </c>
      <c r="JQ4" s="134">
        <v>3026</v>
      </c>
      <c r="JR4" s="134">
        <v>3036</v>
      </c>
      <c r="JS4" s="134">
        <v>3038</v>
      </c>
      <c r="JT4" s="134">
        <v>3041</v>
      </c>
      <c r="JU4" s="134">
        <v>3041</v>
      </c>
      <c r="JV4" s="134">
        <v>3041</v>
      </c>
      <c r="JW4" s="134">
        <v>3043</v>
      </c>
      <c r="JX4" s="134">
        <v>3044</v>
      </c>
      <c r="JY4" s="134">
        <v>3044</v>
      </c>
      <c r="JZ4" s="134">
        <v>3045</v>
      </c>
      <c r="KA4" s="134">
        <v>3059</v>
      </c>
      <c r="KB4" s="134">
        <v>3060</v>
      </c>
      <c r="KC4" s="134">
        <v>3068</v>
      </c>
      <c r="KD4" s="134">
        <v>3068</v>
      </c>
      <c r="KE4" s="134">
        <v>3074</v>
      </c>
      <c r="KF4" s="134">
        <v>3075</v>
      </c>
      <c r="KG4" s="134">
        <v>3075</v>
      </c>
      <c r="KH4" s="134">
        <v>3078</v>
      </c>
      <c r="KI4" s="134">
        <v>3073</v>
      </c>
      <c r="KJ4" s="134">
        <v>3075</v>
      </c>
      <c r="KK4" s="134">
        <v>3084</v>
      </c>
      <c r="KL4" s="134">
        <v>3089</v>
      </c>
      <c r="KM4" s="134">
        <v>3092</v>
      </c>
      <c r="KN4" s="134">
        <v>3093</v>
      </c>
      <c r="KO4" s="134">
        <v>3096</v>
      </c>
      <c r="KP4" s="134">
        <v>3095</v>
      </c>
      <c r="KQ4" s="134">
        <v>3103</v>
      </c>
      <c r="KR4" s="134">
        <v>3107</v>
      </c>
      <c r="KS4" s="134">
        <v>3109</v>
      </c>
      <c r="KT4" s="134">
        <v>3113</v>
      </c>
      <c r="KU4" s="134">
        <v>3123</v>
      </c>
      <c r="KV4" s="134">
        <v>3125</v>
      </c>
      <c r="KW4" s="134">
        <v>3125</v>
      </c>
      <c r="KX4" s="134">
        <v>3127</v>
      </c>
      <c r="KY4" s="134">
        <v>3149</v>
      </c>
      <c r="KZ4" s="134">
        <v>3150</v>
      </c>
      <c r="LA4" s="134">
        <v>3150</v>
      </c>
      <c r="LB4" s="134">
        <v>3159</v>
      </c>
      <c r="LC4" s="134">
        <v>3159</v>
      </c>
      <c r="LD4" s="134">
        <v>3172</v>
      </c>
      <c r="LE4" s="134">
        <v>3172</v>
      </c>
      <c r="LF4" s="134">
        <v>3176</v>
      </c>
      <c r="LG4" s="134">
        <v>3205</v>
      </c>
      <c r="LH4" s="134">
        <v>3220</v>
      </c>
      <c r="LI4" s="134">
        <v>3220</v>
      </c>
      <c r="LJ4" s="134">
        <v>3224</v>
      </c>
      <c r="LK4" s="134">
        <v>3225</v>
      </c>
      <c r="LL4" s="134">
        <v>3231</v>
      </c>
      <c r="LM4" s="134">
        <v>3241</v>
      </c>
      <c r="LN4" s="134">
        <v>3245</v>
      </c>
      <c r="LO4" s="134">
        <v>3246</v>
      </c>
      <c r="LP4" s="134">
        <v>3269</v>
      </c>
      <c r="LQ4" s="134">
        <v>3272</v>
      </c>
      <c r="LR4" s="134">
        <v>3274</v>
      </c>
      <c r="LS4" s="134">
        <v>3285</v>
      </c>
      <c r="LT4" s="134">
        <v>3296</v>
      </c>
      <c r="LU4" s="134">
        <v>3301</v>
      </c>
      <c r="LV4" s="134">
        <v>3301</v>
      </c>
      <c r="LW4" s="134">
        <v>3307</v>
      </c>
      <c r="LX4" s="134">
        <v>3318</v>
      </c>
      <c r="LY4" s="134">
        <v>3322</v>
      </c>
      <c r="LZ4" s="134">
        <v>3329</v>
      </c>
      <c r="MA4" s="134">
        <v>3334</v>
      </c>
      <c r="MB4" s="134">
        <v>3335</v>
      </c>
      <c r="MC4" s="134">
        <v>3337</v>
      </c>
      <c r="MD4" s="134">
        <v>3344</v>
      </c>
      <c r="ME4" s="134">
        <v>3356</v>
      </c>
      <c r="MF4" s="134">
        <v>3356</v>
      </c>
      <c r="MG4" s="134">
        <v>3358</v>
      </c>
      <c r="MH4" s="134">
        <v>3364</v>
      </c>
      <c r="MI4" s="134">
        <v>3366</v>
      </c>
      <c r="MJ4" s="134">
        <v>3380</v>
      </c>
      <c r="MK4" s="134">
        <v>3382</v>
      </c>
      <c r="ML4" s="134">
        <v>3392</v>
      </c>
      <c r="MM4" s="134">
        <v>3395</v>
      </c>
      <c r="MN4" s="134">
        <v>3409</v>
      </c>
      <c r="MO4" s="134">
        <v>3412</v>
      </c>
      <c r="MP4" s="134">
        <v>3413</v>
      </c>
      <c r="MQ4" s="134">
        <v>3418</v>
      </c>
      <c r="MR4" s="134">
        <v>3420</v>
      </c>
      <c r="MS4" s="134">
        <v>3441</v>
      </c>
      <c r="MT4" s="134">
        <v>3461</v>
      </c>
      <c r="MU4" s="134">
        <v>3462</v>
      </c>
      <c r="MV4" s="150">
        <v>3466</v>
      </c>
      <c r="MW4" s="151">
        <v>3491</v>
      </c>
      <c r="MX4" s="151">
        <v>3492</v>
      </c>
      <c r="MY4" s="151">
        <v>3493</v>
      </c>
      <c r="MZ4" s="151">
        <v>3505</v>
      </c>
      <c r="NA4" s="151">
        <v>3505</v>
      </c>
      <c r="NB4" s="151">
        <v>3506</v>
      </c>
      <c r="NC4" s="150">
        <v>3532</v>
      </c>
      <c r="ND4" s="151">
        <v>3538</v>
      </c>
      <c r="NE4" s="151">
        <v>3540</v>
      </c>
      <c r="NF4" s="151">
        <v>3547</v>
      </c>
      <c r="NG4" s="152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>
        <v>3715</v>
      </c>
      <c r="OC4">
        <v>3726</v>
      </c>
      <c r="OD4">
        <v>3728</v>
      </c>
      <c r="OE4">
        <v>3732</v>
      </c>
      <c r="OF4">
        <v>3733</v>
      </c>
      <c r="OG4">
        <v>3735</v>
      </c>
      <c r="OH4">
        <v>3738</v>
      </c>
      <c r="OI4">
        <v>3738</v>
      </c>
      <c r="OJ4">
        <v>3738</v>
      </c>
      <c r="OK4">
        <v>3744</v>
      </c>
      <c r="OL4">
        <v>3761</v>
      </c>
      <c r="OM4">
        <v>3761</v>
      </c>
      <c r="ON4">
        <v>3765</v>
      </c>
      <c r="OO4">
        <v>3769</v>
      </c>
      <c r="OP4">
        <v>3772</v>
      </c>
      <c r="OQ4">
        <v>3774</v>
      </c>
      <c r="OR4">
        <v>3783</v>
      </c>
      <c r="OS4">
        <v>3783</v>
      </c>
      <c r="OT4">
        <v>3788</v>
      </c>
      <c r="OU4">
        <v>3789</v>
      </c>
      <c r="OV4">
        <v>3790</v>
      </c>
      <c r="OW4">
        <v>3792</v>
      </c>
      <c r="OX4">
        <v>3794</v>
      </c>
      <c r="OY4">
        <v>3798</v>
      </c>
      <c r="OZ4">
        <v>3805</v>
      </c>
      <c r="PA4">
        <v>3825</v>
      </c>
      <c r="PB4">
        <v>3827</v>
      </c>
      <c r="PC4">
        <v>3841</v>
      </c>
      <c r="PD4">
        <v>3853</v>
      </c>
      <c r="PE4">
        <v>3862</v>
      </c>
      <c r="PF4">
        <v>3862</v>
      </c>
      <c r="PG4">
        <v>3874</v>
      </c>
      <c r="PH4">
        <v>3876</v>
      </c>
      <c r="PI4">
        <v>3880</v>
      </c>
      <c r="PJ4">
        <v>3888</v>
      </c>
      <c r="PK4">
        <v>3899</v>
      </c>
      <c r="PL4">
        <v>3900</v>
      </c>
      <c r="PM4">
        <v>3900</v>
      </c>
      <c r="PN4">
        <v>3910</v>
      </c>
    </row>
    <row r="5" spans="1:430">
      <c r="A5" t="s">
        <v>511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35">
        <v>8858</v>
      </c>
      <c r="JM5" s="135">
        <v>8929</v>
      </c>
      <c r="JN5" s="135">
        <v>8986</v>
      </c>
      <c r="JO5" s="135">
        <v>9064</v>
      </c>
      <c r="JP5" s="135">
        <v>9124</v>
      </c>
      <c r="JQ5" s="135">
        <v>9193</v>
      </c>
      <c r="JR5" s="135">
        <v>9290</v>
      </c>
      <c r="JS5" s="135">
        <v>9351</v>
      </c>
      <c r="JT5" s="135">
        <v>9446</v>
      </c>
      <c r="JU5" s="135">
        <v>9446</v>
      </c>
      <c r="JV5" s="135">
        <v>9620</v>
      </c>
      <c r="JW5" s="135">
        <v>9705</v>
      </c>
      <c r="JX5" s="135">
        <v>9802</v>
      </c>
      <c r="JY5" s="135">
        <v>9949</v>
      </c>
      <c r="JZ5" s="135">
        <v>10063</v>
      </c>
      <c r="KA5" s="135">
        <v>10168</v>
      </c>
      <c r="KB5" s="135">
        <v>10255</v>
      </c>
      <c r="KC5" s="135">
        <v>10338</v>
      </c>
      <c r="KD5" s="135">
        <v>10440</v>
      </c>
      <c r="KE5" s="135">
        <v>10588</v>
      </c>
      <c r="KF5" s="135">
        <v>10729</v>
      </c>
      <c r="KG5" s="135">
        <v>10837</v>
      </c>
      <c r="KH5" s="135">
        <v>10959</v>
      </c>
      <c r="KI5" s="135">
        <v>11077</v>
      </c>
      <c r="KJ5" s="135">
        <v>11282</v>
      </c>
      <c r="KK5" s="135">
        <v>11461</v>
      </c>
      <c r="KL5" s="135">
        <v>11701</v>
      </c>
      <c r="KM5" s="135">
        <v>11911</v>
      </c>
      <c r="KN5" s="135">
        <v>12059</v>
      </c>
      <c r="KO5" s="135">
        <v>12152</v>
      </c>
      <c r="KP5" s="135">
        <v>12208</v>
      </c>
      <c r="KQ5" s="135">
        <v>12321</v>
      </c>
      <c r="KR5" s="135">
        <v>12489</v>
      </c>
      <c r="KS5" s="135">
        <v>12849</v>
      </c>
      <c r="KT5" s="135">
        <v>13083</v>
      </c>
      <c r="KU5" s="135">
        <v>13266</v>
      </c>
      <c r="KV5" s="135">
        <v>13409</v>
      </c>
      <c r="KW5" s="135">
        <v>13592</v>
      </c>
      <c r="KX5" s="135">
        <v>13712</v>
      </c>
      <c r="KY5" s="135">
        <v>13911</v>
      </c>
      <c r="KZ5" s="135">
        <v>14103</v>
      </c>
      <c r="LA5" s="135">
        <v>14263</v>
      </c>
      <c r="LB5" s="135">
        <v>14428</v>
      </c>
      <c r="LC5" s="135">
        <v>14537</v>
      </c>
      <c r="LD5" s="135">
        <v>14656</v>
      </c>
      <c r="LE5" s="135">
        <v>14721</v>
      </c>
      <c r="LF5" s="135">
        <v>14847</v>
      </c>
      <c r="LG5" s="135">
        <v>14986</v>
      </c>
      <c r="LH5" s="135">
        <v>15114</v>
      </c>
      <c r="LI5" s="135">
        <v>15259</v>
      </c>
      <c r="LJ5" s="135">
        <v>15403</v>
      </c>
      <c r="LK5" s="135">
        <v>15515</v>
      </c>
      <c r="LL5" s="135">
        <v>15554</v>
      </c>
      <c r="LM5" s="135">
        <v>15701</v>
      </c>
      <c r="LN5" s="135">
        <v>15802</v>
      </c>
      <c r="LO5" s="135">
        <v>15916</v>
      </c>
      <c r="LP5" s="135">
        <v>16010</v>
      </c>
      <c r="LQ5" s="135">
        <v>16113</v>
      </c>
      <c r="LR5" s="135">
        <v>16186</v>
      </c>
      <c r="LS5" s="135">
        <v>16228</v>
      </c>
      <c r="LT5" s="135">
        <v>16344</v>
      </c>
      <c r="LU5" s="135">
        <v>16445</v>
      </c>
      <c r="LV5" s="135">
        <v>16520</v>
      </c>
      <c r="LW5" s="135">
        <v>16555</v>
      </c>
      <c r="LX5" s="135">
        <v>16629</v>
      </c>
      <c r="LY5" s="135">
        <v>16655</v>
      </c>
      <c r="LZ5" s="135">
        <v>16672</v>
      </c>
      <c r="MA5" s="135">
        <v>16715</v>
      </c>
      <c r="MB5" s="135">
        <v>16790</v>
      </c>
      <c r="MC5" s="135">
        <v>16829</v>
      </c>
      <c r="MD5" s="135">
        <v>16886</v>
      </c>
      <c r="ME5" s="135">
        <v>16922</v>
      </c>
      <c r="MF5" s="135">
        <v>16946</v>
      </c>
      <c r="MG5" s="135">
        <v>16976</v>
      </c>
      <c r="MH5" s="135">
        <v>16990</v>
      </c>
      <c r="MI5" s="135">
        <v>17002</v>
      </c>
      <c r="MJ5" s="135">
        <v>17020</v>
      </c>
      <c r="MK5" s="135">
        <v>17068</v>
      </c>
      <c r="ML5" s="135">
        <v>17095</v>
      </c>
      <c r="MM5" s="135">
        <v>17113</v>
      </c>
      <c r="MN5" s="135">
        <v>17131</v>
      </c>
      <c r="MO5" s="135">
        <v>17159</v>
      </c>
      <c r="MP5" s="135">
        <v>17188</v>
      </c>
      <c r="MQ5" s="135">
        <v>17201</v>
      </c>
      <c r="MR5" s="135">
        <v>17215</v>
      </c>
      <c r="MS5" s="135">
        <v>17241</v>
      </c>
      <c r="MT5" s="135">
        <v>17263</v>
      </c>
      <c r="MU5" s="135">
        <v>17289</v>
      </c>
      <c r="MV5" s="147">
        <v>17299</v>
      </c>
      <c r="MW5" s="148">
        <v>17323</v>
      </c>
      <c r="MX5" s="148">
        <v>17346</v>
      </c>
      <c r="MY5" s="148">
        <v>17367</v>
      </c>
      <c r="MZ5" s="148">
        <v>17394</v>
      </c>
      <c r="NA5" s="148">
        <v>17407</v>
      </c>
      <c r="NB5" s="148">
        <v>17435</v>
      </c>
      <c r="NC5" s="147">
        <v>17461</v>
      </c>
      <c r="ND5" s="148">
        <v>17476</v>
      </c>
      <c r="NE5" s="148">
        <v>17498</v>
      </c>
      <c r="NF5" s="148">
        <v>17510</v>
      </c>
      <c r="NG5" s="149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>
        <v>17768</v>
      </c>
      <c r="OC5">
        <v>17772</v>
      </c>
      <c r="OD5">
        <v>17774</v>
      </c>
      <c r="OE5">
        <v>17781</v>
      </c>
      <c r="OF5">
        <v>17787</v>
      </c>
      <c r="OG5">
        <v>17793</v>
      </c>
      <c r="OH5">
        <v>17809</v>
      </c>
      <c r="OI5">
        <v>17822</v>
      </c>
      <c r="OJ5">
        <v>17828</v>
      </c>
      <c r="OK5">
        <v>17833</v>
      </c>
      <c r="OL5">
        <v>17843</v>
      </c>
      <c r="OM5">
        <v>17857</v>
      </c>
      <c r="ON5">
        <v>17862</v>
      </c>
      <c r="OO5">
        <v>17876</v>
      </c>
      <c r="OP5">
        <v>17890</v>
      </c>
      <c r="OQ5">
        <v>17908</v>
      </c>
      <c r="OR5">
        <v>17920</v>
      </c>
      <c r="OS5">
        <v>17926</v>
      </c>
      <c r="OT5">
        <v>17933</v>
      </c>
      <c r="OU5">
        <v>17937</v>
      </c>
      <c r="OV5">
        <v>17968</v>
      </c>
      <c r="OW5">
        <v>17978</v>
      </c>
      <c r="OX5">
        <v>17987</v>
      </c>
      <c r="OY5">
        <v>17998</v>
      </c>
      <c r="OZ5">
        <v>18003</v>
      </c>
      <c r="PA5">
        <v>18011</v>
      </c>
      <c r="PB5">
        <v>18021</v>
      </c>
      <c r="PC5">
        <v>18025</v>
      </c>
      <c r="PD5">
        <v>18037</v>
      </c>
      <c r="PE5">
        <v>18044</v>
      </c>
      <c r="PF5">
        <v>18048</v>
      </c>
      <c r="PG5">
        <v>18057</v>
      </c>
      <c r="PH5">
        <v>18065</v>
      </c>
      <c r="PI5">
        <v>18071</v>
      </c>
      <c r="PJ5">
        <v>18078</v>
      </c>
      <c r="PK5">
        <v>18097</v>
      </c>
      <c r="PL5">
        <v>18107</v>
      </c>
      <c r="PM5">
        <v>18119</v>
      </c>
      <c r="PN5">
        <v>18131</v>
      </c>
    </row>
    <row r="6" spans="1:430">
      <c r="A6" t="s">
        <v>512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34">
        <v>32895</v>
      </c>
      <c r="JM6" s="134">
        <v>33366</v>
      </c>
      <c r="JN6" s="134">
        <v>33850</v>
      </c>
      <c r="JO6" s="134">
        <v>34273</v>
      </c>
      <c r="JP6" s="134">
        <v>34644</v>
      </c>
      <c r="JQ6" s="134">
        <v>35140</v>
      </c>
      <c r="JR6" s="134">
        <v>35661</v>
      </c>
      <c r="JS6" s="134">
        <v>36096</v>
      </c>
      <c r="JT6" s="134">
        <v>36870</v>
      </c>
      <c r="JU6" s="134">
        <v>36870</v>
      </c>
      <c r="JV6" s="134">
        <v>37823</v>
      </c>
      <c r="JW6" s="134">
        <v>38393</v>
      </c>
      <c r="JX6" s="134">
        <v>39135</v>
      </c>
      <c r="JY6" s="134">
        <v>39764</v>
      </c>
      <c r="JZ6" s="134">
        <v>40360</v>
      </c>
      <c r="KA6" s="134">
        <v>41044</v>
      </c>
      <c r="KB6" s="134">
        <v>41669</v>
      </c>
      <c r="KC6" s="134">
        <v>41972</v>
      </c>
      <c r="KD6" s="134">
        <v>42618</v>
      </c>
      <c r="KE6" s="134">
        <v>42915</v>
      </c>
      <c r="KF6" s="134">
        <v>43421</v>
      </c>
      <c r="KG6" s="134">
        <v>44173</v>
      </c>
      <c r="KH6" s="134">
        <v>44722</v>
      </c>
      <c r="KI6" s="134">
        <v>45177</v>
      </c>
      <c r="KJ6" s="134">
        <v>45615</v>
      </c>
      <c r="KK6" s="134">
        <v>46491</v>
      </c>
      <c r="KL6" s="134">
        <v>47202</v>
      </c>
      <c r="KM6" s="134">
        <v>48109</v>
      </c>
      <c r="KN6" s="134">
        <v>48540</v>
      </c>
      <c r="KO6" s="134">
        <v>48960</v>
      </c>
      <c r="KP6" s="134">
        <v>49451</v>
      </c>
      <c r="KQ6" s="134">
        <v>49919</v>
      </c>
      <c r="KR6" s="134">
        <v>50564</v>
      </c>
      <c r="KS6" s="134">
        <v>51373</v>
      </c>
      <c r="KT6" s="134">
        <v>52551</v>
      </c>
      <c r="KU6" s="134">
        <v>53512</v>
      </c>
      <c r="KV6" s="134">
        <v>54341</v>
      </c>
      <c r="KW6" s="134">
        <v>54854</v>
      </c>
      <c r="KX6" s="134">
        <v>55116</v>
      </c>
      <c r="KY6" s="134">
        <v>55947</v>
      </c>
      <c r="KZ6" s="134">
        <v>56474</v>
      </c>
      <c r="LA6" s="134">
        <v>57101</v>
      </c>
      <c r="LB6" s="134">
        <v>57544</v>
      </c>
      <c r="LC6" s="134">
        <v>58026</v>
      </c>
      <c r="LD6" s="134">
        <v>58368</v>
      </c>
      <c r="LE6" s="134">
        <v>58636</v>
      </c>
      <c r="LF6" s="134">
        <v>59031</v>
      </c>
      <c r="LG6" s="134">
        <v>59433</v>
      </c>
      <c r="LH6" s="134">
        <v>59766</v>
      </c>
      <c r="LI6" s="134">
        <v>60179</v>
      </c>
      <c r="LJ6" s="134">
        <v>60502</v>
      </c>
      <c r="LK6" s="134">
        <v>60736</v>
      </c>
      <c r="LL6" s="134">
        <v>60899</v>
      </c>
      <c r="LM6" s="134">
        <v>61170</v>
      </c>
      <c r="LN6" s="134">
        <v>61491</v>
      </c>
      <c r="LO6" s="134">
        <v>61707</v>
      </c>
      <c r="LP6" s="134">
        <v>61967</v>
      </c>
      <c r="LQ6" s="134">
        <v>62133</v>
      </c>
      <c r="LR6" s="134">
        <v>62423</v>
      </c>
      <c r="LS6" s="134">
        <v>62301</v>
      </c>
      <c r="LT6" s="134">
        <v>62466</v>
      </c>
      <c r="LU6" s="134">
        <v>62625</v>
      </c>
      <c r="LV6" s="134">
        <v>62770</v>
      </c>
      <c r="LW6" s="134">
        <v>62899</v>
      </c>
      <c r="LX6" s="134">
        <v>62987</v>
      </c>
      <c r="LY6" s="134">
        <v>63053</v>
      </c>
      <c r="LZ6" s="134">
        <v>63107</v>
      </c>
      <c r="MA6" s="134">
        <v>63224</v>
      </c>
      <c r="MB6" s="134">
        <v>63337</v>
      </c>
      <c r="MC6" s="134">
        <v>63415</v>
      </c>
      <c r="MD6" s="134">
        <v>63530</v>
      </c>
      <c r="ME6" s="134">
        <v>63614</v>
      </c>
      <c r="MF6" s="134">
        <v>63670</v>
      </c>
      <c r="MG6" s="134">
        <v>63737</v>
      </c>
      <c r="MH6" s="134">
        <v>63804</v>
      </c>
      <c r="MI6" s="134">
        <v>63845</v>
      </c>
      <c r="MJ6" s="134">
        <v>63898</v>
      </c>
      <c r="MK6" s="134">
        <v>64026</v>
      </c>
      <c r="ML6" s="134">
        <v>64118</v>
      </c>
      <c r="MM6" s="134">
        <v>64173</v>
      </c>
      <c r="MN6" s="134">
        <v>64237</v>
      </c>
      <c r="MO6" s="134">
        <v>64354</v>
      </c>
      <c r="MP6" s="134">
        <v>64438</v>
      </c>
      <c r="MQ6" s="134">
        <v>64514</v>
      </c>
      <c r="MR6" s="134">
        <v>64563</v>
      </c>
      <c r="MS6" s="134">
        <v>64629</v>
      </c>
      <c r="MT6" s="134">
        <v>64590</v>
      </c>
      <c r="MU6" s="134">
        <v>64606</v>
      </c>
      <c r="MV6" s="150">
        <v>64697</v>
      </c>
      <c r="MW6" s="151">
        <v>64747</v>
      </c>
      <c r="MX6" s="151">
        <v>64808</v>
      </c>
      <c r="MY6" s="151">
        <v>64868</v>
      </c>
      <c r="MZ6" s="151">
        <v>64934</v>
      </c>
      <c r="NA6" s="151">
        <v>64998</v>
      </c>
      <c r="NB6" s="151">
        <v>65024</v>
      </c>
      <c r="NC6" s="150">
        <v>65096</v>
      </c>
      <c r="ND6" s="151">
        <v>65157</v>
      </c>
      <c r="NE6" s="151">
        <v>65218</v>
      </c>
      <c r="NF6" s="151">
        <v>65254</v>
      </c>
      <c r="NG6" s="152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>
        <v>65938</v>
      </c>
      <c r="OC6">
        <v>65947</v>
      </c>
      <c r="OD6">
        <v>65958</v>
      </c>
      <c r="OE6">
        <v>65982</v>
      </c>
      <c r="OF6">
        <v>66010</v>
      </c>
      <c r="OG6">
        <v>66037</v>
      </c>
      <c r="OH6">
        <v>66073</v>
      </c>
      <c r="OI6">
        <v>66089</v>
      </c>
      <c r="OJ6">
        <v>66094</v>
      </c>
      <c r="OK6">
        <v>66104</v>
      </c>
      <c r="OL6">
        <v>66130</v>
      </c>
      <c r="OM6">
        <v>66147</v>
      </c>
      <c r="ON6">
        <v>66173</v>
      </c>
      <c r="OO6">
        <v>66202</v>
      </c>
      <c r="OP6">
        <v>66240</v>
      </c>
      <c r="OQ6">
        <v>66220</v>
      </c>
      <c r="OR6">
        <v>66235</v>
      </c>
      <c r="OS6">
        <v>66274</v>
      </c>
      <c r="OT6">
        <v>66131</v>
      </c>
      <c r="OU6">
        <v>66363</v>
      </c>
      <c r="OV6">
        <v>66410</v>
      </c>
      <c r="OW6">
        <v>66443</v>
      </c>
      <c r="OX6">
        <v>66458</v>
      </c>
      <c r="OY6">
        <v>66478</v>
      </c>
      <c r="OZ6">
        <v>66517</v>
      </c>
      <c r="PA6">
        <v>66533</v>
      </c>
      <c r="PB6">
        <v>66555</v>
      </c>
      <c r="PC6">
        <v>66607</v>
      </c>
      <c r="PD6">
        <v>66619</v>
      </c>
      <c r="PE6">
        <v>66625</v>
      </c>
      <c r="PF6">
        <v>66639</v>
      </c>
      <c r="PG6">
        <v>66663</v>
      </c>
      <c r="PH6">
        <v>66694</v>
      </c>
      <c r="PI6">
        <v>66723</v>
      </c>
      <c r="PJ6">
        <v>66750</v>
      </c>
      <c r="PK6">
        <v>66783</v>
      </c>
      <c r="PL6">
        <v>66804</v>
      </c>
      <c r="PM6">
        <v>66821</v>
      </c>
      <c r="PN6">
        <v>66856</v>
      </c>
    </row>
    <row r="7" spans="1:430">
      <c r="A7" t="s">
        <v>513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35">
        <v>1541</v>
      </c>
      <c r="JM7" s="135">
        <v>1543</v>
      </c>
      <c r="JN7" s="135">
        <v>1543</v>
      </c>
      <c r="JO7" s="135">
        <v>1543</v>
      </c>
      <c r="JP7" s="135">
        <v>1564</v>
      </c>
      <c r="JQ7" s="135">
        <v>1578</v>
      </c>
      <c r="JR7" s="135">
        <v>1591</v>
      </c>
      <c r="JS7" s="135">
        <v>1598</v>
      </c>
      <c r="JT7" s="135">
        <v>1600</v>
      </c>
      <c r="JU7" s="135">
        <v>1600</v>
      </c>
      <c r="JV7" s="135">
        <v>1605</v>
      </c>
      <c r="JW7" s="135">
        <v>1608</v>
      </c>
      <c r="JX7" s="135">
        <v>1608</v>
      </c>
      <c r="JY7" s="135">
        <v>1609</v>
      </c>
      <c r="JZ7" s="135">
        <v>1609</v>
      </c>
      <c r="KA7" s="135">
        <v>1623</v>
      </c>
      <c r="KB7" s="135">
        <v>1624</v>
      </c>
      <c r="KC7" s="135">
        <v>1624</v>
      </c>
      <c r="KD7" s="135">
        <v>1627</v>
      </c>
      <c r="KE7" s="135">
        <v>1628</v>
      </c>
      <c r="KF7" s="135">
        <v>1629</v>
      </c>
      <c r="KG7" s="135">
        <v>1629</v>
      </c>
      <c r="KH7" s="135">
        <v>1630</v>
      </c>
      <c r="KI7" s="135">
        <v>1632</v>
      </c>
      <c r="KJ7" s="135">
        <v>1633</v>
      </c>
      <c r="KK7" s="135">
        <v>1634</v>
      </c>
      <c r="KL7" s="135">
        <v>1634</v>
      </c>
      <c r="KM7" s="135">
        <v>1635</v>
      </c>
      <c r="KN7" s="135">
        <v>1636</v>
      </c>
      <c r="KO7" s="135">
        <v>1637</v>
      </c>
      <c r="KP7" s="135">
        <v>1637</v>
      </c>
      <c r="KQ7" s="135">
        <v>1637</v>
      </c>
      <c r="KR7" s="135">
        <v>1637</v>
      </c>
      <c r="KS7" s="135">
        <v>1637</v>
      </c>
      <c r="KT7" s="135">
        <v>1637</v>
      </c>
      <c r="KU7" s="135">
        <v>1637</v>
      </c>
      <c r="KV7" s="135">
        <v>1637</v>
      </c>
      <c r="KW7" s="135">
        <v>1637</v>
      </c>
      <c r="KX7" s="135">
        <v>1637</v>
      </c>
      <c r="KY7" s="135">
        <v>1637</v>
      </c>
      <c r="KZ7" s="135">
        <v>1637</v>
      </c>
      <c r="LA7" s="135">
        <v>1637</v>
      </c>
      <c r="LB7" s="135">
        <v>1638</v>
      </c>
      <c r="LC7" s="135">
        <v>1638</v>
      </c>
      <c r="LD7" s="135">
        <v>1640</v>
      </c>
      <c r="LE7" s="135">
        <v>1655</v>
      </c>
      <c r="LF7" s="135">
        <v>1661</v>
      </c>
      <c r="LG7" s="135">
        <v>1668</v>
      </c>
      <c r="LH7" s="135">
        <v>1673</v>
      </c>
      <c r="LI7" s="135">
        <v>1675</v>
      </c>
      <c r="LJ7" s="135">
        <v>1679</v>
      </c>
      <c r="LK7" s="135">
        <v>1680</v>
      </c>
      <c r="LL7" s="135">
        <v>1691</v>
      </c>
      <c r="LM7" s="135">
        <v>1692</v>
      </c>
      <c r="LN7" s="135">
        <v>1693</v>
      </c>
      <c r="LO7" s="135">
        <v>1695</v>
      </c>
      <c r="LP7" s="135">
        <v>1696</v>
      </c>
      <c r="LQ7" s="135">
        <v>1696</v>
      </c>
      <c r="LR7" s="135">
        <v>1697</v>
      </c>
      <c r="LS7" s="135">
        <v>1698</v>
      </c>
      <c r="LT7" s="135">
        <v>1698</v>
      </c>
      <c r="LU7" s="135">
        <v>1699</v>
      </c>
      <c r="LV7" s="135">
        <v>1700</v>
      </c>
      <c r="LW7" s="135">
        <v>1702</v>
      </c>
      <c r="LX7" s="135">
        <v>1703</v>
      </c>
      <c r="LY7" s="135">
        <v>1703</v>
      </c>
      <c r="LZ7" s="135">
        <v>1705</v>
      </c>
      <c r="MA7" s="135">
        <v>1707</v>
      </c>
      <c r="MB7" s="135">
        <v>1707</v>
      </c>
      <c r="MC7" s="135">
        <v>1707</v>
      </c>
      <c r="MD7" s="135">
        <v>1709</v>
      </c>
      <c r="ME7" s="135">
        <v>1710</v>
      </c>
      <c r="MF7" s="135">
        <v>1710</v>
      </c>
      <c r="MG7" s="135">
        <v>1710</v>
      </c>
      <c r="MH7" s="135">
        <v>1712</v>
      </c>
      <c r="MI7" s="135">
        <v>1713</v>
      </c>
      <c r="MJ7" s="135">
        <v>1728</v>
      </c>
      <c r="MK7" s="135">
        <v>1729</v>
      </c>
      <c r="ML7" s="135">
        <v>1729</v>
      </c>
      <c r="MM7" s="135">
        <v>1778</v>
      </c>
      <c r="MN7" s="135">
        <v>1836</v>
      </c>
      <c r="MO7" s="135">
        <v>1839</v>
      </c>
      <c r="MP7" s="135">
        <v>1959</v>
      </c>
      <c r="MQ7" s="135">
        <v>2027</v>
      </c>
      <c r="MR7" s="135">
        <v>2030</v>
      </c>
      <c r="MS7" s="135">
        <v>2050</v>
      </c>
      <c r="MT7" s="135">
        <v>2051</v>
      </c>
      <c r="MU7" s="135">
        <v>2051</v>
      </c>
      <c r="MV7" s="147">
        <v>2052</v>
      </c>
      <c r="MW7" s="148">
        <v>2082</v>
      </c>
      <c r="MX7" s="148">
        <v>2082</v>
      </c>
      <c r="MY7" s="148">
        <v>2082</v>
      </c>
      <c r="MZ7" s="148">
        <v>2092</v>
      </c>
      <c r="NA7" s="148">
        <v>2093</v>
      </c>
      <c r="NB7" s="148">
        <v>2095</v>
      </c>
      <c r="NC7" s="147">
        <v>2096</v>
      </c>
      <c r="ND7" s="148">
        <v>2099</v>
      </c>
      <c r="NE7" s="148">
        <v>2104</v>
      </c>
      <c r="NF7" s="148">
        <v>2105</v>
      </c>
      <c r="NG7" s="149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>
        <v>2133</v>
      </c>
      <c r="OC7">
        <v>2134</v>
      </c>
      <c r="OD7">
        <v>2134</v>
      </c>
      <c r="OE7">
        <v>2134</v>
      </c>
      <c r="OF7">
        <v>2134</v>
      </c>
      <c r="OG7">
        <v>2134</v>
      </c>
      <c r="OH7">
        <v>2134</v>
      </c>
      <c r="OI7">
        <v>2134</v>
      </c>
      <c r="OJ7">
        <v>2134</v>
      </c>
      <c r="OK7">
        <v>2133</v>
      </c>
      <c r="OL7">
        <v>2134</v>
      </c>
      <c r="OM7">
        <v>2134</v>
      </c>
      <c r="ON7">
        <v>2135</v>
      </c>
      <c r="OO7">
        <v>2136</v>
      </c>
      <c r="OP7">
        <v>2136</v>
      </c>
      <c r="OQ7">
        <v>2136</v>
      </c>
      <c r="OR7">
        <v>2136</v>
      </c>
      <c r="OS7">
        <v>2136</v>
      </c>
      <c r="OT7">
        <v>2136</v>
      </c>
      <c r="OU7">
        <v>2136</v>
      </c>
      <c r="OV7">
        <v>2137</v>
      </c>
      <c r="OW7">
        <v>2138</v>
      </c>
      <c r="OX7">
        <v>2138</v>
      </c>
      <c r="OY7">
        <v>2138</v>
      </c>
      <c r="OZ7">
        <v>2138</v>
      </c>
      <c r="PA7">
        <v>2138</v>
      </c>
      <c r="PB7">
        <v>2139</v>
      </c>
      <c r="PC7">
        <v>2138</v>
      </c>
      <c r="PD7">
        <v>2138</v>
      </c>
      <c r="PE7">
        <v>2138</v>
      </c>
      <c r="PF7">
        <v>2138</v>
      </c>
      <c r="PG7">
        <v>2139</v>
      </c>
      <c r="PH7">
        <v>2139</v>
      </c>
      <c r="PI7">
        <v>2139</v>
      </c>
      <c r="PJ7">
        <v>2140</v>
      </c>
      <c r="PK7">
        <v>2142</v>
      </c>
      <c r="PL7">
        <v>2148</v>
      </c>
      <c r="PM7">
        <v>2148</v>
      </c>
      <c r="PN7">
        <v>2149</v>
      </c>
    </row>
    <row r="8" spans="1:430">
      <c r="A8" t="s">
        <v>514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34">
        <v>4237</v>
      </c>
      <c r="JM8" s="134">
        <v>4300</v>
      </c>
      <c r="JN8" s="134">
        <v>4346</v>
      </c>
      <c r="JO8" s="134">
        <v>4374</v>
      </c>
      <c r="JP8" s="134">
        <v>4419</v>
      </c>
      <c r="JQ8" s="134">
        <v>4461</v>
      </c>
      <c r="JR8" s="134">
        <v>4504</v>
      </c>
      <c r="JS8" s="134">
        <v>4552</v>
      </c>
      <c r="JT8" s="134">
        <v>4618</v>
      </c>
      <c r="JU8" s="134">
        <v>4618</v>
      </c>
      <c r="JV8" s="134">
        <v>4718</v>
      </c>
      <c r="JW8" s="134">
        <v>4767</v>
      </c>
      <c r="JX8" s="134">
        <v>4887</v>
      </c>
      <c r="JY8" s="134">
        <v>4944</v>
      </c>
      <c r="JZ8" s="134">
        <v>5011</v>
      </c>
      <c r="KA8" s="134">
        <v>5052</v>
      </c>
      <c r="KB8" s="134">
        <v>5086</v>
      </c>
      <c r="KC8" s="134">
        <v>5142</v>
      </c>
      <c r="KD8" s="134">
        <v>5195</v>
      </c>
      <c r="KE8" s="134">
        <v>5251</v>
      </c>
      <c r="KF8" s="134">
        <v>5339</v>
      </c>
      <c r="KG8" s="134">
        <v>5393</v>
      </c>
      <c r="KH8" s="134">
        <v>5423</v>
      </c>
      <c r="KI8" s="134">
        <v>5399</v>
      </c>
      <c r="KJ8" s="134">
        <v>5458</v>
      </c>
      <c r="KK8" s="134">
        <v>5633</v>
      </c>
      <c r="KL8" s="134">
        <v>5843</v>
      </c>
      <c r="KM8" s="134">
        <v>6003</v>
      </c>
      <c r="KN8" s="134">
        <v>6085</v>
      </c>
      <c r="KO8" s="134">
        <v>6138</v>
      </c>
      <c r="KP8" s="134">
        <v>6175</v>
      </c>
      <c r="KQ8" s="134">
        <v>6286</v>
      </c>
      <c r="KR8" s="134">
        <v>6420</v>
      </c>
      <c r="KS8" s="134">
        <v>6613</v>
      </c>
      <c r="KT8" s="134">
        <v>5766</v>
      </c>
      <c r="KU8" s="134">
        <v>5831</v>
      </c>
      <c r="KV8" s="134">
        <v>5903</v>
      </c>
      <c r="KW8" s="134">
        <v>5971</v>
      </c>
      <c r="KX8" s="134">
        <v>6037</v>
      </c>
      <c r="KY8" s="134">
        <v>6073</v>
      </c>
      <c r="KZ8" s="134">
        <v>6147</v>
      </c>
      <c r="LA8" s="134">
        <v>6208</v>
      </c>
      <c r="LB8" s="134">
        <v>6257</v>
      </c>
      <c r="LC8" s="134">
        <v>6304</v>
      </c>
      <c r="LD8" s="134">
        <v>6335</v>
      </c>
      <c r="LE8" s="134">
        <v>6368</v>
      </c>
      <c r="LF8" s="134">
        <v>6397</v>
      </c>
      <c r="LG8" s="134">
        <v>6448</v>
      </c>
      <c r="LH8" s="134">
        <v>6474</v>
      </c>
      <c r="LI8" s="134">
        <v>6484</v>
      </c>
      <c r="LJ8" s="134">
        <v>6514</v>
      </c>
      <c r="LK8" s="134">
        <v>6517</v>
      </c>
      <c r="LL8" s="134">
        <v>6532</v>
      </c>
      <c r="LM8" s="134">
        <v>6551</v>
      </c>
      <c r="LN8" s="134">
        <v>6567</v>
      </c>
      <c r="LO8" s="134">
        <v>6583</v>
      </c>
      <c r="LP8" s="134">
        <v>6588</v>
      </c>
      <c r="LQ8" s="134">
        <v>6598</v>
      </c>
      <c r="LR8" s="134">
        <v>6604</v>
      </c>
      <c r="LS8" s="134">
        <v>6619</v>
      </c>
      <c r="LT8" s="134">
        <v>6628</v>
      </c>
      <c r="LU8" s="134">
        <v>6647</v>
      </c>
      <c r="LV8" s="134">
        <v>6663</v>
      </c>
      <c r="LW8" s="134">
        <v>6697</v>
      </c>
      <c r="LX8" s="134">
        <v>6714</v>
      </c>
      <c r="LY8" s="134">
        <v>6726</v>
      </c>
      <c r="LZ8" s="134">
        <v>6735</v>
      </c>
      <c r="MA8" s="134">
        <v>6742</v>
      </c>
      <c r="MB8" s="134">
        <v>6752</v>
      </c>
      <c r="MC8" s="134">
        <v>6755</v>
      </c>
      <c r="MD8" s="134">
        <v>6762</v>
      </c>
      <c r="ME8" s="134">
        <v>6767</v>
      </c>
      <c r="MF8" s="134">
        <v>6773</v>
      </c>
      <c r="MG8" s="134">
        <v>6773</v>
      </c>
      <c r="MH8" s="134">
        <v>6775</v>
      </c>
      <c r="MI8" s="134">
        <v>6777</v>
      </c>
      <c r="MJ8" s="134">
        <v>6782</v>
      </c>
      <c r="MK8" s="134">
        <v>6786</v>
      </c>
      <c r="ML8" s="134">
        <v>6798</v>
      </c>
      <c r="MM8" s="134">
        <v>6803</v>
      </c>
      <c r="MN8" s="134">
        <v>6809</v>
      </c>
      <c r="MO8" s="134">
        <v>6810</v>
      </c>
      <c r="MP8" s="134">
        <v>6816</v>
      </c>
      <c r="MQ8" s="134">
        <v>6818</v>
      </c>
      <c r="MR8" s="134">
        <v>6819</v>
      </c>
      <c r="MS8" s="134">
        <v>6822</v>
      </c>
      <c r="MT8" s="134">
        <v>6827</v>
      </c>
      <c r="MU8" s="134">
        <v>6827</v>
      </c>
      <c r="MV8" s="150">
        <v>6827</v>
      </c>
      <c r="MW8" s="151">
        <v>6830</v>
      </c>
      <c r="MX8" s="151">
        <v>6832</v>
      </c>
      <c r="MY8" s="151">
        <v>6836</v>
      </c>
      <c r="MZ8" s="151">
        <v>6836</v>
      </c>
      <c r="NA8" s="151">
        <v>6839</v>
      </c>
      <c r="NB8" s="151">
        <v>6839</v>
      </c>
      <c r="NC8" s="150">
        <v>6844</v>
      </c>
      <c r="ND8" s="151">
        <v>6844</v>
      </c>
      <c r="NE8" s="151">
        <v>6845</v>
      </c>
      <c r="NF8" s="151">
        <v>6847</v>
      </c>
      <c r="NG8" s="152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>
        <v>6907</v>
      </c>
      <c r="OC8">
        <v>6910</v>
      </c>
      <c r="OD8">
        <v>6912</v>
      </c>
      <c r="OE8">
        <v>6914</v>
      </c>
      <c r="OF8">
        <v>6915</v>
      </c>
      <c r="OG8">
        <v>6931</v>
      </c>
      <c r="OH8">
        <v>6934</v>
      </c>
      <c r="OI8">
        <v>6935</v>
      </c>
      <c r="OJ8">
        <v>6935</v>
      </c>
      <c r="OK8">
        <v>6939</v>
      </c>
      <c r="OL8">
        <v>6946</v>
      </c>
      <c r="OM8">
        <v>6952</v>
      </c>
      <c r="ON8">
        <v>6954</v>
      </c>
      <c r="OO8">
        <v>6957</v>
      </c>
      <c r="OP8">
        <v>6957</v>
      </c>
      <c r="OQ8">
        <v>6959</v>
      </c>
      <c r="OR8">
        <v>6960</v>
      </c>
      <c r="OS8">
        <v>6965</v>
      </c>
      <c r="OT8">
        <v>6968</v>
      </c>
      <c r="OU8">
        <v>6975</v>
      </c>
      <c r="OV8">
        <v>6978</v>
      </c>
      <c r="OW8">
        <v>6982</v>
      </c>
      <c r="OX8">
        <v>6983</v>
      </c>
      <c r="OY8">
        <v>6991</v>
      </c>
      <c r="OZ8">
        <v>6996</v>
      </c>
      <c r="PA8">
        <v>7000</v>
      </c>
      <c r="PB8">
        <v>7002</v>
      </c>
      <c r="PC8">
        <v>7008</v>
      </c>
      <c r="PD8">
        <v>7021</v>
      </c>
      <c r="PE8">
        <v>7024</v>
      </c>
      <c r="PF8">
        <v>7033</v>
      </c>
      <c r="PG8">
        <v>7034</v>
      </c>
      <c r="PH8">
        <v>7039</v>
      </c>
      <c r="PI8">
        <v>7051</v>
      </c>
      <c r="PJ8">
        <v>7058</v>
      </c>
      <c r="PK8">
        <v>7070</v>
      </c>
      <c r="PL8">
        <v>7078</v>
      </c>
      <c r="PM8">
        <v>7082</v>
      </c>
      <c r="PN8">
        <v>7089</v>
      </c>
    </row>
    <row r="9" spans="1:430">
      <c r="A9" t="s">
        <v>515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35">
        <v>83480</v>
      </c>
      <c r="JM9" s="135">
        <v>84722</v>
      </c>
      <c r="JN9" s="135">
        <v>85622</v>
      </c>
      <c r="JO9" s="135">
        <v>86313</v>
      </c>
      <c r="JP9" s="135">
        <v>87432</v>
      </c>
      <c r="JQ9" s="135">
        <v>88292</v>
      </c>
      <c r="JR9" s="135">
        <v>89660</v>
      </c>
      <c r="JS9" s="135">
        <v>91009</v>
      </c>
      <c r="JT9" s="135">
        <v>92429</v>
      </c>
      <c r="JU9" s="135">
        <v>92429</v>
      </c>
      <c r="JV9" s="135">
        <v>94599</v>
      </c>
      <c r="JW9" s="135">
        <v>95784</v>
      </c>
      <c r="JX9" s="135">
        <v>97225</v>
      </c>
      <c r="JY9" s="135">
        <v>99133</v>
      </c>
      <c r="JZ9" s="135">
        <v>100778</v>
      </c>
      <c r="KA9" s="135">
        <v>102618</v>
      </c>
      <c r="KB9" s="135">
        <v>104104</v>
      </c>
      <c r="KC9" s="135">
        <v>104990</v>
      </c>
      <c r="KD9" s="135">
        <v>106719</v>
      </c>
      <c r="KE9" s="135">
        <v>108642</v>
      </c>
      <c r="KF9" s="135">
        <v>110690</v>
      </c>
      <c r="KG9" s="135">
        <v>112257</v>
      </c>
      <c r="KH9" s="135">
        <v>113119</v>
      </c>
      <c r="KI9" s="135">
        <v>114567</v>
      </c>
      <c r="KJ9" s="135">
        <v>115651</v>
      </c>
      <c r="KK9" s="135">
        <v>117830</v>
      </c>
      <c r="KL9" s="135">
        <v>120082</v>
      </c>
      <c r="KM9" s="135">
        <v>122069</v>
      </c>
      <c r="KN9" s="135">
        <v>123526</v>
      </c>
      <c r="KO9" s="135">
        <v>124414</v>
      </c>
      <c r="KP9" s="135">
        <v>125127</v>
      </c>
      <c r="KQ9" s="135">
        <v>126272</v>
      </c>
      <c r="KR9" s="135">
        <v>127931</v>
      </c>
      <c r="KS9" s="135">
        <v>130586</v>
      </c>
      <c r="KT9" s="135">
        <v>133170</v>
      </c>
      <c r="KU9" s="135">
        <v>134987</v>
      </c>
      <c r="KV9" s="135">
        <v>136583</v>
      </c>
      <c r="KW9" s="135">
        <v>137569</v>
      </c>
      <c r="KX9" s="135">
        <v>138441</v>
      </c>
      <c r="KY9" s="135">
        <v>139934</v>
      </c>
      <c r="KZ9" s="135">
        <v>141417</v>
      </c>
      <c r="LA9" s="135">
        <v>142485</v>
      </c>
      <c r="LB9" s="135">
        <v>143364</v>
      </c>
      <c r="LC9" s="135">
        <v>144475</v>
      </c>
      <c r="LD9" s="135">
        <v>145139</v>
      </c>
      <c r="LE9" s="135">
        <v>145588</v>
      </c>
      <c r="LF9" s="135">
        <v>146425</v>
      </c>
      <c r="LG9" s="135">
        <v>147185</v>
      </c>
      <c r="LH9" s="135">
        <v>147958</v>
      </c>
      <c r="LI9" s="135">
        <v>148644</v>
      </c>
      <c r="LJ9" s="135">
        <v>149457</v>
      </c>
      <c r="LK9" s="135">
        <v>149967</v>
      </c>
      <c r="LL9" s="135">
        <v>150285</v>
      </c>
      <c r="LM9" s="135">
        <v>150841</v>
      </c>
      <c r="LN9" s="135">
        <v>151379</v>
      </c>
      <c r="LO9" s="135">
        <v>151816</v>
      </c>
      <c r="LP9" s="135">
        <v>152309</v>
      </c>
      <c r="LQ9" s="135">
        <v>152699</v>
      </c>
      <c r="LR9" s="135">
        <v>152860</v>
      </c>
      <c r="LS9" s="135">
        <v>153238</v>
      </c>
      <c r="LT9" s="135">
        <v>153543</v>
      </c>
      <c r="LU9" s="135">
        <v>153938</v>
      </c>
      <c r="LV9" s="135">
        <v>154274</v>
      </c>
      <c r="LW9" s="135">
        <v>154549</v>
      </c>
      <c r="LX9" s="135">
        <v>154831</v>
      </c>
      <c r="LY9" s="135">
        <v>155008</v>
      </c>
      <c r="LZ9" s="135">
        <v>155143</v>
      </c>
      <c r="MA9" s="135">
        <v>155378</v>
      </c>
      <c r="MB9" s="135">
        <v>155618</v>
      </c>
      <c r="MC9" s="135">
        <v>155763</v>
      </c>
      <c r="MD9" s="135">
        <v>156059</v>
      </c>
      <c r="ME9" s="135">
        <v>156258</v>
      </c>
      <c r="MF9" s="135">
        <v>156387</v>
      </c>
      <c r="MG9" s="135">
        <v>156491</v>
      </c>
      <c r="MH9" s="135">
        <v>156652</v>
      </c>
      <c r="MI9" s="135">
        <v>156768</v>
      </c>
      <c r="MJ9" s="135">
        <v>156888</v>
      </c>
      <c r="MK9" s="135">
        <v>157089</v>
      </c>
      <c r="ML9" s="135">
        <v>157236</v>
      </c>
      <c r="MM9" s="135">
        <v>157327</v>
      </c>
      <c r="MN9" s="135">
        <v>157397</v>
      </c>
      <c r="MO9" s="135">
        <v>157543</v>
      </c>
      <c r="MP9" s="135">
        <v>157713</v>
      </c>
      <c r="MQ9" s="135">
        <v>157816</v>
      </c>
      <c r="MR9" s="135">
        <v>157903</v>
      </c>
      <c r="MS9" s="135">
        <v>158052</v>
      </c>
      <c r="MT9" s="135">
        <v>158180</v>
      </c>
      <c r="MU9" s="135">
        <v>158239</v>
      </c>
      <c r="MV9" s="147">
        <v>158353</v>
      </c>
      <c r="MW9" s="148">
        <v>158491</v>
      </c>
      <c r="MX9" s="148">
        <v>158582</v>
      </c>
      <c r="MY9" s="148">
        <v>158680</v>
      </c>
      <c r="MZ9" s="148">
        <v>158786</v>
      </c>
      <c r="NA9" s="148">
        <v>158821</v>
      </c>
      <c r="NB9" s="148">
        <v>158841</v>
      </c>
      <c r="NC9" s="147">
        <v>158953</v>
      </c>
      <c r="ND9" s="148">
        <v>159739</v>
      </c>
      <c r="NE9" s="148">
        <v>159134</v>
      </c>
      <c r="NF9" s="148">
        <v>159250</v>
      </c>
      <c r="NG9" s="149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>
        <v>160001</v>
      </c>
      <c r="OC9">
        <v>161067</v>
      </c>
      <c r="OD9">
        <v>161120</v>
      </c>
      <c r="OE9">
        <v>161210</v>
      </c>
      <c r="OF9">
        <v>161316</v>
      </c>
      <c r="OG9">
        <v>161408</v>
      </c>
      <c r="OH9">
        <v>161511</v>
      </c>
      <c r="OI9">
        <v>161574</v>
      </c>
      <c r="OJ9">
        <v>161625</v>
      </c>
      <c r="OK9">
        <v>161660</v>
      </c>
      <c r="OL9">
        <v>161757</v>
      </c>
      <c r="OM9">
        <v>161835</v>
      </c>
      <c r="ON9">
        <v>161955</v>
      </c>
      <c r="OO9">
        <v>162082</v>
      </c>
      <c r="OP9">
        <v>162190</v>
      </c>
      <c r="OQ9">
        <v>162235</v>
      </c>
      <c r="OR9">
        <v>162283</v>
      </c>
      <c r="OS9">
        <v>162362</v>
      </c>
      <c r="OT9">
        <v>162447</v>
      </c>
      <c r="OU9">
        <v>162528</v>
      </c>
      <c r="OV9">
        <v>162610</v>
      </c>
      <c r="OW9">
        <v>162707</v>
      </c>
      <c r="OX9">
        <v>163427</v>
      </c>
      <c r="OY9">
        <v>163788</v>
      </c>
      <c r="OZ9">
        <v>162876</v>
      </c>
      <c r="PA9">
        <v>162968</v>
      </c>
      <c r="PB9">
        <v>163045</v>
      </c>
      <c r="PC9">
        <v>163142</v>
      </c>
      <c r="PD9">
        <v>163191</v>
      </c>
      <c r="PE9">
        <v>163263</v>
      </c>
      <c r="PF9">
        <v>163312</v>
      </c>
      <c r="PG9">
        <v>163398</v>
      </c>
      <c r="PH9">
        <v>163492</v>
      </c>
      <c r="PI9">
        <v>163578</v>
      </c>
      <c r="PJ9">
        <v>163691</v>
      </c>
      <c r="PK9">
        <v>163804</v>
      </c>
      <c r="PL9">
        <v>163905</v>
      </c>
      <c r="PM9">
        <v>163972</v>
      </c>
      <c r="PN9">
        <v>164127</v>
      </c>
    </row>
    <row r="10" spans="1:430">
      <c r="A10" t="s">
        <v>516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34">
        <v>5417</v>
      </c>
      <c r="JM10" s="134">
        <v>5597</v>
      </c>
      <c r="JN10" s="134">
        <v>5677</v>
      </c>
      <c r="JO10" s="134">
        <v>5756</v>
      </c>
      <c r="JP10" s="134">
        <v>5837</v>
      </c>
      <c r="JQ10" s="134">
        <v>5920</v>
      </c>
      <c r="JR10" s="134">
        <v>6037</v>
      </c>
      <c r="JS10" s="134">
        <v>6192</v>
      </c>
      <c r="JT10" s="134">
        <v>6305</v>
      </c>
      <c r="JU10" s="134">
        <v>6305</v>
      </c>
      <c r="JV10" s="134">
        <v>6506</v>
      </c>
      <c r="JW10" s="134">
        <v>6630</v>
      </c>
      <c r="JX10" s="134">
        <v>6753</v>
      </c>
      <c r="JY10" s="134">
        <v>6987</v>
      </c>
      <c r="JZ10" s="134">
        <v>7195</v>
      </c>
      <c r="KA10" s="134">
        <v>7366</v>
      </c>
      <c r="KB10" s="134">
        <v>7564</v>
      </c>
      <c r="KC10" s="134">
        <v>7658</v>
      </c>
      <c r="KD10" s="134">
        <v>7827</v>
      </c>
      <c r="KE10" s="134">
        <v>7968</v>
      </c>
      <c r="KF10" s="134">
        <v>8102</v>
      </c>
      <c r="KG10" s="134">
        <v>8195</v>
      </c>
      <c r="KH10" s="134">
        <v>8325</v>
      </c>
      <c r="KI10" s="134">
        <v>8574</v>
      </c>
      <c r="KJ10" s="134">
        <v>8724</v>
      </c>
      <c r="KK10" s="134">
        <v>8981</v>
      </c>
      <c r="KL10" s="134">
        <v>9183</v>
      </c>
      <c r="KM10" s="134">
        <v>9316</v>
      </c>
      <c r="KN10" s="134">
        <v>9475</v>
      </c>
      <c r="KO10" s="134">
        <v>9607</v>
      </c>
      <c r="KP10" s="134">
        <v>9732</v>
      </c>
      <c r="KQ10" s="134">
        <v>9868</v>
      </c>
      <c r="KR10" s="134">
        <v>10133</v>
      </c>
      <c r="KS10" s="134">
        <v>10475</v>
      </c>
      <c r="KT10" s="134">
        <v>10724</v>
      </c>
      <c r="KU10" s="134">
        <v>10961</v>
      </c>
      <c r="KV10" s="134">
        <v>11217</v>
      </c>
      <c r="KW10" s="134">
        <v>11395</v>
      </c>
      <c r="KX10" s="134">
        <v>11621</v>
      </c>
      <c r="KY10" s="134">
        <v>11911</v>
      </c>
      <c r="KZ10" s="134">
        <v>12122</v>
      </c>
      <c r="LA10" s="134">
        <v>12279</v>
      </c>
      <c r="LB10" s="134">
        <v>12383</v>
      </c>
      <c r="LC10" s="134">
        <v>12664</v>
      </c>
      <c r="LD10" s="134">
        <v>12858</v>
      </c>
      <c r="LE10" s="134">
        <v>12964</v>
      </c>
      <c r="LF10" s="134">
        <v>13123</v>
      </c>
      <c r="LG10" s="134">
        <v>13336</v>
      </c>
      <c r="LH10" s="134">
        <v>13469</v>
      </c>
      <c r="LI10" s="134">
        <v>13679</v>
      </c>
      <c r="LJ10" s="134">
        <v>13887</v>
      </c>
      <c r="LK10" s="134">
        <v>13995</v>
      </c>
      <c r="LL10" s="134">
        <v>14049</v>
      </c>
      <c r="LM10" s="134">
        <v>14169</v>
      </c>
      <c r="LN10" s="134">
        <v>14289</v>
      </c>
      <c r="LO10" s="134">
        <v>14395</v>
      </c>
      <c r="LP10" s="134">
        <v>14509</v>
      </c>
      <c r="LQ10" s="134">
        <v>14614</v>
      </c>
      <c r="LR10" s="134">
        <v>14686</v>
      </c>
      <c r="LS10" s="134">
        <v>14726</v>
      </c>
      <c r="LT10" s="134">
        <v>14804</v>
      </c>
      <c r="LU10" s="134">
        <v>14893</v>
      </c>
      <c r="LV10" s="134">
        <v>14976</v>
      </c>
      <c r="LW10" s="134">
        <v>15048</v>
      </c>
      <c r="LX10" s="134">
        <v>15119</v>
      </c>
      <c r="LY10" s="134">
        <v>15171</v>
      </c>
      <c r="LZ10" s="134">
        <v>15215</v>
      </c>
      <c r="MA10" s="134">
        <v>15296</v>
      </c>
      <c r="MB10" s="134">
        <v>15343</v>
      </c>
      <c r="MC10" s="134">
        <v>15397</v>
      </c>
      <c r="MD10" s="134">
        <v>15461</v>
      </c>
      <c r="ME10" s="134">
        <v>15493</v>
      </c>
      <c r="MF10" s="134">
        <v>15542</v>
      </c>
      <c r="MG10" s="134">
        <v>15578</v>
      </c>
      <c r="MH10" s="134">
        <v>15620</v>
      </c>
      <c r="MI10" s="134">
        <v>15638</v>
      </c>
      <c r="MJ10" s="134">
        <v>15683</v>
      </c>
      <c r="MK10" s="134">
        <v>15769</v>
      </c>
      <c r="ML10" s="134">
        <v>15864</v>
      </c>
      <c r="MM10" s="134">
        <v>15892</v>
      </c>
      <c r="MN10" s="134">
        <v>15940</v>
      </c>
      <c r="MO10" s="134">
        <v>15991</v>
      </c>
      <c r="MP10" s="134">
        <v>16048</v>
      </c>
      <c r="MQ10" s="134">
        <v>16088</v>
      </c>
      <c r="MR10" s="134">
        <v>16109</v>
      </c>
      <c r="MS10" s="134">
        <v>16154</v>
      </c>
      <c r="MT10" s="134">
        <v>16183</v>
      </c>
      <c r="MU10" s="134">
        <v>16226</v>
      </c>
      <c r="MV10" s="150">
        <v>16283</v>
      </c>
      <c r="MW10" s="151">
        <v>16307</v>
      </c>
      <c r="MX10" s="151">
        <v>16355</v>
      </c>
      <c r="MY10" s="151">
        <v>16375</v>
      </c>
      <c r="MZ10" s="151">
        <v>16408</v>
      </c>
      <c r="NA10" s="151">
        <v>16420</v>
      </c>
      <c r="NB10" s="151">
        <v>16441</v>
      </c>
      <c r="NC10" s="150">
        <v>16466</v>
      </c>
      <c r="ND10" s="151">
        <v>16490</v>
      </c>
      <c r="NE10" s="151">
        <v>16518</v>
      </c>
      <c r="NF10" s="151">
        <v>16549</v>
      </c>
      <c r="NG10" s="152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>
        <v>17120</v>
      </c>
      <c r="OC10">
        <v>17140</v>
      </c>
      <c r="OD10">
        <v>17149</v>
      </c>
      <c r="OE10">
        <v>17177</v>
      </c>
      <c r="OF10">
        <v>17202</v>
      </c>
      <c r="OG10">
        <v>17218</v>
      </c>
      <c r="OH10">
        <v>17246</v>
      </c>
      <c r="OI10">
        <v>17270</v>
      </c>
      <c r="OJ10">
        <v>17279</v>
      </c>
      <c r="OK10">
        <v>17307</v>
      </c>
      <c r="OL10">
        <v>17341</v>
      </c>
      <c r="OM10">
        <v>17353</v>
      </c>
      <c r="ON10">
        <v>17371</v>
      </c>
      <c r="OO10">
        <v>17393</v>
      </c>
      <c r="OP10">
        <v>17404</v>
      </c>
      <c r="OQ10">
        <v>17410</v>
      </c>
      <c r="OR10">
        <v>17413</v>
      </c>
      <c r="OS10">
        <v>17421</v>
      </c>
      <c r="OT10">
        <v>17435</v>
      </c>
      <c r="OU10">
        <v>17455</v>
      </c>
      <c r="OV10">
        <v>17480</v>
      </c>
      <c r="OW10">
        <v>17510</v>
      </c>
      <c r="OX10">
        <v>17533</v>
      </c>
      <c r="OY10">
        <v>17538</v>
      </c>
      <c r="OZ10">
        <v>17558</v>
      </c>
      <c r="PA10">
        <v>17580</v>
      </c>
      <c r="PB10">
        <v>17589</v>
      </c>
      <c r="PC10">
        <v>17596</v>
      </c>
      <c r="PD10">
        <v>17604</v>
      </c>
      <c r="PE10">
        <v>17630</v>
      </c>
      <c r="PF10">
        <v>17639</v>
      </c>
      <c r="PG10">
        <v>17653</v>
      </c>
      <c r="PH10">
        <v>17664</v>
      </c>
      <c r="PI10">
        <v>17682</v>
      </c>
      <c r="PJ10">
        <v>17702</v>
      </c>
      <c r="PK10">
        <v>17738</v>
      </c>
      <c r="PL10">
        <v>17763</v>
      </c>
      <c r="PM10">
        <v>17770</v>
      </c>
      <c r="PN10">
        <v>17784</v>
      </c>
    </row>
    <row r="11" spans="1:430">
      <c r="A11" t="s">
        <v>517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35">
        <v>2844</v>
      </c>
      <c r="JM11" s="135">
        <v>2886</v>
      </c>
      <c r="JN11" s="135">
        <v>2912</v>
      </c>
      <c r="JO11" s="135">
        <v>2955</v>
      </c>
      <c r="JP11" s="135">
        <v>2998</v>
      </c>
      <c r="JQ11" s="135">
        <v>3047</v>
      </c>
      <c r="JR11" s="135">
        <v>3089</v>
      </c>
      <c r="JS11" s="135">
        <v>3128</v>
      </c>
      <c r="JT11" s="135">
        <v>3167</v>
      </c>
      <c r="JU11" s="135">
        <v>3167</v>
      </c>
      <c r="JV11" s="135">
        <v>3241</v>
      </c>
      <c r="JW11" s="135">
        <v>3296</v>
      </c>
      <c r="JX11" s="135">
        <v>3374</v>
      </c>
      <c r="JY11" s="135">
        <v>3439</v>
      </c>
      <c r="JZ11" s="135">
        <v>3512</v>
      </c>
      <c r="KA11" s="135">
        <v>3584</v>
      </c>
      <c r="KB11" s="135">
        <v>3645</v>
      </c>
      <c r="KC11" s="135">
        <v>3691</v>
      </c>
      <c r="KD11" s="135">
        <v>3798</v>
      </c>
      <c r="KE11" s="135">
        <v>3927</v>
      </c>
      <c r="KF11" s="135">
        <v>4043</v>
      </c>
      <c r="KG11" s="135">
        <v>4139</v>
      </c>
      <c r="KH11" s="135">
        <v>4193</v>
      </c>
      <c r="KI11" s="135">
        <v>4286</v>
      </c>
      <c r="KJ11" s="135">
        <v>4369</v>
      </c>
      <c r="KK11" s="135">
        <v>4555</v>
      </c>
      <c r="KL11" s="135">
        <v>4744</v>
      </c>
      <c r="KM11" s="135">
        <v>4891</v>
      </c>
      <c r="KN11" s="135">
        <v>4958</v>
      </c>
      <c r="KO11" s="135">
        <v>5037</v>
      </c>
      <c r="KP11" s="135">
        <v>5155</v>
      </c>
      <c r="KQ11" s="135">
        <v>5266</v>
      </c>
      <c r="KR11" s="135">
        <v>5363</v>
      </c>
      <c r="KS11" s="135">
        <v>5477</v>
      </c>
      <c r="KT11" s="135">
        <v>5579</v>
      </c>
      <c r="KU11" s="135">
        <v>5741</v>
      </c>
      <c r="KV11" s="135">
        <v>5872</v>
      </c>
      <c r="KW11" s="135">
        <v>5962</v>
      </c>
      <c r="KX11" s="135">
        <v>6053</v>
      </c>
      <c r="KY11" s="135">
        <v>6235</v>
      </c>
      <c r="KZ11" s="135">
        <v>6360</v>
      </c>
      <c r="LA11" s="135">
        <v>6514</v>
      </c>
      <c r="LB11" s="135">
        <v>6595</v>
      </c>
      <c r="LC11" s="135">
        <v>6695</v>
      </c>
      <c r="LD11" s="135">
        <v>6748</v>
      </c>
      <c r="LE11" s="135">
        <v>6811</v>
      </c>
      <c r="LF11" s="135">
        <v>6905</v>
      </c>
      <c r="LG11" s="135">
        <v>7016</v>
      </c>
      <c r="LH11" s="135">
        <v>7099</v>
      </c>
      <c r="LI11" s="135">
        <v>7162</v>
      </c>
      <c r="LJ11" s="135">
        <v>7225</v>
      </c>
      <c r="LK11" s="135">
        <v>7265</v>
      </c>
      <c r="LL11" s="135">
        <v>7310</v>
      </c>
      <c r="LM11" s="135">
        <v>7363</v>
      </c>
      <c r="LN11" s="135">
        <v>7423</v>
      </c>
      <c r="LO11" s="135">
        <v>7493</v>
      </c>
      <c r="LP11" s="135">
        <v>7552</v>
      </c>
      <c r="LQ11" s="135">
        <v>7598</v>
      </c>
      <c r="LR11" s="135">
        <v>7645</v>
      </c>
      <c r="LS11" s="135">
        <v>7679</v>
      </c>
      <c r="LT11" s="135">
        <v>7704</v>
      </c>
      <c r="LU11" s="135">
        <v>7728</v>
      </c>
      <c r="LV11" s="135">
        <v>7764</v>
      </c>
      <c r="LW11" s="135">
        <v>7799</v>
      </c>
      <c r="LX11" s="135">
        <v>7829</v>
      </c>
      <c r="LY11" s="135">
        <v>7839</v>
      </c>
      <c r="LZ11" s="135">
        <v>7855</v>
      </c>
      <c r="MA11" s="135">
        <v>7874</v>
      </c>
      <c r="MB11" s="135">
        <v>7891</v>
      </c>
      <c r="MC11" s="135">
        <v>7911</v>
      </c>
      <c r="MD11" s="135">
        <v>7926</v>
      </c>
      <c r="ME11" s="135">
        <v>7942</v>
      </c>
      <c r="MF11" s="135">
        <v>7949</v>
      </c>
      <c r="MG11" s="135">
        <v>7964</v>
      </c>
      <c r="MH11" s="135">
        <v>7988</v>
      </c>
      <c r="MI11" s="135">
        <v>8003</v>
      </c>
      <c r="MJ11" s="135">
        <v>8014</v>
      </c>
      <c r="MK11" s="135">
        <v>8039</v>
      </c>
      <c r="ML11" s="135">
        <v>8046</v>
      </c>
      <c r="MM11" s="135">
        <v>8058</v>
      </c>
      <c r="MN11" s="135">
        <v>8070</v>
      </c>
      <c r="MO11" s="135">
        <v>8110</v>
      </c>
      <c r="MP11" s="135">
        <v>8131</v>
      </c>
      <c r="MQ11" s="135">
        <v>8149</v>
      </c>
      <c r="MR11" s="135">
        <v>8168</v>
      </c>
      <c r="MS11" s="135">
        <v>8188</v>
      </c>
      <c r="MT11" s="135">
        <v>8223</v>
      </c>
      <c r="MU11" s="135">
        <v>8233</v>
      </c>
      <c r="MV11" s="147">
        <v>8251</v>
      </c>
      <c r="MW11" s="148">
        <v>8269</v>
      </c>
      <c r="MX11" s="148">
        <v>8281</v>
      </c>
      <c r="MY11" s="148">
        <v>8289</v>
      </c>
      <c r="MZ11" s="148">
        <v>8307</v>
      </c>
      <c r="NA11" s="148">
        <v>8309</v>
      </c>
      <c r="NB11" s="148">
        <v>8318</v>
      </c>
      <c r="NC11" s="147">
        <v>8328</v>
      </c>
      <c r="ND11" s="148">
        <v>8334</v>
      </c>
      <c r="NE11" s="148">
        <v>8341</v>
      </c>
      <c r="NF11" s="148">
        <v>8343</v>
      </c>
      <c r="NG11" s="149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>
        <v>8468</v>
      </c>
      <c r="OC11">
        <v>8478</v>
      </c>
      <c r="OD11">
        <v>8483</v>
      </c>
      <c r="OE11">
        <v>8488</v>
      </c>
      <c r="OF11">
        <v>8500</v>
      </c>
      <c r="OG11">
        <v>8507</v>
      </c>
      <c r="OH11">
        <v>8509</v>
      </c>
      <c r="OI11">
        <v>8516</v>
      </c>
      <c r="OJ11">
        <v>8525</v>
      </c>
      <c r="OK11">
        <v>8528</v>
      </c>
      <c r="OL11">
        <v>8530</v>
      </c>
      <c r="OM11">
        <v>8535</v>
      </c>
      <c r="ON11">
        <v>8539</v>
      </c>
      <c r="OO11">
        <v>8544</v>
      </c>
      <c r="OP11">
        <v>8549</v>
      </c>
      <c r="OQ11">
        <v>8554</v>
      </c>
      <c r="OR11">
        <v>8554</v>
      </c>
      <c r="OS11">
        <v>8559</v>
      </c>
      <c r="OT11">
        <v>8567</v>
      </c>
      <c r="OU11">
        <v>8571</v>
      </c>
      <c r="OV11">
        <v>8582</v>
      </c>
      <c r="OW11">
        <v>8587</v>
      </c>
      <c r="OX11">
        <v>8592</v>
      </c>
      <c r="OY11">
        <v>8593</v>
      </c>
      <c r="OZ11">
        <v>8596</v>
      </c>
      <c r="PA11">
        <v>8599</v>
      </c>
      <c r="PB11">
        <v>8599</v>
      </c>
      <c r="PC11">
        <v>8606</v>
      </c>
      <c r="PD11">
        <v>8614</v>
      </c>
      <c r="PE11">
        <v>8620</v>
      </c>
      <c r="PF11">
        <v>8622</v>
      </c>
      <c r="PG11">
        <v>8630</v>
      </c>
      <c r="PH11">
        <v>8640</v>
      </c>
      <c r="PI11">
        <v>8649</v>
      </c>
      <c r="PJ11">
        <v>8654</v>
      </c>
      <c r="PK11">
        <v>8663</v>
      </c>
      <c r="PL11">
        <v>8665</v>
      </c>
      <c r="PM11">
        <v>8665</v>
      </c>
      <c r="PN11">
        <v>8677</v>
      </c>
    </row>
    <row r="12" spans="1:430">
      <c r="A12" t="s">
        <v>518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34">
        <v>1428</v>
      </c>
      <c r="JM12" s="134">
        <v>1441</v>
      </c>
      <c r="JN12" s="134">
        <v>1466</v>
      </c>
      <c r="JO12" s="134">
        <v>1481</v>
      </c>
      <c r="JP12" s="134">
        <v>1491</v>
      </c>
      <c r="JQ12" s="134">
        <v>1503</v>
      </c>
      <c r="JR12" s="134">
        <v>1516</v>
      </c>
      <c r="JS12" s="134">
        <v>1532</v>
      </c>
      <c r="JT12" s="134">
        <v>1569</v>
      </c>
      <c r="JU12" s="134">
        <v>1569</v>
      </c>
      <c r="JV12" s="134">
        <v>1624</v>
      </c>
      <c r="JW12" s="134">
        <v>1656</v>
      </c>
      <c r="JX12" s="134">
        <v>1684</v>
      </c>
      <c r="JY12" s="134">
        <v>1710</v>
      </c>
      <c r="JZ12" s="134">
        <v>1729</v>
      </c>
      <c r="KA12" s="134">
        <v>1758</v>
      </c>
      <c r="KB12" s="134">
        <v>1797</v>
      </c>
      <c r="KC12" s="134">
        <v>1812</v>
      </c>
      <c r="KD12" s="134">
        <v>1835</v>
      </c>
      <c r="KE12" s="134">
        <v>1870</v>
      </c>
      <c r="KF12" s="134">
        <v>1933</v>
      </c>
      <c r="KG12" s="134">
        <v>1974</v>
      </c>
      <c r="KH12" s="134">
        <v>1999</v>
      </c>
      <c r="KI12" s="134">
        <v>2023</v>
      </c>
      <c r="KJ12" s="134">
        <v>2080</v>
      </c>
      <c r="KK12" s="134">
        <v>2142</v>
      </c>
      <c r="KL12" s="134">
        <v>2220</v>
      </c>
      <c r="KM12" s="134">
        <v>2313</v>
      </c>
      <c r="KN12" s="134">
        <v>2361</v>
      </c>
      <c r="KO12" s="134">
        <v>2413</v>
      </c>
      <c r="KP12" s="134">
        <v>2451</v>
      </c>
      <c r="KQ12" s="134">
        <v>2480</v>
      </c>
      <c r="KR12" s="134">
        <v>2544</v>
      </c>
      <c r="KS12" s="134">
        <v>2598</v>
      </c>
      <c r="KT12" s="134">
        <v>2644</v>
      </c>
      <c r="KU12" s="134">
        <v>2691</v>
      </c>
      <c r="KV12" s="134">
        <v>2744</v>
      </c>
      <c r="KW12" s="134">
        <v>2791</v>
      </c>
      <c r="KX12" s="134">
        <v>2847</v>
      </c>
      <c r="KY12" s="134">
        <v>2915</v>
      </c>
      <c r="KZ12" s="134">
        <v>2972</v>
      </c>
      <c r="LA12" s="134">
        <v>3020</v>
      </c>
      <c r="LB12" s="134">
        <v>3074</v>
      </c>
      <c r="LC12" s="134">
        <v>3104</v>
      </c>
      <c r="LD12" s="134">
        <v>3132</v>
      </c>
      <c r="LE12" s="134">
        <v>3168</v>
      </c>
      <c r="LF12" s="134">
        <v>3207</v>
      </c>
      <c r="LG12" s="134">
        <v>3262</v>
      </c>
      <c r="LH12" s="134">
        <v>3289</v>
      </c>
      <c r="LI12" s="134">
        <v>3327</v>
      </c>
      <c r="LJ12" s="134">
        <v>3353</v>
      </c>
      <c r="LK12" s="134">
        <v>3384</v>
      </c>
      <c r="LL12" s="134">
        <v>3406</v>
      </c>
      <c r="LM12" s="134">
        <v>3441</v>
      </c>
      <c r="LN12" s="134">
        <v>3475</v>
      </c>
      <c r="LO12" s="134">
        <v>3495</v>
      </c>
      <c r="LP12" s="134">
        <v>3515</v>
      </c>
      <c r="LQ12" s="134">
        <v>3538</v>
      </c>
      <c r="LR12" s="134">
        <v>3550</v>
      </c>
      <c r="LS12" s="134">
        <v>3563</v>
      </c>
      <c r="LT12" s="134">
        <v>3578</v>
      </c>
      <c r="LU12" s="134">
        <v>3599</v>
      </c>
      <c r="LV12" s="134">
        <v>3618</v>
      </c>
      <c r="LW12" s="134">
        <v>3639</v>
      </c>
      <c r="LX12" s="134">
        <v>3661</v>
      </c>
      <c r="LY12" s="134">
        <v>3673</v>
      </c>
      <c r="LZ12" s="134">
        <v>3678</v>
      </c>
      <c r="MA12" s="134">
        <v>3691</v>
      </c>
      <c r="MB12" s="134">
        <v>3701</v>
      </c>
      <c r="MC12" s="134">
        <v>3717</v>
      </c>
      <c r="MD12" s="134">
        <v>3726</v>
      </c>
      <c r="ME12" s="134">
        <v>3742</v>
      </c>
      <c r="MF12" s="134">
        <v>3751</v>
      </c>
      <c r="MG12" s="134">
        <v>3769</v>
      </c>
      <c r="MH12" s="134">
        <v>3792</v>
      </c>
      <c r="MI12" s="134">
        <v>3814</v>
      </c>
      <c r="MJ12" s="134">
        <v>3831</v>
      </c>
      <c r="MK12" s="134">
        <v>3852</v>
      </c>
      <c r="ML12" s="134">
        <v>3880</v>
      </c>
      <c r="MM12" s="134">
        <v>3896</v>
      </c>
      <c r="MN12" s="134">
        <v>3915</v>
      </c>
      <c r="MO12" s="134">
        <v>3944</v>
      </c>
      <c r="MP12" s="134">
        <v>3962</v>
      </c>
      <c r="MQ12" s="134">
        <v>3982</v>
      </c>
      <c r="MR12" s="134">
        <v>3991</v>
      </c>
      <c r="MS12" s="134">
        <v>4003</v>
      </c>
      <c r="MT12" s="134">
        <v>4008</v>
      </c>
      <c r="MU12" s="134">
        <v>4016</v>
      </c>
      <c r="MV12" s="150">
        <v>4027</v>
      </c>
      <c r="MW12" s="151">
        <v>4036</v>
      </c>
      <c r="MX12" s="151">
        <v>4053</v>
      </c>
      <c r="MY12" s="151">
        <v>4067</v>
      </c>
      <c r="MZ12" s="151">
        <v>4079</v>
      </c>
      <c r="NA12" s="151">
        <v>4086</v>
      </c>
      <c r="NB12" s="151">
        <v>4088</v>
      </c>
      <c r="NC12" s="150">
        <v>4098</v>
      </c>
      <c r="ND12" s="151">
        <v>4107</v>
      </c>
      <c r="NE12" s="151">
        <v>4115</v>
      </c>
      <c r="NF12" s="151">
        <v>4127</v>
      </c>
      <c r="NG12" s="152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>
        <v>4180</v>
      </c>
      <c r="OC12">
        <v>4181</v>
      </c>
      <c r="OD12">
        <v>4184</v>
      </c>
      <c r="OE12">
        <v>4186</v>
      </c>
      <c r="OF12">
        <v>4188</v>
      </c>
      <c r="OG12">
        <v>4190</v>
      </c>
      <c r="OH12">
        <v>4193</v>
      </c>
      <c r="OI12">
        <v>4195</v>
      </c>
      <c r="OJ12">
        <v>4204</v>
      </c>
      <c r="OK12">
        <v>4206</v>
      </c>
      <c r="OL12">
        <v>4210</v>
      </c>
      <c r="OM12">
        <v>4214</v>
      </c>
      <c r="ON12">
        <v>4218</v>
      </c>
      <c r="OO12">
        <v>4221</v>
      </c>
      <c r="OP12">
        <v>4221</v>
      </c>
      <c r="OQ12">
        <v>4224</v>
      </c>
      <c r="OR12">
        <v>4227</v>
      </c>
      <c r="OS12">
        <v>4228</v>
      </c>
      <c r="OT12">
        <v>4228</v>
      </c>
      <c r="OU12">
        <v>4229</v>
      </c>
      <c r="OV12">
        <v>4228</v>
      </c>
      <c r="OW12">
        <v>4235</v>
      </c>
      <c r="OX12">
        <v>4242</v>
      </c>
      <c r="OY12">
        <v>4245</v>
      </c>
      <c r="OZ12">
        <v>4247</v>
      </c>
      <c r="PA12">
        <v>4247</v>
      </c>
      <c r="PB12">
        <v>4248</v>
      </c>
      <c r="PC12">
        <v>4249</v>
      </c>
      <c r="PD12">
        <v>4250</v>
      </c>
      <c r="PE12">
        <v>4255</v>
      </c>
      <c r="PF12">
        <v>4256</v>
      </c>
      <c r="PG12">
        <v>4257</v>
      </c>
      <c r="PH12">
        <v>4261</v>
      </c>
      <c r="PI12">
        <v>4263</v>
      </c>
      <c r="PJ12">
        <v>4268</v>
      </c>
      <c r="PK12">
        <v>4272</v>
      </c>
      <c r="PL12">
        <v>4274</v>
      </c>
      <c r="PM12">
        <v>4274</v>
      </c>
      <c r="PN12">
        <v>4275</v>
      </c>
    </row>
    <row r="13" spans="1:430">
      <c r="A13" t="s">
        <v>519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35">
        <v>9939</v>
      </c>
      <c r="JM13" s="135">
        <v>10010</v>
      </c>
      <c r="JN13" s="135">
        <v>10074</v>
      </c>
      <c r="JO13" s="135">
        <v>10118</v>
      </c>
      <c r="JP13" s="135">
        <v>10163</v>
      </c>
      <c r="JQ13" s="135">
        <v>10233</v>
      </c>
      <c r="JR13" s="135">
        <v>10325</v>
      </c>
      <c r="JS13" s="135">
        <v>10470</v>
      </c>
      <c r="JT13" s="135">
        <v>10596</v>
      </c>
      <c r="JU13" s="135">
        <v>10596</v>
      </c>
      <c r="JV13" s="135">
        <v>10678</v>
      </c>
      <c r="JW13" s="135">
        <v>10755</v>
      </c>
      <c r="JX13" s="135">
        <v>10867</v>
      </c>
      <c r="JY13" s="135">
        <v>10969</v>
      </c>
      <c r="JZ13" s="135">
        <v>11083</v>
      </c>
      <c r="KA13" s="135">
        <v>11212</v>
      </c>
      <c r="KB13" s="135">
        <v>11270</v>
      </c>
      <c r="KC13" s="135">
        <v>11304</v>
      </c>
      <c r="KD13" s="135">
        <v>11419</v>
      </c>
      <c r="KE13" s="135">
        <v>11527</v>
      </c>
      <c r="KF13" s="135">
        <v>11650</v>
      </c>
      <c r="KG13" s="135">
        <v>11750</v>
      </c>
      <c r="KH13" s="135">
        <v>11827</v>
      </c>
      <c r="KI13" s="135">
        <v>11925</v>
      </c>
      <c r="KJ13" s="135">
        <v>12036</v>
      </c>
      <c r="KK13" s="135">
        <v>12352</v>
      </c>
      <c r="KL13" s="135">
        <v>12620</v>
      </c>
      <c r="KM13" s="135">
        <v>12766</v>
      </c>
      <c r="KN13" s="135">
        <v>12972</v>
      </c>
      <c r="KO13" s="135">
        <v>13087</v>
      </c>
      <c r="KP13" s="135">
        <v>13192</v>
      </c>
      <c r="KQ13" s="135">
        <v>13307</v>
      </c>
      <c r="KR13" s="135">
        <v>13445</v>
      </c>
      <c r="KS13" s="135">
        <v>13721</v>
      </c>
      <c r="KT13" s="135">
        <v>13901</v>
      </c>
      <c r="KU13" s="135">
        <v>14062</v>
      </c>
      <c r="KV13" s="135">
        <v>14276</v>
      </c>
      <c r="KW13" s="135">
        <v>14352</v>
      </c>
      <c r="KX13" s="135">
        <v>14472</v>
      </c>
      <c r="KY13" s="135">
        <v>14680</v>
      </c>
      <c r="KZ13" s="135">
        <v>14920</v>
      </c>
      <c r="LA13" s="135">
        <v>15157</v>
      </c>
      <c r="LB13" s="135">
        <v>15394</v>
      </c>
      <c r="LC13" s="135">
        <v>15593</v>
      </c>
      <c r="LD13" s="135">
        <v>15690</v>
      </c>
      <c r="LE13" s="135">
        <v>15783</v>
      </c>
      <c r="LF13" s="135">
        <v>16014</v>
      </c>
      <c r="LG13" s="135">
        <v>16207</v>
      </c>
      <c r="LH13" s="135">
        <v>16367</v>
      </c>
      <c r="LI13" s="135">
        <v>16562</v>
      </c>
      <c r="LJ13" s="135">
        <v>16772</v>
      </c>
      <c r="LK13" s="135">
        <v>16881</v>
      </c>
      <c r="LL13" s="135">
        <v>16980</v>
      </c>
      <c r="LM13" s="135">
        <v>17186</v>
      </c>
      <c r="LN13" s="135">
        <v>17357</v>
      </c>
      <c r="LO13" s="135">
        <v>17539</v>
      </c>
      <c r="LP13" s="135">
        <v>17674</v>
      </c>
      <c r="LQ13" s="135">
        <v>17789</v>
      </c>
      <c r="LR13" s="135">
        <v>17857</v>
      </c>
      <c r="LS13" s="135">
        <v>17925</v>
      </c>
      <c r="LT13" s="135">
        <v>18063</v>
      </c>
      <c r="LU13" s="135">
        <v>18207</v>
      </c>
      <c r="LV13" s="135">
        <v>18345</v>
      </c>
      <c r="LW13" s="135">
        <v>18466</v>
      </c>
      <c r="LX13" s="135">
        <v>18615</v>
      </c>
      <c r="LY13" s="135">
        <v>18693</v>
      </c>
      <c r="LZ13" s="135">
        <v>18766</v>
      </c>
      <c r="MA13" s="135">
        <v>18868</v>
      </c>
      <c r="MB13" s="135">
        <v>19004</v>
      </c>
      <c r="MC13" s="135">
        <v>19115</v>
      </c>
      <c r="MD13" s="135">
        <v>19228</v>
      </c>
      <c r="ME13" s="135">
        <v>19337</v>
      </c>
      <c r="MF13" s="135">
        <v>19366</v>
      </c>
      <c r="MG13" s="135">
        <v>19426</v>
      </c>
      <c r="MH13" s="135">
        <v>19493</v>
      </c>
      <c r="MI13" s="135">
        <v>19540</v>
      </c>
      <c r="MJ13" s="135">
        <v>19658</v>
      </c>
      <c r="MK13" s="135">
        <v>19767</v>
      </c>
      <c r="ML13" s="135">
        <v>19828</v>
      </c>
      <c r="MM13" s="135">
        <v>19869</v>
      </c>
      <c r="MN13" s="135">
        <v>19920</v>
      </c>
      <c r="MO13" s="135">
        <v>19998</v>
      </c>
      <c r="MP13" s="135">
        <v>20094</v>
      </c>
      <c r="MQ13" s="135">
        <v>20190</v>
      </c>
      <c r="MR13" s="135">
        <v>20234</v>
      </c>
      <c r="MS13" s="135">
        <v>20299</v>
      </c>
      <c r="MT13" s="135">
        <v>20332</v>
      </c>
      <c r="MU13" s="135">
        <v>20398</v>
      </c>
      <c r="MV13" s="147">
        <v>20489</v>
      </c>
      <c r="MW13" s="148">
        <v>20653</v>
      </c>
      <c r="MX13" s="148">
        <v>20726</v>
      </c>
      <c r="MY13" s="148">
        <v>20794</v>
      </c>
      <c r="MZ13" s="148">
        <v>20877</v>
      </c>
      <c r="NA13" s="148">
        <v>20938</v>
      </c>
      <c r="NB13" s="148">
        <v>20982</v>
      </c>
      <c r="NC13" s="147">
        <v>21032</v>
      </c>
      <c r="ND13" s="148">
        <v>21137</v>
      </c>
      <c r="NE13" s="148">
        <v>21204</v>
      </c>
      <c r="NF13" s="148">
        <v>21290</v>
      </c>
      <c r="NG13" s="149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>
        <v>22636</v>
      </c>
      <c r="OC13">
        <v>22690</v>
      </c>
      <c r="OD13">
        <v>22717</v>
      </c>
      <c r="OE13">
        <v>22769</v>
      </c>
      <c r="OF13">
        <v>22805</v>
      </c>
      <c r="OG13">
        <v>22853</v>
      </c>
      <c r="OH13">
        <v>22899</v>
      </c>
      <c r="OI13">
        <v>22912</v>
      </c>
      <c r="OJ13">
        <v>22925</v>
      </c>
      <c r="OK13">
        <v>22938</v>
      </c>
      <c r="OL13">
        <v>22973</v>
      </c>
      <c r="OM13">
        <v>23044</v>
      </c>
      <c r="ON13">
        <v>23089</v>
      </c>
      <c r="OO13">
        <v>23141</v>
      </c>
      <c r="OP13">
        <v>23175</v>
      </c>
      <c r="OQ13">
        <v>23227</v>
      </c>
      <c r="OR13">
        <v>23252</v>
      </c>
      <c r="OS13">
        <v>23282</v>
      </c>
      <c r="OT13">
        <v>23315</v>
      </c>
      <c r="OU13">
        <v>23351</v>
      </c>
      <c r="OV13">
        <v>23388</v>
      </c>
      <c r="OW13">
        <v>23423</v>
      </c>
      <c r="OX13">
        <v>23456</v>
      </c>
      <c r="OY13">
        <v>23484</v>
      </c>
      <c r="OZ13">
        <v>23540</v>
      </c>
      <c r="PA13">
        <v>23577</v>
      </c>
      <c r="PB13">
        <v>23620</v>
      </c>
      <c r="PC13">
        <v>23655</v>
      </c>
      <c r="PD13">
        <v>23715</v>
      </c>
      <c r="PE13">
        <v>23738</v>
      </c>
      <c r="PF13">
        <v>23748</v>
      </c>
      <c r="PG13">
        <v>23778</v>
      </c>
      <c r="PH13">
        <v>23810</v>
      </c>
      <c r="PI13">
        <v>23869</v>
      </c>
      <c r="PJ13">
        <v>23935</v>
      </c>
      <c r="PK13">
        <v>23997</v>
      </c>
      <c r="PL13">
        <v>24045</v>
      </c>
      <c r="PM13">
        <v>24086</v>
      </c>
      <c r="PN13">
        <v>24130</v>
      </c>
    </row>
    <row r="14" spans="1:430">
      <c r="A14" t="s">
        <v>520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36">
        <v>16135</v>
      </c>
      <c r="JM14" s="136">
        <v>16269</v>
      </c>
      <c r="JN14" s="136">
        <v>16395</v>
      </c>
      <c r="JO14" s="136">
        <v>16502</v>
      </c>
      <c r="JP14" s="136">
        <v>16640</v>
      </c>
      <c r="JQ14" s="136">
        <v>16753</v>
      </c>
      <c r="JR14" s="136">
        <v>16878</v>
      </c>
      <c r="JS14" s="136">
        <v>16968</v>
      </c>
      <c r="JT14" s="136">
        <v>17092</v>
      </c>
      <c r="JU14" s="136">
        <v>17092</v>
      </c>
      <c r="JV14" s="136">
        <v>17305</v>
      </c>
      <c r="JW14" s="136">
        <v>17484</v>
      </c>
      <c r="JX14" s="136">
        <v>17687</v>
      </c>
      <c r="JY14" s="136">
        <v>17850</v>
      </c>
      <c r="JZ14" s="136">
        <v>18021</v>
      </c>
      <c r="KA14" s="136">
        <v>18193</v>
      </c>
      <c r="KB14" s="136">
        <v>18355</v>
      </c>
      <c r="KC14" s="136">
        <v>18527</v>
      </c>
      <c r="KD14" s="136">
        <v>18728</v>
      </c>
      <c r="KE14" s="136">
        <v>18938</v>
      </c>
      <c r="KF14" s="136">
        <v>19126</v>
      </c>
      <c r="KG14" s="136">
        <v>19293</v>
      </c>
      <c r="KH14" s="136">
        <v>19499</v>
      </c>
      <c r="KI14" s="136">
        <v>19670</v>
      </c>
      <c r="KJ14" s="136">
        <v>19825</v>
      </c>
      <c r="KK14" s="136">
        <v>20154</v>
      </c>
      <c r="KL14" s="136">
        <v>20451</v>
      </c>
      <c r="KM14" s="136">
        <v>20703</v>
      </c>
      <c r="KN14" s="136">
        <v>21031</v>
      </c>
      <c r="KO14" s="136">
        <v>21223</v>
      </c>
      <c r="KP14" s="136">
        <v>21482</v>
      </c>
      <c r="KQ14" s="136">
        <v>21769</v>
      </c>
      <c r="KR14" s="136">
        <v>22124</v>
      </c>
      <c r="KS14" s="136">
        <v>22493</v>
      </c>
      <c r="KT14" s="136">
        <v>22892</v>
      </c>
      <c r="KU14" s="136">
        <v>23187</v>
      </c>
      <c r="KV14" s="136">
        <v>23608</v>
      </c>
      <c r="KW14" s="136">
        <v>23884</v>
      </c>
      <c r="KX14" s="136">
        <v>24210</v>
      </c>
      <c r="KY14" s="136">
        <v>24598</v>
      </c>
      <c r="KZ14" s="136">
        <v>24981</v>
      </c>
      <c r="LA14" s="136">
        <v>25328</v>
      </c>
      <c r="LB14" s="136">
        <v>25589</v>
      </c>
      <c r="LC14" s="136">
        <v>25800</v>
      </c>
      <c r="LD14" s="136">
        <v>26075</v>
      </c>
      <c r="LE14" s="136">
        <v>26279</v>
      </c>
      <c r="LF14" s="136">
        <v>26522</v>
      </c>
      <c r="LG14" s="136">
        <v>26784</v>
      </c>
      <c r="LH14" s="136">
        <v>27065</v>
      </c>
      <c r="LI14" s="136">
        <v>27312</v>
      </c>
      <c r="LJ14" s="136">
        <v>27516</v>
      </c>
      <c r="LK14" s="136">
        <v>27740</v>
      </c>
      <c r="LL14" s="136">
        <v>27865</v>
      </c>
      <c r="LM14" s="136">
        <v>28104</v>
      </c>
      <c r="LN14" s="136">
        <v>28273</v>
      </c>
      <c r="LO14" s="136">
        <v>28491</v>
      </c>
      <c r="LP14" s="136">
        <v>28708</v>
      </c>
      <c r="LQ14" s="136">
        <v>28925</v>
      </c>
      <c r="LR14" s="136">
        <v>29106</v>
      </c>
      <c r="LS14" s="136">
        <v>29346</v>
      </c>
      <c r="LT14" s="136">
        <v>29557</v>
      </c>
      <c r="LU14" s="136">
        <v>29756</v>
      </c>
      <c r="LV14" s="136">
        <v>29991</v>
      </c>
      <c r="LW14" s="136">
        <v>30233</v>
      </c>
      <c r="LX14" s="136">
        <v>30446</v>
      </c>
      <c r="LY14" s="136">
        <v>30626</v>
      </c>
      <c r="LZ14" s="136">
        <v>30795</v>
      </c>
      <c r="MA14" s="136">
        <v>30969</v>
      </c>
      <c r="MB14" s="136">
        <v>31184</v>
      </c>
      <c r="MC14" s="136">
        <v>31386</v>
      </c>
      <c r="MD14" s="136">
        <v>31574</v>
      </c>
      <c r="ME14" s="136">
        <v>31752</v>
      </c>
      <c r="MF14" s="136">
        <v>31907</v>
      </c>
      <c r="MG14" s="136">
        <v>32049</v>
      </c>
      <c r="MH14" s="136">
        <v>32190</v>
      </c>
      <c r="MI14" s="136">
        <v>32394</v>
      </c>
      <c r="MJ14" s="136">
        <v>32641</v>
      </c>
      <c r="MK14" s="136">
        <v>32829</v>
      </c>
      <c r="ML14" s="136">
        <v>32999</v>
      </c>
      <c r="MM14" s="136">
        <v>33129</v>
      </c>
      <c r="MN14" s="136">
        <v>33320</v>
      </c>
      <c r="MO14" s="136">
        <v>33490</v>
      </c>
      <c r="MP14" s="136">
        <v>33715</v>
      </c>
      <c r="MQ14" s="136">
        <v>33890</v>
      </c>
      <c r="MR14" s="136">
        <v>33999</v>
      </c>
      <c r="MS14" s="136">
        <v>34173</v>
      </c>
      <c r="MT14" s="136">
        <v>34355</v>
      </c>
      <c r="MU14" s="136">
        <v>34578</v>
      </c>
      <c r="MV14" s="153">
        <v>34745</v>
      </c>
      <c r="MW14" s="154">
        <v>34917</v>
      </c>
      <c r="MX14" s="154">
        <v>35069</v>
      </c>
      <c r="MY14" s="154">
        <v>35186</v>
      </c>
      <c r="MZ14" s="154">
        <v>35470</v>
      </c>
      <c r="NA14" s="154">
        <v>35592</v>
      </c>
      <c r="NB14" s="154">
        <v>35769</v>
      </c>
      <c r="NC14" s="153">
        <v>35932</v>
      </c>
      <c r="ND14" s="154">
        <v>36075</v>
      </c>
      <c r="NE14" s="154">
        <v>36229</v>
      </c>
      <c r="NF14" s="154">
        <v>36332</v>
      </c>
      <c r="NG14" s="155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>
        <v>39095</v>
      </c>
      <c r="OC14">
        <v>39193</v>
      </c>
      <c r="OD14">
        <v>39248</v>
      </c>
      <c r="OE14">
        <v>39355</v>
      </c>
      <c r="OF14">
        <v>39464</v>
      </c>
      <c r="OG14">
        <v>39634</v>
      </c>
      <c r="OH14">
        <v>39761</v>
      </c>
      <c r="OI14">
        <v>39868</v>
      </c>
      <c r="OJ14">
        <v>39961</v>
      </c>
      <c r="OK14">
        <v>40047</v>
      </c>
      <c r="OL14">
        <v>40115</v>
      </c>
      <c r="OM14">
        <v>40257</v>
      </c>
      <c r="ON14">
        <v>40330</v>
      </c>
      <c r="OO14">
        <v>40466</v>
      </c>
      <c r="OP14">
        <v>40579</v>
      </c>
      <c r="OQ14">
        <v>40693</v>
      </c>
      <c r="OR14">
        <v>40761</v>
      </c>
      <c r="OS14">
        <v>40839</v>
      </c>
      <c r="OT14">
        <v>40954</v>
      </c>
      <c r="OU14">
        <v>41043</v>
      </c>
      <c r="OV14">
        <v>41151</v>
      </c>
      <c r="OW14">
        <v>41250</v>
      </c>
      <c r="OX14">
        <v>41353</v>
      </c>
      <c r="OY14">
        <v>41429</v>
      </c>
      <c r="OZ14">
        <v>41546</v>
      </c>
      <c r="PA14">
        <v>41684</v>
      </c>
      <c r="PB14">
        <v>41796</v>
      </c>
      <c r="PC14">
        <v>41919</v>
      </c>
      <c r="PD14">
        <v>41989</v>
      </c>
      <c r="PE14">
        <v>42086</v>
      </c>
      <c r="PF14">
        <v>42175</v>
      </c>
      <c r="PG14">
        <v>42290</v>
      </c>
      <c r="PH14">
        <v>42428</v>
      </c>
      <c r="PI14">
        <v>42577</v>
      </c>
      <c r="PJ14">
        <v>42698</v>
      </c>
      <c r="PK14">
        <v>42881</v>
      </c>
      <c r="PL14">
        <v>43024</v>
      </c>
      <c r="PM14">
        <v>43115</v>
      </c>
      <c r="PN14">
        <v>43268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133"/>
  <sheetViews>
    <sheetView tabSelected="1" topLeftCell="A9110" workbookViewId="0">
      <selection activeCell="A9114" sqref="A9114:E9133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6" t="s">
        <v>1</v>
      </c>
      <c r="C1" s="26" t="s">
        <v>521</v>
      </c>
      <c r="D1" s="26" t="s">
        <v>522</v>
      </c>
      <c r="E1" s="26" t="s">
        <v>523</v>
      </c>
      <c r="F1" s="25"/>
      <c r="G1" s="25"/>
    </row>
    <row r="2" spans="1:7">
      <c r="A2" s="25">
        <v>43997</v>
      </c>
      <c r="B2">
        <v>43997</v>
      </c>
      <c r="C2" t="s">
        <v>524</v>
      </c>
      <c r="D2" s="27">
        <f>VLOOKUP(Pag_Inicio_Corr_mas_casos[[#This Row],[Corregimiento]],Hoja3!$A$2:$D$676,4,0)</f>
        <v>130101</v>
      </c>
      <c r="E2">
        <v>69</v>
      </c>
    </row>
    <row r="3" spans="1:7">
      <c r="A3" s="25">
        <v>43997</v>
      </c>
      <c r="B3">
        <v>43997</v>
      </c>
      <c r="C3" t="s">
        <v>525</v>
      </c>
      <c r="D3" s="27">
        <f>VLOOKUP(Pag_Inicio_Corr_mas_casos[[#This Row],[Corregimiento]],Hoja3!$A$2:$D$676,4,0)</f>
        <v>81002</v>
      </c>
      <c r="E3">
        <v>49</v>
      </c>
    </row>
    <row r="4" spans="1:7">
      <c r="A4" s="25">
        <v>43997</v>
      </c>
      <c r="B4">
        <v>43997</v>
      </c>
      <c r="C4" t="s">
        <v>526</v>
      </c>
      <c r="D4" s="27">
        <f>VLOOKUP(Pag_Inicio_Corr_mas_casos[[#This Row],[Corregimiento]],Hoja3!$A$2:$D$676,4,0)</f>
        <v>130106</v>
      </c>
      <c r="E4">
        <v>41</v>
      </c>
    </row>
    <row r="5" spans="1:7">
      <c r="A5" s="25">
        <v>43997</v>
      </c>
      <c r="B5">
        <v>43997</v>
      </c>
      <c r="C5" t="s">
        <v>527</v>
      </c>
      <c r="D5" s="27">
        <f>VLOOKUP(Pag_Inicio_Corr_mas_casos[[#This Row],[Corregimiento]],Hoja3!$A$2:$D$676,4,0)</f>
        <v>80802</v>
      </c>
      <c r="E5">
        <v>35</v>
      </c>
    </row>
    <row r="6" spans="1:7">
      <c r="A6" s="25">
        <v>43997</v>
      </c>
      <c r="B6">
        <v>43997</v>
      </c>
      <c r="C6" t="s">
        <v>528</v>
      </c>
      <c r="D6" s="27">
        <f>VLOOKUP(Pag_Inicio_Corr_mas_casos[[#This Row],[Corregimiento]],Hoja3!$A$2:$D$676,4,0)</f>
        <v>130102</v>
      </c>
      <c r="E6">
        <v>30</v>
      </c>
    </row>
    <row r="7" spans="1:7">
      <c r="A7" s="25">
        <v>43997</v>
      </c>
      <c r="B7">
        <v>43997</v>
      </c>
      <c r="C7" t="s">
        <v>529</v>
      </c>
      <c r="D7" s="27">
        <f>VLOOKUP(Pag_Inicio_Corr_mas_casos[[#This Row],[Corregimiento]],Hoja3!$A$2:$D$676,4,0)</f>
        <v>80821</v>
      </c>
      <c r="E7">
        <v>21</v>
      </c>
    </row>
    <row r="8" spans="1:7">
      <c r="A8" s="25">
        <v>43997</v>
      </c>
      <c r="B8">
        <v>43997</v>
      </c>
      <c r="C8" t="s">
        <v>530</v>
      </c>
      <c r="D8" s="27">
        <f>VLOOKUP(Pag_Inicio_Corr_mas_casos[[#This Row],[Corregimiento]],Hoja3!$A$2:$D$676,4,0)</f>
        <v>81007</v>
      </c>
      <c r="E8">
        <v>20</v>
      </c>
    </row>
    <row r="9" spans="1:7">
      <c r="A9" s="25">
        <v>43997</v>
      </c>
      <c r="B9">
        <v>43997</v>
      </c>
      <c r="C9" t="s">
        <v>531</v>
      </c>
      <c r="D9" s="27">
        <f>VLOOKUP(Pag_Inicio_Corr_mas_casos[[#This Row],[Corregimiento]],Hoja3!$A$2:$D$676,4,0)</f>
        <v>81008</v>
      </c>
      <c r="E9">
        <v>20</v>
      </c>
    </row>
    <row r="10" spans="1:7">
      <c r="A10" s="25">
        <v>43997</v>
      </c>
      <c r="B10">
        <v>43997</v>
      </c>
      <c r="C10" t="s">
        <v>532</v>
      </c>
      <c r="D10" s="27">
        <f>VLOOKUP(Pag_Inicio_Corr_mas_casos[[#This Row],[Corregimiento]],Hoja3!$A$2:$D$676,4,0)</f>
        <v>80816</v>
      </c>
      <c r="E10">
        <v>19</v>
      </c>
    </row>
    <row r="11" spans="1:7">
      <c r="A11" s="25">
        <v>43997</v>
      </c>
      <c r="B11">
        <v>43997</v>
      </c>
      <c r="C11" t="s">
        <v>533</v>
      </c>
      <c r="D11" s="27">
        <f>VLOOKUP(Pag_Inicio_Corr_mas_casos[[#This Row],[Corregimiento]],Hoja3!$A$2:$D$676,4,0)</f>
        <v>80817</v>
      </c>
      <c r="E11">
        <v>18</v>
      </c>
    </row>
    <row r="12" spans="1:7">
      <c r="A12" s="25">
        <v>43997</v>
      </c>
      <c r="B12">
        <v>43997</v>
      </c>
      <c r="C12" t="s">
        <v>534</v>
      </c>
      <c r="D12" s="27">
        <f>VLOOKUP(Pag_Inicio_Corr_mas_casos[[#This Row],[Corregimiento]],Hoja3!$A$2:$D$676,4,0)</f>
        <v>80822</v>
      </c>
      <c r="E12">
        <v>17</v>
      </c>
    </row>
    <row r="13" spans="1:7">
      <c r="A13" s="25">
        <v>43997</v>
      </c>
      <c r="B13">
        <v>43997</v>
      </c>
      <c r="C13" t="s">
        <v>535</v>
      </c>
      <c r="D13" s="27">
        <f>VLOOKUP(Pag_Inicio_Corr_mas_casos[[#This Row],[Corregimiento]],Hoja3!$A$2:$D$676,4,0)</f>
        <v>80823</v>
      </c>
      <c r="E13">
        <v>16</v>
      </c>
    </row>
    <row r="14" spans="1:7">
      <c r="A14" s="25">
        <v>43997</v>
      </c>
      <c r="B14">
        <v>43997</v>
      </c>
      <c r="C14" t="s">
        <v>536</v>
      </c>
      <c r="D14" s="27">
        <f>VLOOKUP(Pag_Inicio_Corr_mas_casos[[#This Row],[Corregimiento]],Hoja3!$A$2:$D$676,4,0)</f>
        <v>81001</v>
      </c>
      <c r="E14">
        <v>14</v>
      </c>
    </row>
    <row r="15" spans="1:7">
      <c r="A15" s="25">
        <v>43997</v>
      </c>
      <c r="B15">
        <v>43997</v>
      </c>
      <c r="C15" t="s">
        <v>537</v>
      </c>
      <c r="D15" s="27">
        <f>VLOOKUP(Pag_Inicio_Corr_mas_casos[[#This Row],[Corregimiento]],Hoja3!$A$2:$D$676,4,0)</f>
        <v>80819</v>
      </c>
      <c r="E15">
        <v>14</v>
      </c>
    </row>
    <row r="16" spans="1:7">
      <c r="A16" s="25">
        <v>43997</v>
      </c>
      <c r="B16">
        <v>43997</v>
      </c>
      <c r="C16" t="s">
        <v>538</v>
      </c>
      <c r="D16" s="27">
        <f>VLOOKUP(Pag_Inicio_Corr_mas_casos[[#This Row],[Corregimiento]],Hoja3!$A$2:$D$676,4,0)</f>
        <v>130107</v>
      </c>
      <c r="E16">
        <v>14</v>
      </c>
    </row>
    <row r="17" spans="1:5">
      <c r="A17" s="25">
        <v>43997</v>
      </c>
      <c r="B17">
        <v>43997</v>
      </c>
      <c r="C17" t="s">
        <v>539</v>
      </c>
      <c r="D17" s="27">
        <f>VLOOKUP(Pag_Inicio_Corr_mas_casos[[#This Row],[Corregimiento]],Hoja3!$A$2:$D$676,4,0)</f>
        <v>81006</v>
      </c>
      <c r="E17">
        <v>12</v>
      </c>
    </row>
    <row r="18" spans="1:5">
      <c r="A18" s="25">
        <v>43997</v>
      </c>
      <c r="B18">
        <v>43997</v>
      </c>
      <c r="C18" t="s">
        <v>540</v>
      </c>
      <c r="D18" s="27">
        <f>VLOOKUP(Pag_Inicio_Corr_mas_casos[[#This Row],[Corregimiento]],Hoja3!$A$2:$D$676,4,0)</f>
        <v>80812</v>
      </c>
      <c r="E18">
        <v>12</v>
      </c>
    </row>
    <row r="19" spans="1:5">
      <c r="A19" s="25">
        <v>43997</v>
      </c>
      <c r="B19">
        <v>43997</v>
      </c>
      <c r="C19" t="s">
        <v>541</v>
      </c>
      <c r="D19" s="27">
        <f>VLOOKUP(Pag_Inicio_Corr_mas_casos[[#This Row],[Corregimiento]],Hoja3!$A$2:$D$676,4,0)</f>
        <v>130702</v>
      </c>
      <c r="E19">
        <v>12</v>
      </c>
    </row>
    <row r="20" spans="1:5">
      <c r="A20" s="25">
        <v>43997</v>
      </c>
      <c r="B20">
        <v>43997</v>
      </c>
      <c r="C20" t="s">
        <v>542</v>
      </c>
      <c r="D20" s="27">
        <f>VLOOKUP(Pag_Inicio_Corr_mas_casos[[#This Row],[Corregimiento]],Hoja3!$A$2:$D$676,4,0)</f>
        <v>40601</v>
      </c>
      <c r="E20">
        <v>12</v>
      </c>
    </row>
    <row r="21" spans="1:5">
      <c r="A21" s="25">
        <v>43997</v>
      </c>
      <c r="B21">
        <v>43997</v>
      </c>
      <c r="C21" t="s">
        <v>543</v>
      </c>
      <c r="D21" s="27">
        <f>VLOOKUP(Pag_Inicio_Corr_mas_casos[[#This Row],[Corregimiento]],Hoja3!$A$2:$D$676,4,0)</f>
        <v>80806</v>
      </c>
      <c r="E21">
        <v>11</v>
      </c>
    </row>
    <row r="22" spans="1:5">
      <c r="A22" s="25">
        <v>43997</v>
      </c>
      <c r="B22">
        <v>43997</v>
      </c>
      <c r="C22" t="s">
        <v>544</v>
      </c>
      <c r="D22" s="27">
        <f>VLOOKUP(Pag_Inicio_Corr_mas_casos[[#This Row],[Corregimiento]],Hoja3!$A$2:$D$676,4,0)</f>
        <v>130108</v>
      </c>
      <c r="E22">
        <v>11</v>
      </c>
    </row>
    <row r="23" spans="1:5">
      <c r="A23" s="25">
        <v>43997</v>
      </c>
      <c r="B23">
        <v>43997</v>
      </c>
      <c r="C23" t="s">
        <v>545</v>
      </c>
      <c r="D23" s="27">
        <f>VLOOKUP(Pag_Inicio_Corr_mas_casos[[#This Row],[Corregimiento]],Hoja3!$A$2:$D$676,4,0)</f>
        <v>80810</v>
      </c>
      <c r="E23">
        <v>10</v>
      </c>
    </row>
    <row r="24" spans="1:5">
      <c r="A24" s="25">
        <v>43997</v>
      </c>
      <c r="B24">
        <v>43997</v>
      </c>
      <c r="C24" t="s">
        <v>546</v>
      </c>
      <c r="D24" s="27">
        <f>VLOOKUP(Pag_Inicio_Corr_mas_casos[[#This Row],[Corregimiento]],Hoja3!$A$2:$D$676,4,0)</f>
        <v>30107</v>
      </c>
      <c r="E24">
        <v>10</v>
      </c>
    </row>
    <row r="25" spans="1:5">
      <c r="A25" s="25">
        <v>43997</v>
      </c>
      <c r="B25">
        <v>43997</v>
      </c>
      <c r="C25" t="s">
        <v>547</v>
      </c>
      <c r="D25" s="27">
        <f>VLOOKUP(Pag_Inicio_Corr_mas_casos[[#This Row],[Corregimiento]],Hoja3!$A$2:$D$676,4,0)</f>
        <v>30113</v>
      </c>
      <c r="E25">
        <v>10</v>
      </c>
    </row>
    <row r="26" spans="1:5">
      <c r="A26" s="25">
        <v>43998</v>
      </c>
      <c r="B26">
        <v>43998</v>
      </c>
      <c r="C26" t="s">
        <v>548</v>
      </c>
      <c r="D26" s="27">
        <f>VLOOKUP(Pag_Inicio_Corr_mas_casos[[#This Row],[Corregimiento]],Hoja3!$A$2:$D$676,4,0)</f>
        <v>10201</v>
      </c>
      <c r="E26">
        <v>33</v>
      </c>
    </row>
    <row r="27" spans="1:5">
      <c r="A27" s="25">
        <v>43998</v>
      </c>
      <c r="B27">
        <v>43998</v>
      </c>
      <c r="C27" t="s">
        <v>549</v>
      </c>
      <c r="D27" s="27">
        <f>VLOOKUP(Pag_Inicio_Corr_mas_casos[[#This Row],[Corregimiento]],Hoja3!$A$2:$D$676,4,0)</f>
        <v>50207</v>
      </c>
      <c r="E27">
        <v>31</v>
      </c>
    </row>
    <row r="28" spans="1:5">
      <c r="A28" s="25">
        <v>43998</v>
      </c>
      <c r="B28">
        <v>43998</v>
      </c>
      <c r="C28" t="s">
        <v>537</v>
      </c>
      <c r="D28" s="27">
        <f>VLOOKUP(Pag_Inicio_Corr_mas_casos[[#This Row],[Corregimiento]],Hoja3!$A$2:$D$676,4,0)</f>
        <v>80819</v>
      </c>
      <c r="E28">
        <v>23</v>
      </c>
    </row>
    <row r="29" spans="1:5">
      <c r="A29" s="25">
        <v>43998</v>
      </c>
      <c r="B29">
        <v>43998</v>
      </c>
      <c r="C29" t="s">
        <v>550</v>
      </c>
      <c r="D29" s="27">
        <f>VLOOKUP(Pag_Inicio_Corr_mas_casos[[#This Row],[Corregimiento]],Hoja3!$A$2:$D$676,4,0)</f>
        <v>80813</v>
      </c>
      <c r="E29">
        <v>21</v>
      </c>
    </row>
    <row r="30" spans="1:5">
      <c r="A30" s="25">
        <v>43998</v>
      </c>
      <c r="B30">
        <v>43998</v>
      </c>
      <c r="C30" t="s">
        <v>551</v>
      </c>
      <c r="D30" s="27">
        <f>VLOOKUP(Pag_Inicio_Corr_mas_casos[[#This Row],[Corregimiento]],Hoja3!$A$2:$D$676,4,0)</f>
        <v>120605</v>
      </c>
      <c r="E30">
        <v>20</v>
      </c>
    </row>
    <row r="31" spans="1:5">
      <c r="A31" s="25">
        <v>43998</v>
      </c>
      <c r="B31">
        <v>43998</v>
      </c>
      <c r="C31" t="s">
        <v>524</v>
      </c>
      <c r="D31" s="27">
        <f>VLOOKUP(Pag_Inicio_Corr_mas_casos[[#This Row],[Corregimiento]],Hoja3!$A$2:$D$676,4,0)</f>
        <v>130101</v>
      </c>
      <c r="E31">
        <v>16</v>
      </c>
    </row>
    <row r="32" spans="1:5">
      <c r="A32" s="25">
        <v>43998</v>
      </c>
      <c r="B32">
        <v>43998</v>
      </c>
      <c r="C32" t="s">
        <v>530</v>
      </c>
      <c r="D32" s="27">
        <f>VLOOKUP(Pag_Inicio_Corr_mas_casos[[#This Row],[Corregimiento]],Hoja3!$A$2:$D$676,4,0)</f>
        <v>81007</v>
      </c>
      <c r="E32">
        <v>16</v>
      </c>
    </row>
    <row r="33" spans="1:5">
      <c r="A33" s="25">
        <v>43998</v>
      </c>
      <c r="B33">
        <v>43998</v>
      </c>
      <c r="C33" t="s">
        <v>529</v>
      </c>
      <c r="D33" s="27">
        <f>VLOOKUP(Pag_Inicio_Corr_mas_casos[[#This Row],[Corregimiento]],Hoja3!$A$2:$D$676,4,0)</f>
        <v>80821</v>
      </c>
      <c r="E33">
        <v>15</v>
      </c>
    </row>
    <row r="34" spans="1:5">
      <c r="A34" s="25">
        <v>43998</v>
      </c>
      <c r="B34">
        <v>43998</v>
      </c>
      <c r="C34" t="s">
        <v>552</v>
      </c>
      <c r="D34" s="27">
        <f>VLOOKUP(Pag_Inicio_Corr_mas_casos[[#This Row],[Corregimiento]],Hoja3!$A$2:$D$676,4,0)</f>
        <v>80501</v>
      </c>
      <c r="E34">
        <v>15</v>
      </c>
    </row>
    <row r="35" spans="1:5">
      <c r="A35" s="25">
        <v>43998</v>
      </c>
      <c r="B35">
        <v>43998</v>
      </c>
      <c r="C35" t="s">
        <v>531</v>
      </c>
      <c r="D35" s="27">
        <f>VLOOKUP(Pag_Inicio_Corr_mas_casos[[#This Row],[Corregimiento]],Hoja3!$A$2:$D$676,4,0)</f>
        <v>81008</v>
      </c>
      <c r="E35">
        <v>14</v>
      </c>
    </row>
    <row r="36" spans="1:5">
      <c r="A36" s="25">
        <v>43998</v>
      </c>
      <c r="B36">
        <v>43998</v>
      </c>
      <c r="C36" t="s">
        <v>553</v>
      </c>
      <c r="D36" s="27">
        <f>VLOOKUP(Pag_Inicio_Corr_mas_casos[[#This Row],[Corregimiento]],Hoja3!$A$2:$D$676,4,0)</f>
        <v>80808</v>
      </c>
      <c r="E36">
        <v>13</v>
      </c>
    </row>
    <row r="37" spans="1:5">
      <c r="A37" s="25">
        <v>43998</v>
      </c>
      <c r="B37">
        <v>43998</v>
      </c>
      <c r="C37" t="s">
        <v>554</v>
      </c>
      <c r="D37" s="27">
        <f>VLOOKUP(Pag_Inicio_Corr_mas_casos[[#This Row],[Corregimiento]],Hoja3!$A$2:$D$676,4,0)</f>
        <v>80820</v>
      </c>
      <c r="E37">
        <v>12</v>
      </c>
    </row>
    <row r="38" spans="1:5">
      <c r="A38" s="25">
        <v>43998</v>
      </c>
      <c r="B38">
        <v>43998</v>
      </c>
      <c r="C38" t="s">
        <v>543</v>
      </c>
      <c r="D38" s="27">
        <f>VLOOKUP(Pag_Inicio_Corr_mas_casos[[#This Row],[Corregimiento]],Hoja3!$A$2:$D$676,4,0)</f>
        <v>80806</v>
      </c>
      <c r="E38">
        <v>11</v>
      </c>
    </row>
    <row r="39" spans="1:5">
      <c r="A39" s="25">
        <v>43998</v>
      </c>
      <c r="B39">
        <v>43998</v>
      </c>
      <c r="C39" t="s">
        <v>555</v>
      </c>
      <c r="D39" s="27">
        <f>VLOOKUP(Pag_Inicio_Corr_mas_casos[[#This Row],[Corregimiento]],Hoja3!$A$2:$D$676,4,0)</f>
        <v>80815</v>
      </c>
      <c r="E39">
        <v>11</v>
      </c>
    </row>
    <row r="40" spans="1:5">
      <c r="A40" s="25">
        <v>43998</v>
      </c>
      <c r="B40">
        <v>43998</v>
      </c>
      <c r="C40" t="s">
        <v>556</v>
      </c>
      <c r="D40" s="27">
        <f>VLOOKUP(Pag_Inicio_Corr_mas_casos[[#This Row],[Corregimiento]],Hoja3!$A$2:$D$676,4,0)</f>
        <v>110102</v>
      </c>
      <c r="E40">
        <v>11</v>
      </c>
    </row>
    <row r="41" spans="1:5">
      <c r="A41" s="25">
        <v>43998</v>
      </c>
      <c r="B41">
        <v>43998</v>
      </c>
      <c r="C41" t="s">
        <v>527</v>
      </c>
      <c r="D41" s="27">
        <f>VLOOKUP(Pag_Inicio_Corr_mas_casos[[#This Row],[Corregimiento]],Hoja3!$A$2:$D$676,4,0)</f>
        <v>80802</v>
      </c>
      <c r="E41">
        <v>10</v>
      </c>
    </row>
    <row r="42" spans="1:5">
      <c r="A42" s="25">
        <v>43998</v>
      </c>
      <c r="B42">
        <v>43998</v>
      </c>
      <c r="C42" t="s">
        <v>535</v>
      </c>
      <c r="D42" s="27">
        <f>VLOOKUP(Pag_Inicio_Corr_mas_casos[[#This Row],[Corregimiento]],Hoja3!$A$2:$D$676,4,0)</f>
        <v>80823</v>
      </c>
      <c r="E42">
        <v>10</v>
      </c>
    </row>
    <row r="43" spans="1:5">
      <c r="A43" s="25">
        <v>43998</v>
      </c>
      <c r="B43">
        <v>43998</v>
      </c>
      <c r="C43" t="s">
        <v>533</v>
      </c>
      <c r="D43" s="27">
        <f>VLOOKUP(Pag_Inicio_Corr_mas_casos[[#This Row],[Corregimiento]],Hoja3!$A$2:$D$676,4,0)</f>
        <v>80817</v>
      </c>
      <c r="E43">
        <v>10</v>
      </c>
    </row>
    <row r="44" spans="1:5">
      <c r="A44" s="25">
        <v>43998</v>
      </c>
      <c r="B44">
        <v>43998</v>
      </c>
      <c r="C44" t="s">
        <v>557</v>
      </c>
      <c r="D44" s="27">
        <f>VLOOKUP(Pag_Inicio_Corr_mas_casos[[#This Row],[Corregimiento]],Hoja3!$A$2:$D$676,4,0)</f>
        <v>80811</v>
      </c>
      <c r="E44">
        <v>10</v>
      </c>
    </row>
    <row r="45" spans="1:5">
      <c r="A45" s="25">
        <v>43999</v>
      </c>
      <c r="B45">
        <v>43999</v>
      </c>
      <c r="C45" t="s">
        <v>524</v>
      </c>
      <c r="D45" s="27">
        <f>VLOOKUP(Pag_Inicio_Corr_mas_casos[[#This Row],[Corregimiento]],Hoja3!$A$2:$D$676,4,0)</f>
        <v>130101</v>
      </c>
      <c r="E45">
        <v>30</v>
      </c>
    </row>
    <row r="46" spans="1:5">
      <c r="A46" s="25">
        <v>43999</v>
      </c>
      <c r="B46">
        <v>43999</v>
      </c>
      <c r="C46" t="s">
        <v>525</v>
      </c>
      <c r="D46" s="27">
        <f>VLOOKUP(Pag_Inicio_Corr_mas_casos[[#This Row],[Corregimiento]],Hoja3!$A$2:$D$676,4,0)</f>
        <v>81002</v>
      </c>
      <c r="E46">
        <v>26</v>
      </c>
    </row>
    <row r="47" spans="1:5">
      <c r="A47" s="25">
        <v>43999</v>
      </c>
      <c r="B47">
        <v>43999</v>
      </c>
      <c r="C47" t="s">
        <v>529</v>
      </c>
      <c r="D47" s="27">
        <f>VLOOKUP(Pag_Inicio_Corr_mas_casos[[#This Row],[Corregimiento]],Hoja3!$A$2:$D$676,4,0)</f>
        <v>80821</v>
      </c>
      <c r="E47">
        <v>24</v>
      </c>
    </row>
    <row r="48" spans="1:5">
      <c r="A48" s="25">
        <v>43999</v>
      </c>
      <c r="B48">
        <v>43999</v>
      </c>
      <c r="C48" t="s">
        <v>527</v>
      </c>
      <c r="D48" s="27">
        <f>VLOOKUP(Pag_Inicio_Corr_mas_casos[[#This Row],[Corregimiento]],Hoja3!$A$2:$D$676,4,0)</f>
        <v>80802</v>
      </c>
      <c r="E48">
        <v>24</v>
      </c>
    </row>
    <row r="49" spans="1:5">
      <c r="A49" s="25">
        <v>43999</v>
      </c>
      <c r="B49">
        <v>43999</v>
      </c>
      <c r="C49" t="s">
        <v>534</v>
      </c>
      <c r="D49" s="27">
        <f>VLOOKUP(Pag_Inicio_Corr_mas_casos[[#This Row],[Corregimiento]],Hoja3!$A$2:$D$676,4,0)</f>
        <v>80822</v>
      </c>
      <c r="E49">
        <v>22</v>
      </c>
    </row>
    <row r="50" spans="1:5">
      <c r="A50" s="25">
        <v>43999</v>
      </c>
      <c r="B50">
        <v>43999</v>
      </c>
      <c r="C50" t="s">
        <v>530</v>
      </c>
      <c r="D50" s="27">
        <f>VLOOKUP(Pag_Inicio_Corr_mas_casos[[#This Row],[Corregimiento]],Hoja3!$A$2:$D$676,4,0)</f>
        <v>81007</v>
      </c>
      <c r="E50">
        <v>18</v>
      </c>
    </row>
    <row r="51" spans="1:5">
      <c r="A51" s="25">
        <v>43999</v>
      </c>
      <c r="B51">
        <v>43999</v>
      </c>
      <c r="C51" t="s">
        <v>533</v>
      </c>
      <c r="D51" s="27">
        <f>VLOOKUP(Pag_Inicio_Corr_mas_casos[[#This Row],[Corregimiento]],Hoja3!$A$2:$D$676,4,0)</f>
        <v>80817</v>
      </c>
      <c r="E51">
        <v>17</v>
      </c>
    </row>
    <row r="52" spans="1:5">
      <c r="A52" s="25">
        <v>43999</v>
      </c>
      <c r="B52">
        <v>43999</v>
      </c>
      <c r="C52" t="s">
        <v>558</v>
      </c>
      <c r="D52" s="27">
        <f>VLOOKUP(Pag_Inicio_Corr_mas_casos[[#This Row],[Corregimiento]],Hoja3!$A$2:$D$676,4,0)</f>
        <v>50316</v>
      </c>
      <c r="E52">
        <v>16</v>
      </c>
    </row>
    <row r="53" spans="1:5">
      <c r="A53" s="25">
        <v>43999</v>
      </c>
      <c r="B53">
        <v>43999</v>
      </c>
      <c r="C53" t="s">
        <v>526</v>
      </c>
      <c r="D53" s="27">
        <f>VLOOKUP(Pag_Inicio_Corr_mas_casos[[#This Row],[Corregimiento]],Hoja3!$A$2:$D$676,4,0)</f>
        <v>130106</v>
      </c>
      <c r="E53">
        <v>16</v>
      </c>
    </row>
    <row r="54" spans="1:5">
      <c r="A54" s="25">
        <v>43999</v>
      </c>
      <c r="B54">
        <v>43999</v>
      </c>
      <c r="C54" t="s">
        <v>548</v>
      </c>
      <c r="D54" s="27">
        <f>VLOOKUP(Pag_Inicio_Corr_mas_casos[[#This Row],[Corregimiento]],Hoja3!$A$2:$D$676,4,0)</f>
        <v>10201</v>
      </c>
      <c r="E54">
        <v>14</v>
      </c>
    </row>
    <row r="55" spans="1:5">
      <c r="A55" s="25">
        <v>43999</v>
      </c>
      <c r="B55">
        <v>43999</v>
      </c>
      <c r="C55" t="s">
        <v>559</v>
      </c>
      <c r="D55" s="27">
        <f>VLOOKUP(Pag_Inicio_Corr_mas_casos[[#This Row],[Corregimiento]],Hoja3!$A$2:$D$676,4,0)</f>
        <v>130708</v>
      </c>
      <c r="E55">
        <v>14</v>
      </c>
    </row>
    <row r="56" spans="1:5">
      <c r="A56" s="25">
        <v>43999</v>
      </c>
      <c r="B56">
        <v>43999</v>
      </c>
      <c r="C56" t="s">
        <v>560</v>
      </c>
      <c r="D56" s="27">
        <f>VLOOKUP(Pag_Inicio_Corr_mas_casos[[#This Row],[Corregimiento]],Hoja3!$A$2:$D$676,4,0)</f>
        <v>80826</v>
      </c>
      <c r="E56">
        <v>14</v>
      </c>
    </row>
    <row r="57" spans="1:5">
      <c r="A57" s="25">
        <v>43999</v>
      </c>
      <c r="B57">
        <v>43999</v>
      </c>
      <c r="C57" t="s">
        <v>528</v>
      </c>
      <c r="D57" s="27">
        <f>VLOOKUP(Pag_Inicio_Corr_mas_casos[[#This Row],[Corregimiento]],Hoja3!$A$2:$D$676,4,0)</f>
        <v>130102</v>
      </c>
      <c r="E57">
        <v>13</v>
      </c>
    </row>
    <row r="58" spans="1:5">
      <c r="A58" s="25">
        <v>43999</v>
      </c>
      <c r="B58">
        <v>43999</v>
      </c>
      <c r="C58" t="s">
        <v>540</v>
      </c>
      <c r="D58" s="27">
        <f>VLOOKUP(Pag_Inicio_Corr_mas_casos[[#This Row],[Corregimiento]],Hoja3!$A$2:$D$676,4,0)</f>
        <v>80812</v>
      </c>
      <c r="E58">
        <v>13</v>
      </c>
    </row>
    <row r="59" spans="1:5">
      <c r="A59" s="25">
        <v>43999</v>
      </c>
      <c r="B59">
        <v>43999</v>
      </c>
      <c r="C59" t="s">
        <v>537</v>
      </c>
      <c r="D59" s="27">
        <f>VLOOKUP(Pag_Inicio_Corr_mas_casos[[#This Row],[Corregimiento]],Hoja3!$A$2:$D$676,4,0)</f>
        <v>80819</v>
      </c>
      <c r="E59">
        <v>12</v>
      </c>
    </row>
    <row r="60" spans="1:5">
      <c r="A60" s="25">
        <v>43999</v>
      </c>
      <c r="B60">
        <v>43999</v>
      </c>
      <c r="C60" t="s">
        <v>531</v>
      </c>
      <c r="D60" s="27">
        <f>VLOOKUP(Pag_Inicio_Corr_mas_casos[[#This Row],[Corregimiento]],Hoja3!$A$2:$D$676,4,0)</f>
        <v>81008</v>
      </c>
      <c r="E60">
        <v>11</v>
      </c>
    </row>
    <row r="61" spans="1:5">
      <c r="A61" s="25">
        <v>43999</v>
      </c>
      <c r="B61">
        <v>43999</v>
      </c>
      <c r="C61" t="s">
        <v>550</v>
      </c>
      <c r="D61" s="27">
        <f>VLOOKUP(Pag_Inicio_Corr_mas_casos[[#This Row],[Corregimiento]],Hoja3!$A$2:$D$676,4,0)</f>
        <v>80813</v>
      </c>
      <c r="E61">
        <v>11</v>
      </c>
    </row>
    <row r="62" spans="1:5">
      <c r="A62" s="25">
        <v>43999</v>
      </c>
      <c r="B62">
        <v>43999</v>
      </c>
      <c r="C62" t="s">
        <v>561</v>
      </c>
      <c r="D62" s="27">
        <f>VLOOKUP(Pag_Inicio_Corr_mas_casos[[#This Row],[Corregimiento]],Hoja3!$A$2:$D$676,4,0)</f>
        <v>50208</v>
      </c>
      <c r="E62">
        <v>10</v>
      </c>
    </row>
    <row r="63" spans="1:5">
      <c r="A63" s="25">
        <v>43999</v>
      </c>
      <c r="B63">
        <v>43999</v>
      </c>
      <c r="C63" t="s">
        <v>536</v>
      </c>
      <c r="D63" s="27">
        <f>VLOOKUP(Pag_Inicio_Corr_mas_casos[[#This Row],[Corregimiento]],Hoja3!$A$2:$D$676,4,0)</f>
        <v>81001</v>
      </c>
      <c r="E63">
        <v>10</v>
      </c>
    </row>
    <row r="64" spans="1:5">
      <c r="A64" s="25">
        <v>43999</v>
      </c>
      <c r="B64">
        <v>43999</v>
      </c>
      <c r="C64" t="s">
        <v>539</v>
      </c>
      <c r="D64" s="27">
        <f>VLOOKUP(Pag_Inicio_Corr_mas_casos[[#This Row],[Corregimiento]],Hoja3!$A$2:$D$676,4,0)</f>
        <v>81006</v>
      </c>
      <c r="E64">
        <v>10</v>
      </c>
    </row>
    <row r="65" spans="1:5">
      <c r="A65" s="25">
        <v>43999</v>
      </c>
      <c r="B65">
        <v>43999</v>
      </c>
      <c r="C65" t="s">
        <v>562</v>
      </c>
      <c r="D65" s="27">
        <f>VLOOKUP(Pag_Inicio_Corr_mas_casos[[#This Row],[Corregimiento]],Hoja3!$A$2:$D$676,4,0)</f>
        <v>80803</v>
      </c>
      <c r="E65">
        <v>10</v>
      </c>
    </row>
    <row r="66" spans="1:5">
      <c r="A66" s="25">
        <v>44000</v>
      </c>
      <c r="B66">
        <v>44000</v>
      </c>
      <c r="C66" t="s">
        <v>533</v>
      </c>
      <c r="D66" s="27">
        <f>VLOOKUP(Pag_Inicio_Corr_mas_casos[[#This Row],[Corregimiento]],Hoja3!$A$2:$D$676,4,0)</f>
        <v>80817</v>
      </c>
      <c r="E66">
        <v>44</v>
      </c>
    </row>
    <row r="67" spans="1:5">
      <c r="A67" s="25">
        <v>44000</v>
      </c>
      <c r="B67">
        <v>44000</v>
      </c>
      <c r="C67" t="s">
        <v>529</v>
      </c>
      <c r="D67" s="27">
        <f>VLOOKUP(Pag_Inicio_Corr_mas_casos[[#This Row],[Corregimiento]],Hoja3!$A$2:$D$676,4,0)</f>
        <v>80821</v>
      </c>
      <c r="E67">
        <v>37</v>
      </c>
    </row>
    <row r="68" spans="1:5">
      <c r="A68" s="25">
        <v>44000</v>
      </c>
      <c r="B68">
        <v>44000</v>
      </c>
      <c r="C68" t="s">
        <v>550</v>
      </c>
      <c r="D68" s="27">
        <f>VLOOKUP(Pag_Inicio_Corr_mas_casos[[#This Row],[Corregimiento]],Hoja3!$A$2:$D$676,4,0)</f>
        <v>80813</v>
      </c>
      <c r="E68">
        <v>29</v>
      </c>
    </row>
    <row r="69" spans="1:5">
      <c r="A69" s="25">
        <v>44000</v>
      </c>
      <c r="B69">
        <v>44000</v>
      </c>
      <c r="C69" t="s">
        <v>537</v>
      </c>
      <c r="D69" s="27">
        <f>VLOOKUP(Pag_Inicio_Corr_mas_casos[[#This Row],[Corregimiento]],Hoja3!$A$2:$D$676,4,0)</f>
        <v>80819</v>
      </c>
      <c r="E69">
        <v>27</v>
      </c>
    </row>
    <row r="70" spans="1:5">
      <c r="A70" s="25">
        <v>44000</v>
      </c>
      <c r="B70">
        <v>44000</v>
      </c>
      <c r="C70" t="s">
        <v>524</v>
      </c>
      <c r="D70" s="27">
        <f>VLOOKUP(Pag_Inicio_Corr_mas_casos[[#This Row],[Corregimiento]],Hoja3!$A$2:$D$676,4,0)</f>
        <v>130101</v>
      </c>
      <c r="E70">
        <v>25</v>
      </c>
    </row>
    <row r="71" spans="1:5">
      <c r="A71" s="25">
        <v>44000</v>
      </c>
      <c r="B71">
        <v>44000</v>
      </c>
      <c r="C71" t="s">
        <v>527</v>
      </c>
      <c r="D71" s="27">
        <f>VLOOKUP(Pag_Inicio_Corr_mas_casos[[#This Row],[Corregimiento]],Hoja3!$A$2:$D$676,4,0)</f>
        <v>80802</v>
      </c>
      <c r="E71">
        <v>22</v>
      </c>
    </row>
    <row r="72" spans="1:5">
      <c r="A72" s="25">
        <v>44000</v>
      </c>
      <c r="B72">
        <v>44000</v>
      </c>
      <c r="C72" t="s">
        <v>526</v>
      </c>
      <c r="D72" s="27">
        <f>VLOOKUP(Pag_Inicio_Corr_mas_casos[[#This Row],[Corregimiento]],Hoja3!$A$2:$D$676,4,0)</f>
        <v>130106</v>
      </c>
      <c r="E72">
        <v>21</v>
      </c>
    </row>
    <row r="73" spans="1:5">
      <c r="A73" s="25">
        <v>44000</v>
      </c>
      <c r="B73">
        <v>44000</v>
      </c>
      <c r="C73" t="s">
        <v>554</v>
      </c>
      <c r="D73" s="27">
        <f>VLOOKUP(Pag_Inicio_Corr_mas_casos[[#This Row],[Corregimiento]],Hoja3!$A$2:$D$676,4,0)</f>
        <v>80820</v>
      </c>
      <c r="E73">
        <v>18</v>
      </c>
    </row>
    <row r="74" spans="1:5">
      <c r="A74" s="25">
        <v>44000</v>
      </c>
      <c r="B74">
        <v>44000</v>
      </c>
      <c r="C74" t="s">
        <v>530</v>
      </c>
      <c r="D74" s="27">
        <f>VLOOKUP(Pag_Inicio_Corr_mas_casos[[#This Row],[Corregimiento]],Hoja3!$A$2:$D$676,4,0)</f>
        <v>81007</v>
      </c>
      <c r="E74">
        <v>18</v>
      </c>
    </row>
    <row r="75" spans="1:5">
      <c r="A75" s="25">
        <v>44000</v>
      </c>
      <c r="B75">
        <v>44000</v>
      </c>
      <c r="C75" t="s">
        <v>535</v>
      </c>
      <c r="D75" s="27">
        <f>VLOOKUP(Pag_Inicio_Corr_mas_casos[[#This Row],[Corregimiento]],Hoja3!$A$2:$D$676,4,0)</f>
        <v>80823</v>
      </c>
      <c r="E75">
        <v>17</v>
      </c>
    </row>
    <row r="76" spans="1:5">
      <c r="A76" s="25">
        <v>44000</v>
      </c>
      <c r="B76">
        <v>44000</v>
      </c>
      <c r="C76" t="s">
        <v>534</v>
      </c>
      <c r="D76" s="27">
        <f>VLOOKUP(Pag_Inicio_Corr_mas_casos[[#This Row],[Corregimiento]],Hoja3!$A$2:$D$676,4,0)</f>
        <v>80822</v>
      </c>
      <c r="E76">
        <v>16</v>
      </c>
    </row>
    <row r="77" spans="1:5">
      <c r="A77" s="25">
        <v>44000</v>
      </c>
      <c r="B77">
        <v>44000</v>
      </c>
      <c r="C77" t="s">
        <v>525</v>
      </c>
      <c r="D77" s="27">
        <f>VLOOKUP(Pag_Inicio_Corr_mas_casos[[#This Row],[Corregimiento]],Hoja3!$A$2:$D$676,4,0)</f>
        <v>81002</v>
      </c>
      <c r="E77">
        <v>16</v>
      </c>
    </row>
    <row r="78" spans="1:5">
      <c r="A78" s="25">
        <v>44000</v>
      </c>
      <c r="B78">
        <v>44000</v>
      </c>
      <c r="C78" t="s">
        <v>531</v>
      </c>
      <c r="D78" s="27">
        <f>VLOOKUP(Pag_Inicio_Corr_mas_casos[[#This Row],[Corregimiento]],Hoja3!$A$2:$D$676,4,0)</f>
        <v>81008</v>
      </c>
      <c r="E78">
        <v>15</v>
      </c>
    </row>
    <row r="79" spans="1:5">
      <c r="A79" s="25">
        <v>44000</v>
      </c>
      <c r="B79">
        <v>44000</v>
      </c>
      <c r="C79" t="s">
        <v>563</v>
      </c>
      <c r="D79" s="27">
        <f>VLOOKUP(Pag_Inicio_Corr_mas_casos[[#This Row],[Corregimiento]],Hoja3!$A$2:$D$676,4,0)</f>
        <v>130105</v>
      </c>
      <c r="E79">
        <v>15</v>
      </c>
    </row>
    <row r="80" spans="1:5">
      <c r="A80" s="25">
        <v>44000</v>
      </c>
      <c r="B80">
        <v>44000</v>
      </c>
      <c r="C80" t="s">
        <v>549</v>
      </c>
      <c r="D80" s="27">
        <f>VLOOKUP(Pag_Inicio_Corr_mas_casos[[#This Row],[Corregimiento]],Hoja3!$A$2:$D$676,4,0)</f>
        <v>50207</v>
      </c>
      <c r="E80">
        <v>15</v>
      </c>
    </row>
    <row r="81" spans="1:5">
      <c r="A81" s="25">
        <v>44000</v>
      </c>
      <c r="B81">
        <v>44000</v>
      </c>
      <c r="C81" t="s">
        <v>552</v>
      </c>
      <c r="D81" s="27">
        <f>VLOOKUP(Pag_Inicio_Corr_mas_casos[[#This Row],[Corregimiento]],Hoja3!$A$2:$D$676,4,0)</f>
        <v>80501</v>
      </c>
      <c r="E81">
        <v>14</v>
      </c>
    </row>
    <row r="82" spans="1:5">
      <c r="A82" s="25">
        <v>44000</v>
      </c>
      <c r="B82">
        <v>44000</v>
      </c>
      <c r="C82" t="s">
        <v>564</v>
      </c>
      <c r="D82" s="27">
        <f>VLOOKUP(Pag_Inicio_Corr_mas_casos[[#This Row],[Corregimiento]],Hoja3!$A$2:$D$676,4,0)</f>
        <v>20609</v>
      </c>
      <c r="E82">
        <v>13</v>
      </c>
    </row>
    <row r="83" spans="1:5">
      <c r="A83" s="25">
        <v>44000</v>
      </c>
      <c r="B83">
        <v>44000</v>
      </c>
      <c r="C83" t="s">
        <v>539</v>
      </c>
      <c r="D83" s="27">
        <f>VLOOKUP(Pag_Inicio_Corr_mas_casos[[#This Row],[Corregimiento]],Hoja3!$A$2:$D$676,4,0)</f>
        <v>81006</v>
      </c>
      <c r="E83">
        <v>12</v>
      </c>
    </row>
    <row r="84" spans="1:5">
      <c r="A84" s="25">
        <v>44000</v>
      </c>
      <c r="B84">
        <v>44000</v>
      </c>
      <c r="C84" t="s">
        <v>555</v>
      </c>
      <c r="D84" s="27">
        <f>VLOOKUP(Pag_Inicio_Corr_mas_casos[[#This Row],[Corregimiento]],Hoja3!$A$2:$D$676,4,0)</f>
        <v>80815</v>
      </c>
      <c r="E84">
        <v>11</v>
      </c>
    </row>
    <row r="85" spans="1:5">
      <c r="A85" s="25">
        <v>44000</v>
      </c>
      <c r="B85">
        <v>44000</v>
      </c>
      <c r="C85" t="s">
        <v>532</v>
      </c>
      <c r="D85" s="27">
        <f>VLOOKUP(Pag_Inicio_Corr_mas_casos[[#This Row],[Corregimiento]],Hoja3!$A$2:$D$676,4,0)</f>
        <v>80816</v>
      </c>
      <c r="E85">
        <v>11</v>
      </c>
    </row>
    <row r="86" spans="1:5">
      <c r="A86" s="25">
        <v>44000</v>
      </c>
      <c r="B86">
        <v>44000</v>
      </c>
      <c r="C86" t="s">
        <v>565</v>
      </c>
      <c r="D86" s="27">
        <f>VLOOKUP(Pag_Inicio_Corr_mas_casos[[#This Row],[Corregimiento]],Hoja3!$A$2:$D$676,4,0)</f>
        <v>80809</v>
      </c>
      <c r="E86">
        <v>11</v>
      </c>
    </row>
    <row r="87" spans="1:5">
      <c r="A87" s="25">
        <v>44000</v>
      </c>
      <c r="B87">
        <v>44000</v>
      </c>
      <c r="C87" t="s">
        <v>558</v>
      </c>
      <c r="D87" s="27">
        <f>VLOOKUP(Pag_Inicio_Corr_mas_casos[[#This Row],[Corregimiento]],Hoja3!$A$2:$D$676,4,0)</f>
        <v>50316</v>
      </c>
      <c r="E87">
        <v>11</v>
      </c>
    </row>
    <row r="88" spans="1:5">
      <c r="A88" s="25">
        <v>44000</v>
      </c>
      <c r="B88">
        <v>44000</v>
      </c>
      <c r="C88" s="5" t="s">
        <v>566</v>
      </c>
      <c r="D88" s="27">
        <f>VLOOKUP(Pag_Inicio_Corr_mas_casos[[#This Row],[Corregimiento]],Hoja3!$A$2:$D$676,4,0)</f>
        <v>40201</v>
      </c>
      <c r="E88">
        <v>10</v>
      </c>
    </row>
    <row r="89" spans="1:5">
      <c r="A89" s="25">
        <v>44000</v>
      </c>
      <c r="B89">
        <v>44000</v>
      </c>
      <c r="C89" t="s">
        <v>567</v>
      </c>
      <c r="D89" s="27">
        <f>VLOOKUP(Pag_Inicio_Corr_mas_casos[[#This Row],[Corregimiento]],Hoja3!$A$2:$D$676,4,0)</f>
        <v>80805</v>
      </c>
      <c r="E89">
        <v>10</v>
      </c>
    </row>
    <row r="90" spans="1:5">
      <c r="A90" s="25">
        <v>44001</v>
      </c>
      <c r="B90">
        <v>44001</v>
      </c>
      <c r="C90" t="s">
        <v>530</v>
      </c>
      <c r="D90" s="27">
        <f>VLOOKUP(Pag_Inicio_Corr_mas_casos[[#This Row],[Corregimiento]],Hoja3!$A$2:$D$676,4,0)</f>
        <v>81007</v>
      </c>
      <c r="E90">
        <v>57</v>
      </c>
    </row>
    <row r="91" spans="1:5">
      <c r="A91" s="25">
        <v>44001</v>
      </c>
      <c r="B91">
        <v>44001</v>
      </c>
      <c r="C91" t="s">
        <v>540</v>
      </c>
      <c r="D91" s="27">
        <f>VLOOKUP(Pag_Inicio_Corr_mas_casos[[#This Row],[Corregimiento]],Hoja3!$A$2:$D$676,4,0)</f>
        <v>80812</v>
      </c>
      <c r="E91">
        <v>38</v>
      </c>
    </row>
    <row r="92" spans="1:5">
      <c r="A92" s="25">
        <v>44001</v>
      </c>
      <c r="B92">
        <v>44001</v>
      </c>
      <c r="C92" t="s">
        <v>539</v>
      </c>
      <c r="D92" s="27">
        <f>VLOOKUP(Pag_Inicio_Corr_mas_casos[[#This Row],[Corregimiento]],Hoja3!$A$2:$D$676,4,0)</f>
        <v>81006</v>
      </c>
      <c r="E92">
        <v>36</v>
      </c>
    </row>
    <row r="93" spans="1:5">
      <c r="A93" s="25">
        <v>44001</v>
      </c>
      <c r="B93">
        <v>44001</v>
      </c>
      <c r="C93" t="s">
        <v>537</v>
      </c>
      <c r="D93" s="27">
        <f>VLOOKUP(Pag_Inicio_Corr_mas_casos[[#This Row],[Corregimiento]],Hoja3!$A$2:$D$676,4,0)</f>
        <v>80819</v>
      </c>
      <c r="E93">
        <v>35</v>
      </c>
    </row>
    <row r="94" spans="1:5">
      <c r="A94" s="25">
        <v>44001</v>
      </c>
      <c r="B94">
        <v>44001</v>
      </c>
      <c r="C94" t="s">
        <v>525</v>
      </c>
      <c r="D94" s="27">
        <f>VLOOKUP(Pag_Inicio_Corr_mas_casos[[#This Row],[Corregimiento]],Hoja3!$A$2:$D$676,4,0)</f>
        <v>81002</v>
      </c>
      <c r="E94">
        <v>34</v>
      </c>
    </row>
    <row r="95" spans="1:5">
      <c r="A95" s="25">
        <v>44001</v>
      </c>
      <c r="B95">
        <v>44001</v>
      </c>
      <c r="C95" t="s">
        <v>527</v>
      </c>
      <c r="D95" s="27">
        <f>VLOOKUP(Pag_Inicio_Corr_mas_casos[[#This Row],[Corregimiento]],Hoja3!$A$2:$D$676,4,0)</f>
        <v>80802</v>
      </c>
      <c r="E95">
        <v>33</v>
      </c>
    </row>
    <row r="96" spans="1:5">
      <c r="A96" s="25">
        <v>44001</v>
      </c>
      <c r="B96">
        <v>44001</v>
      </c>
      <c r="C96" t="s">
        <v>529</v>
      </c>
      <c r="D96" s="27">
        <f>VLOOKUP(Pag_Inicio_Corr_mas_casos[[#This Row],[Corregimiento]],Hoja3!$A$2:$D$676,4,0)</f>
        <v>80821</v>
      </c>
      <c r="E96">
        <v>31</v>
      </c>
    </row>
    <row r="97" spans="1:5">
      <c r="A97" s="25">
        <v>44001</v>
      </c>
      <c r="B97">
        <v>44001</v>
      </c>
      <c r="C97" t="s">
        <v>550</v>
      </c>
      <c r="D97" s="27">
        <f>VLOOKUP(Pag_Inicio_Corr_mas_casos[[#This Row],[Corregimiento]],Hoja3!$A$2:$D$676,4,0)</f>
        <v>80813</v>
      </c>
      <c r="E97">
        <v>31</v>
      </c>
    </row>
    <row r="98" spans="1:5">
      <c r="A98" s="25">
        <v>44001</v>
      </c>
      <c r="B98">
        <v>44001</v>
      </c>
      <c r="C98" t="s">
        <v>531</v>
      </c>
      <c r="D98" s="27">
        <f>VLOOKUP(Pag_Inicio_Corr_mas_casos[[#This Row],[Corregimiento]],Hoja3!$A$2:$D$676,4,0)</f>
        <v>81008</v>
      </c>
      <c r="E98">
        <v>30</v>
      </c>
    </row>
    <row r="99" spans="1:5">
      <c r="A99" s="25">
        <v>44001</v>
      </c>
      <c r="B99">
        <v>44001</v>
      </c>
      <c r="C99" t="s">
        <v>524</v>
      </c>
      <c r="D99" s="27">
        <f>VLOOKUP(Pag_Inicio_Corr_mas_casos[[#This Row],[Corregimiento]],Hoja3!$A$2:$D$676,4,0)</f>
        <v>130101</v>
      </c>
      <c r="E99">
        <v>30</v>
      </c>
    </row>
    <row r="100" spans="1:5">
      <c r="A100" s="25">
        <v>44001</v>
      </c>
      <c r="B100">
        <v>44001</v>
      </c>
      <c r="C100" t="s">
        <v>533</v>
      </c>
      <c r="D100" s="27">
        <f>VLOOKUP(Pag_Inicio_Corr_mas_casos[[#This Row],[Corregimiento]],Hoja3!$A$2:$D$676,4,0)</f>
        <v>80817</v>
      </c>
      <c r="E100">
        <v>25</v>
      </c>
    </row>
    <row r="101" spans="1:5">
      <c r="A101" s="25">
        <v>44001</v>
      </c>
      <c r="B101">
        <v>44001</v>
      </c>
      <c r="C101" t="s">
        <v>555</v>
      </c>
      <c r="D101" s="27">
        <f>VLOOKUP(Pag_Inicio_Corr_mas_casos[[#This Row],[Corregimiento]],Hoja3!$A$2:$D$676,4,0)</f>
        <v>80815</v>
      </c>
      <c r="E101">
        <v>37</v>
      </c>
    </row>
    <row r="102" spans="1:5">
      <c r="A102" s="25">
        <v>44001</v>
      </c>
      <c r="B102">
        <v>44001</v>
      </c>
      <c r="C102" t="s">
        <v>545</v>
      </c>
      <c r="D102" s="27">
        <f>VLOOKUP(Pag_Inicio_Corr_mas_casos[[#This Row],[Corregimiento]],Hoja3!$A$2:$D$676,4,0)</f>
        <v>80810</v>
      </c>
      <c r="E102">
        <v>23</v>
      </c>
    </row>
    <row r="103" spans="1:5">
      <c r="A103" s="25">
        <v>44001</v>
      </c>
      <c r="B103">
        <v>44001</v>
      </c>
      <c r="C103" t="s">
        <v>536</v>
      </c>
      <c r="D103" s="27">
        <f>VLOOKUP(Pag_Inicio_Corr_mas_casos[[#This Row],[Corregimiento]],Hoja3!$A$2:$D$676,4,0)</f>
        <v>81001</v>
      </c>
      <c r="E103">
        <v>23</v>
      </c>
    </row>
    <row r="104" spans="1:5">
      <c r="A104" s="25">
        <v>44001</v>
      </c>
      <c r="B104">
        <v>44001</v>
      </c>
      <c r="C104" t="s">
        <v>532</v>
      </c>
      <c r="D104" s="27">
        <f>VLOOKUP(Pag_Inicio_Corr_mas_casos[[#This Row],[Corregimiento]],Hoja3!$A$2:$D$676,4,0)</f>
        <v>80816</v>
      </c>
      <c r="E104">
        <v>22</v>
      </c>
    </row>
    <row r="105" spans="1:5">
      <c r="A105" s="25">
        <v>44001</v>
      </c>
      <c r="B105">
        <v>44001</v>
      </c>
      <c r="C105" t="s">
        <v>526</v>
      </c>
      <c r="D105" s="27">
        <f>VLOOKUP(Pag_Inicio_Corr_mas_casos[[#This Row],[Corregimiento]],Hoja3!$A$2:$D$676,4,0)</f>
        <v>130106</v>
      </c>
      <c r="E105">
        <v>22</v>
      </c>
    </row>
    <row r="106" spans="1:5">
      <c r="A106" s="25">
        <v>44001</v>
      </c>
      <c r="B106">
        <v>44001</v>
      </c>
      <c r="C106" t="s">
        <v>534</v>
      </c>
      <c r="D106" s="27">
        <f>VLOOKUP(Pag_Inicio_Corr_mas_casos[[#This Row],[Corregimiento]],Hoja3!$A$2:$D$676,4,0)</f>
        <v>80822</v>
      </c>
      <c r="E106">
        <v>20</v>
      </c>
    </row>
    <row r="107" spans="1:5">
      <c r="A107" s="25">
        <v>44001</v>
      </c>
      <c r="B107">
        <v>44001</v>
      </c>
      <c r="C107" t="s">
        <v>535</v>
      </c>
      <c r="D107" s="27">
        <f>VLOOKUP(Pag_Inicio_Corr_mas_casos[[#This Row],[Corregimiento]],Hoja3!$A$2:$D$676,4,0)</f>
        <v>80823</v>
      </c>
      <c r="E107">
        <v>20</v>
      </c>
    </row>
    <row r="108" spans="1:5">
      <c r="A108" s="25">
        <v>44001</v>
      </c>
      <c r="B108">
        <v>44001</v>
      </c>
      <c r="C108" t="s">
        <v>546</v>
      </c>
      <c r="D108" s="27">
        <f>VLOOKUP(Pag_Inicio_Corr_mas_casos[[#This Row],[Corregimiento]],Hoja3!$A$2:$D$676,4,0)</f>
        <v>30107</v>
      </c>
      <c r="E108">
        <v>19</v>
      </c>
    </row>
    <row r="109" spans="1:5">
      <c r="A109" s="25">
        <v>44001</v>
      </c>
      <c r="B109">
        <v>44001</v>
      </c>
      <c r="C109" t="s">
        <v>548</v>
      </c>
      <c r="D109" s="27">
        <f>VLOOKUP(Pag_Inicio_Corr_mas_casos[[#This Row],[Corregimiento]],Hoja3!$A$2:$D$676,4,0)</f>
        <v>10201</v>
      </c>
      <c r="E109">
        <v>18</v>
      </c>
    </row>
    <row r="110" spans="1:5">
      <c r="A110" s="25">
        <v>44001</v>
      </c>
      <c r="B110">
        <v>44001</v>
      </c>
      <c r="C110" t="s">
        <v>568</v>
      </c>
      <c r="D110" s="27">
        <f>VLOOKUP(Pag_Inicio_Corr_mas_casos[[#This Row],[Corregimiento]],Hoja3!$A$2:$D$676,4,0)</f>
        <v>130717</v>
      </c>
      <c r="E110">
        <v>18</v>
      </c>
    </row>
    <row r="111" spans="1:5">
      <c r="A111" s="25">
        <v>44001</v>
      </c>
      <c r="B111">
        <v>44001</v>
      </c>
      <c r="C111" t="s">
        <v>565</v>
      </c>
      <c r="D111" s="27">
        <f>VLOOKUP(Pag_Inicio_Corr_mas_casos[[#This Row],[Corregimiento]],Hoja3!$A$2:$D$676,4,0)</f>
        <v>80809</v>
      </c>
      <c r="E111">
        <v>16</v>
      </c>
    </row>
    <row r="112" spans="1:5">
      <c r="A112" s="25">
        <v>44001</v>
      </c>
      <c r="B112">
        <v>44001</v>
      </c>
      <c r="C112" t="s">
        <v>569</v>
      </c>
      <c r="D112" s="27">
        <f>VLOOKUP(Pag_Inicio_Corr_mas_casos[[#This Row],[Corregimiento]],Hoja3!$A$2:$D$676,4,0)</f>
        <v>81003</v>
      </c>
      <c r="E112">
        <v>11</v>
      </c>
    </row>
    <row r="113" spans="1:5">
      <c r="A113" s="25">
        <v>44001</v>
      </c>
      <c r="B113">
        <v>44001</v>
      </c>
      <c r="C113" t="s">
        <v>570</v>
      </c>
      <c r="D113" s="27">
        <f>VLOOKUP(Pag_Inicio_Corr_mas_casos[[#This Row],[Corregimiento]],Hoja3!$A$2:$D$676,4,0)</f>
        <v>81009</v>
      </c>
      <c r="E113">
        <v>11</v>
      </c>
    </row>
    <row r="114" spans="1:5">
      <c r="A114" s="25">
        <v>44001</v>
      </c>
      <c r="B114">
        <v>44001</v>
      </c>
      <c r="C114" t="s">
        <v>571</v>
      </c>
      <c r="D114" s="27">
        <f>VLOOKUP(Pag_Inicio_Corr_mas_casos[[#This Row],[Corregimiento]],Hoja3!$A$2:$D$676,4,0)</f>
        <v>30104</v>
      </c>
      <c r="E114">
        <v>10</v>
      </c>
    </row>
    <row r="115" spans="1:5">
      <c r="A115" s="25">
        <v>44001</v>
      </c>
      <c r="B115">
        <v>44001</v>
      </c>
      <c r="C115" t="s">
        <v>543</v>
      </c>
      <c r="D115" s="27">
        <f>VLOOKUP(Pag_Inicio_Corr_mas_casos[[#This Row],[Corregimiento]],Hoja3!$A$2:$D$676,4,0)</f>
        <v>80806</v>
      </c>
      <c r="E115">
        <v>10</v>
      </c>
    </row>
    <row r="116" spans="1:5">
      <c r="A116" s="25">
        <v>44001</v>
      </c>
      <c r="B116">
        <v>44001</v>
      </c>
      <c r="C116" t="s">
        <v>557</v>
      </c>
      <c r="D116" s="27">
        <f>VLOOKUP(Pag_Inicio_Corr_mas_casos[[#This Row],[Corregimiento]],Hoja3!$A$2:$D$676,4,0)</f>
        <v>80811</v>
      </c>
      <c r="E116">
        <v>10</v>
      </c>
    </row>
    <row r="117" spans="1:5">
      <c r="A117" s="25">
        <v>44001</v>
      </c>
      <c r="B117">
        <v>44001</v>
      </c>
      <c r="C117" t="s">
        <v>572</v>
      </c>
      <c r="D117" s="27">
        <f>VLOOKUP(Pag_Inicio_Corr_mas_casos[[#This Row],[Corregimiento]],Hoja3!$A$2:$D$676,4,0)</f>
        <v>130701</v>
      </c>
      <c r="E117">
        <v>10</v>
      </c>
    </row>
    <row r="118" spans="1:5">
      <c r="A118" s="25">
        <v>44002</v>
      </c>
      <c r="B118">
        <v>44002</v>
      </c>
      <c r="C118" t="s">
        <v>533</v>
      </c>
      <c r="D118" s="27">
        <f>VLOOKUP(Pag_Inicio_Corr_mas_casos[[#This Row],[Corregimiento]],Hoja3!$A$2:$D$676,4,0)</f>
        <v>80817</v>
      </c>
      <c r="E118">
        <v>39</v>
      </c>
    </row>
    <row r="119" spans="1:5">
      <c r="A119" s="25">
        <v>44002</v>
      </c>
      <c r="B119">
        <v>44002</v>
      </c>
      <c r="C119" t="s">
        <v>525</v>
      </c>
      <c r="D119" s="27">
        <f>VLOOKUP(Pag_Inicio_Corr_mas_casos[[#This Row],[Corregimiento]],Hoja3!$A$2:$D$676,4,0)</f>
        <v>81002</v>
      </c>
      <c r="E119">
        <v>37</v>
      </c>
    </row>
    <row r="120" spans="1:5">
      <c r="A120" s="25">
        <v>44002</v>
      </c>
      <c r="B120">
        <v>44002</v>
      </c>
      <c r="C120" t="s">
        <v>539</v>
      </c>
      <c r="D120" s="27">
        <f>VLOOKUP(Pag_Inicio_Corr_mas_casos[[#This Row],[Corregimiento]],Hoja3!$A$2:$D$676,4,0)</f>
        <v>81006</v>
      </c>
      <c r="E120">
        <v>33</v>
      </c>
    </row>
    <row r="121" spans="1:5">
      <c r="A121" s="25">
        <v>44002</v>
      </c>
      <c r="B121">
        <v>44002</v>
      </c>
      <c r="C121" t="s">
        <v>526</v>
      </c>
      <c r="D121" s="27">
        <f>VLOOKUP(Pag_Inicio_Corr_mas_casos[[#This Row],[Corregimiento]],Hoja3!$A$2:$D$676,4,0)</f>
        <v>130106</v>
      </c>
      <c r="E121">
        <v>31</v>
      </c>
    </row>
    <row r="122" spans="1:5">
      <c r="A122" s="25">
        <v>44002</v>
      </c>
      <c r="B122">
        <v>44002</v>
      </c>
      <c r="C122" t="s">
        <v>529</v>
      </c>
      <c r="D122" s="27">
        <f>VLOOKUP(Pag_Inicio_Corr_mas_casos[[#This Row],[Corregimiento]],Hoja3!$A$2:$D$676,4,0)</f>
        <v>80821</v>
      </c>
      <c r="E122">
        <v>29</v>
      </c>
    </row>
    <row r="123" spans="1:5">
      <c r="A123" s="25">
        <v>44002</v>
      </c>
      <c r="B123">
        <v>44002</v>
      </c>
      <c r="C123" t="s">
        <v>530</v>
      </c>
      <c r="D123" s="27">
        <f>VLOOKUP(Pag_Inicio_Corr_mas_casos[[#This Row],[Corregimiento]],Hoja3!$A$2:$D$676,4,0)</f>
        <v>81007</v>
      </c>
      <c r="E123">
        <v>26</v>
      </c>
    </row>
    <row r="124" spans="1:5">
      <c r="A124" s="25">
        <v>44002</v>
      </c>
      <c r="B124">
        <v>44002</v>
      </c>
      <c r="C124" t="s">
        <v>524</v>
      </c>
      <c r="D124" s="27">
        <f>VLOOKUP(Pag_Inicio_Corr_mas_casos[[#This Row],[Corregimiento]],Hoja3!$A$2:$D$676,4,0)</f>
        <v>130101</v>
      </c>
      <c r="E124">
        <v>25</v>
      </c>
    </row>
    <row r="125" spans="1:5">
      <c r="A125" s="25">
        <v>44002</v>
      </c>
      <c r="B125">
        <v>44002</v>
      </c>
      <c r="C125" t="s">
        <v>531</v>
      </c>
      <c r="D125" s="27">
        <f>VLOOKUP(Pag_Inicio_Corr_mas_casos[[#This Row],[Corregimiento]],Hoja3!$A$2:$D$676,4,0)</f>
        <v>81008</v>
      </c>
      <c r="E125">
        <v>25</v>
      </c>
    </row>
    <row r="126" spans="1:5">
      <c r="A126" s="25">
        <v>44002</v>
      </c>
      <c r="B126">
        <v>44002</v>
      </c>
      <c r="C126" t="s">
        <v>548</v>
      </c>
      <c r="D126" s="27">
        <f>VLOOKUP(Pag_Inicio_Corr_mas_casos[[#This Row],[Corregimiento]],Hoja3!$A$2:$D$676,4,0)</f>
        <v>10201</v>
      </c>
      <c r="E126">
        <v>24</v>
      </c>
    </row>
    <row r="127" spans="1:5">
      <c r="A127" s="25">
        <v>44002</v>
      </c>
      <c r="B127">
        <v>44002</v>
      </c>
      <c r="C127" t="s">
        <v>532</v>
      </c>
      <c r="D127" s="27">
        <f>VLOOKUP(Pag_Inicio_Corr_mas_casos[[#This Row],[Corregimiento]],Hoja3!$A$2:$D$676,4,0)</f>
        <v>80816</v>
      </c>
      <c r="E127">
        <v>24</v>
      </c>
    </row>
    <row r="128" spans="1:5">
      <c r="A128" s="25">
        <v>44002</v>
      </c>
      <c r="B128">
        <v>44002</v>
      </c>
      <c r="C128" t="s">
        <v>554</v>
      </c>
      <c r="D128" s="27">
        <f>VLOOKUP(Pag_Inicio_Corr_mas_casos[[#This Row],[Corregimiento]],Hoja3!$A$2:$D$676,4,0)</f>
        <v>80820</v>
      </c>
      <c r="E128">
        <v>24</v>
      </c>
    </row>
    <row r="129" spans="1:5">
      <c r="A129" s="25">
        <v>44002</v>
      </c>
      <c r="B129">
        <v>44002</v>
      </c>
      <c r="C129" t="s">
        <v>537</v>
      </c>
      <c r="D129" s="27">
        <f>VLOOKUP(Pag_Inicio_Corr_mas_casos[[#This Row],[Corregimiento]],Hoja3!$A$2:$D$676,4,0)</f>
        <v>80819</v>
      </c>
      <c r="E129">
        <v>21</v>
      </c>
    </row>
    <row r="130" spans="1:5">
      <c r="A130" s="25">
        <v>44002</v>
      </c>
      <c r="B130">
        <v>44002</v>
      </c>
      <c r="C130" t="s">
        <v>550</v>
      </c>
      <c r="D130" s="27">
        <f>VLOOKUP(Pag_Inicio_Corr_mas_casos[[#This Row],[Corregimiento]],Hoja3!$A$2:$D$676,4,0)</f>
        <v>80813</v>
      </c>
      <c r="E130">
        <v>20</v>
      </c>
    </row>
    <row r="131" spans="1:5">
      <c r="A131" s="25">
        <v>44002</v>
      </c>
      <c r="B131">
        <v>44002</v>
      </c>
      <c r="C131" t="s">
        <v>527</v>
      </c>
      <c r="D131" s="27">
        <f>VLOOKUP(Pag_Inicio_Corr_mas_casos[[#This Row],[Corregimiento]],Hoja3!$A$2:$D$676,4,0)</f>
        <v>80802</v>
      </c>
      <c r="E131">
        <v>19</v>
      </c>
    </row>
    <row r="132" spans="1:5">
      <c r="A132" s="25">
        <v>44002</v>
      </c>
      <c r="B132">
        <v>44002</v>
      </c>
      <c r="C132" t="s">
        <v>565</v>
      </c>
      <c r="D132" s="27">
        <f>VLOOKUP(Pag_Inicio_Corr_mas_casos[[#This Row],[Corregimiento]],Hoja3!$A$2:$D$676,4,0)</f>
        <v>80809</v>
      </c>
      <c r="E132">
        <v>19</v>
      </c>
    </row>
    <row r="133" spans="1:5">
      <c r="A133" s="25">
        <v>44002</v>
      </c>
      <c r="B133">
        <v>44002</v>
      </c>
      <c r="C133" t="s">
        <v>536</v>
      </c>
      <c r="D133" s="27">
        <f>VLOOKUP(Pag_Inicio_Corr_mas_casos[[#This Row],[Corregimiento]],Hoja3!$A$2:$D$676,4,0)</f>
        <v>81001</v>
      </c>
      <c r="E133">
        <v>18</v>
      </c>
    </row>
    <row r="134" spans="1:5">
      <c r="A134" s="25">
        <v>44002</v>
      </c>
      <c r="B134">
        <v>44002</v>
      </c>
      <c r="C134" t="s">
        <v>545</v>
      </c>
      <c r="D134" s="27">
        <f>VLOOKUP(Pag_Inicio_Corr_mas_casos[[#This Row],[Corregimiento]],Hoja3!$A$2:$D$676,4,0)</f>
        <v>80810</v>
      </c>
      <c r="E134">
        <v>17</v>
      </c>
    </row>
    <row r="135" spans="1:5">
      <c r="A135" s="25">
        <v>44002</v>
      </c>
      <c r="B135">
        <v>44002</v>
      </c>
      <c r="C135" t="s">
        <v>534</v>
      </c>
      <c r="D135" s="27">
        <f>VLOOKUP(Pag_Inicio_Corr_mas_casos[[#This Row],[Corregimiento]],Hoja3!$A$2:$D$676,4,0)</f>
        <v>80822</v>
      </c>
      <c r="E135">
        <v>14</v>
      </c>
    </row>
    <row r="136" spans="1:5">
      <c r="A136" s="25">
        <v>44002</v>
      </c>
      <c r="B136">
        <v>44002</v>
      </c>
      <c r="C136" t="s">
        <v>530</v>
      </c>
      <c r="D136" s="27">
        <f>VLOOKUP(Pag_Inicio_Corr_mas_casos[[#This Row],[Corregimiento]],Hoja3!$A$2:$D$676,4,0)</f>
        <v>81007</v>
      </c>
      <c r="E136">
        <v>14</v>
      </c>
    </row>
    <row r="137" spans="1:5">
      <c r="A137" s="25">
        <v>44002</v>
      </c>
      <c r="B137">
        <v>44002</v>
      </c>
      <c r="C137" t="s">
        <v>535</v>
      </c>
      <c r="D137" s="27">
        <f>VLOOKUP(Pag_Inicio_Corr_mas_casos[[#This Row],[Corregimiento]],Hoja3!$A$2:$D$676,4,0)</f>
        <v>80823</v>
      </c>
      <c r="E137">
        <v>14</v>
      </c>
    </row>
    <row r="138" spans="1:5">
      <c r="A138" s="25">
        <v>44002</v>
      </c>
      <c r="B138">
        <v>44002</v>
      </c>
      <c r="C138" t="s">
        <v>573</v>
      </c>
      <c r="D138" s="27">
        <f>VLOOKUP(Pag_Inicio_Corr_mas_casos[[#This Row],[Corregimiento]],Hoja3!$A$2:$D$676,4,0)</f>
        <v>80804</v>
      </c>
      <c r="E138">
        <v>13</v>
      </c>
    </row>
    <row r="139" spans="1:5">
      <c r="A139" s="25">
        <v>44002</v>
      </c>
      <c r="B139">
        <v>44002</v>
      </c>
      <c r="C139" t="s">
        <v>543</v>
      </c>
      <c r="D139" s="27">
        <f>VLOOKUP(Pag_Inicio_Corr_mas_casos[[#This Row],[Corregimiento]],Hoja3!$A$2:$D$676,4,0)</f>
        <v>80806</v>
      </c>
      <c r="E139">
        <v>12</v>
      </c>
    </row>
    <row r="140" spans="1:5">
      <c r="A140" s="25">
        <v>44002</v>
      </c>
      <c r="B140">
        <v>44002</v>
      </c>
      <c r="C140" t="s">
        <v>555</v>
      </c>
      <c r="D140" s="27">
        <f>VLOOKUP(Pag_Inicio_Corr_mas_casos[[#This Row],[Corregimiento]],Hoja3!$A$2:$D$676,4,0)</f>
        <v>80815</v>
      </c>
      <c r="E140">
        <v>12</v>
      </c>
    </row>
    <row r="141" spans="1:5">
      <c r="A141" s="25">
        <v>44002</v>
      </c>
      <c r="B141">
        <v>44002</v>
      </c>
      <c r="C141" t="s">
        <v>569</v>
      </c>
      <c r="D141" s="27">
        <f>VLOOKUP(Pag_Inicio_Corr_mas_casos[[#This Row],[Corregimiento]],Hoja3!$A$2:$D$676,4,0)</f>
        <v>81003</v>
      </c>
      <c r="E141">
        <v>12</v>
      </c>
    </row>
    <row r="142" spans="1:5">
      <c r="A142" s="25">
        <v>44002</v>
      </c>
      <c r="B142">
        <v>44002</v>
      </c>
      <c r="C142" t="s">
        <v>540</v>
      </c>
      <c r="D142" s="27">
        <f>VLOOKUP(Pag_Inicio_Corr_mas_casos[[#This Row],[Corregimiento]],Hoja3!$A$2:$D$676,4,0)</f>
        <v>80812</v>
      </c>
      <c r="E142">
        <v>12</v>
      </c>
    </row>
    <row r="143" spans="1:5">
      <c r="A143" s="25">
        <v>44002</v>
      </c>
      <c r="B143">
        <v>44002</v>
      </c>
      <c r="C143" t="s">
        <v>559</v>
      </c>
      <c r="D143" s="27">
        <f>VLOOKUP(Pag_Inicio_Corr_mas_casos[[#This Row],[Corregimiento]],Hoja3!$A$2:$D$676,4,0)</f>
        <v>130708</v>
      </c>
      <c r="E143">
        <v>10</v>
      </c>
    </row>
    <row r="144" spans="1:5">
      <c r="A144" s="25">
        <v>44002</v>
      </c>
      <c r="B144">
        <v>44002</v>
      </c>
      <c r="C144" t="s">
        <v>568</v>
      </c>
      <c r="D144" s="27">
        <f>VLOOKUP(Pag_Inicio_Corr_mas_casos[[#This Row],[Corregimiento]],Hoja3!$A$2:$D$676,4,0)</f>
        <v>130717</v>
      </c>
      <c r="E144">
        <v>10</v>
      </c>
    </row>
    <row r="145" spans="1:5">
      <c r="A145" s="25">
        <v>44002</v>
      </c>
      <c r="B145">
        <v>44002</v>
      </c>
      <c r="C145" t="s">
        <v>557</v>
      </c>
      <c r="D145" s="27">
        <f>VLOOKUP(Pag_Inicio_Corr_mas_casos[[#This Row],[Corregimiento]],Hoja3!$A$2:$D$676,4,0)</f>
        <v>80811</v>
      </c>
      <c r="E145">
        <v>10</v>
      </c>
    </row>
    <row r="146" spans="1:5">
      <c r="A146" s="25">
        <v>44002</v>
      </c>
      <c r="B146">
        <v>44002</v>
      </c>
      <c r="C146" t="s">
        <v>574</v>
      </c>
      <c r="D146" s="27">
        <f>VLOOKUP(Pag_Inicio_Corr_mas_casos[[#This Row],[Corregimiento]],Hoja3!$A$2:$D$676,4,0)</f>
        <v>80508</v>
      </c>
      <c r="E146">
        <v>10</v>
      </c>
    </row>
    <row r="147" spans="1:5">
      <c r="A147" s="25">
        <v>44003</v>
      </c>
      <c r="B147">
        <v>44003</v>
      </c>
      <c r="C147" t="s">
        <v>533</v>
      </c>
      <c r="D147" s="27">
        <f>VLOOKUP(Pag_Inicio_Corr_mas_casos[[#This Row],[Corregimiento]],Hoja3!$A$2:$D$676,4,0)</f>
        <v>80817</v>
      </c>
      <c r="E147">
        <v>40</v>
      </c>
    </row>
    <row r="148" spans="1:5">
      <c r="A148" s="25">
        <v>44003</v>
      </c>
      <c r="B148">
        <v>44003</v>
      </c>
      <c r="C148" t="s">
        <v>524</v>
      </c>
      <c r="D148" s="27">
        <f>VLOOKUP(Pag_Inicio_Corr_mas_casos[[#This Row],[Corregimiento]],Hoja3!$A$2:$D$676,4,0)</f>
        <v>130101</v>
      </c>
      <c r="E148">
        <v>37</v>
      </c>
    </row>
    <row r="149" spans="1:5">
      <c r="A149" s="25">
        <v>44003</v>
      </c>
      <c r="B149">
        <v>44003</v>
      </c>
      <c r="C149" t="s">
        <v>530</v>
      </c>
      <c r="D149" s="27">
        <f>VLOOKUP(Pag_Inicio_Corr_mas_casos[[#This Row],[Corregimiento]],Hoja3!$A$2:$D$676,4,0)</f>
        <v>81007</v>
      </c>
      <c r="E149">
        <v>35</v>
      </c>
    </row>
    <row r="150" spans="1:5">
      <c r="A150" s="25">
        <v>44003</v>
      </c>
      <c r="B150">
        <v>44003</v>
      </c>
      <c r="C150" t="s">
        <v>525</v>
      </c>
      <c r="D150" s="27">
        <f>VLOOKUP(Pag_Inicio_Corr_mas_casos[[#This Row],[Corregimiento]],Hoja3!$A$2:$D$676,4,0)</f>
        <v>81002</v>
      </c>
      <c r="E150">
        <v>34</v>
      </c>
    </row>
    <row r="151" spans="1:5">
      <c r="A151" s="25">
        <v>44003</v>
      </c>
      <c r="B151">
        <v>44003</v>
      </c>
      <c r="C151" t="s">
        <v>529</v>
      </c>
      <c r="D151" s="27">
        <f>VLOOKUP(Pag_Inicio_Corr_mas_casos[[#This Row],[Corregimiento]],Hoja3!$A$2:$D$676,4,0)</f>
        <v>80821</v>
      </c>
      <c r="E151">
        <v>33</v>
      </c>
    </row>
    <row r="152" spans="1:5">
      <c r="A152" s="25">
        <v>44003</v>
      </c>
      <c r="B152">
        <v>44003</v>
      </c>
      <c r="C152" t="s">
        <v>537</v>
      </c>
      <c r="D152" s="27">
        <f>VLOOKUP(Pag_Inicio_Corr_mas_casos[[#This Row],[Corregimiento]],Hoja3!$A$2:$D$676,4,0)</f>
        <v>80819</v>
      </c>
      <c r="E152">
        <v>33</v>
      </c>
    </row>
    <row r="153" spans="1:5">
      <c r="A153" s="25">
        <v>44003</v>
      </c>
      <c r="B153">
        <v>44003</v>
      </c>
      <c r="C153" t="s">
        <v>526</v>
      </c>
      <c r="D153" s="27">
        <f>VLOOKUP(Pag_Inicio_Corr_mas_casos[[#This Row],[Corregimiento]],Hoja3!$A$2:$D$676,4,0)</f>
        <v>130106</v>
      </c>
      <c r="E153">
        <v>32</v>
      </c>
    </row>
    <row r="154" spans="1:5">
      <c r="A154" s="25">
        <v>44003</v>
      </c>
      <c r="B154">
        <v>44003</v>
      </c>
      <c r="C154" t="s">
        <v>557</v>
      </c>
      <c r="D154" s="27">
        <f>VLOOKUP(Pag_Inicio_Corr_mas_casos[[#This Row],[Corregimiento]],Hoja3!$A$2:$D$676,4,0)</f>
        <v>80811</v>
      </c>
      <c r="E154">
        <v>31</v>
      </c>
    </row>
    <row r="155" spans="1:5">
      <c r="A155" s="25">
        <v>44003</v>
      </c>
      <c r="B155">
        <v>44003</v>
      </c>
      <c r="C155" t="s">
        <v>531</v>
      </c>
      <c r="D155" s="27">
        <f>VLOOKUP(Pag_Inicio_Corr_mas_casos[[#This Row],[Corregimiento]],Hoja3!$A$2:$D$676,4,0)</f>
        <v>81008</v>
      </c>
      <c r="E155">
        <v>26</v>
      </c>
    </row>
    <row r="156" spans="1:5">
      <c r="A156" s="25">
        <v>44003</v>
      </c>
      <c r="B156">
        <v>44003</v>
      </c>
      <c r="C156" t="s">
        <v>535</v>
      </c>
      <c r="D156" s="27">
        <f>VLOOKUP(Pag_Inicio_Corr_mas_casos[[#This Row],[Corregimiento]],Hoja3!$A$2:$D$676,4,0)</f>
        <v>80823</v>
      </c>
      <c r="E156">
        <v>25</v>
      </c>
    </row>
    <row r="157" spans="1:5">
      <c r="A157" s="25">
        <v>44003</v>
      </c>
      <c r="B157">
        <v>44003</v>
      </c>
      <c r="C157" t="s">
        <v>575</v>
      </c>
      <c r="D157" s="27">
        <f>VLOOKUP(Pag_Inicio_Corr_mas_casos[[#This Row],[Corregimiento]],Hoja3!$A$2:$D$676,4,0)</f>
        <v>80807</v>
      </c>
      <c r="E157">
        <v>24</v>
      </c>
    </row>
    <row r="158" spans="1:5">
      <c r="A158" s="25">
        <v>44003</v>
      </c>
      <c r="B158">
        <v>44003</v>
      </c>
      <c r="C158" t="s">
        <v>540</v>
      </c>
      <c r="D158" s="27">
        <f>VLOOKUP(Pag_Inicio_Corr_mas_casos[[#This Row],[Corregimiento]],Hoja3!$A$2:$D$676,4,0)</f>
        <v>80812</v>
      </c>
      <c r="E158">
        <v>23</v>
      </c>
    </row>
    <row r="159" spans="1:5">
      <c r="A159" s="25">
        <v>44003</v>
      </c>
      <c r="B159">
        <v>44003</v>
      </c>
      <c r="C159" t="s">
        <v>527</v>
      </c>
      <c r="D159" s="27">
        <f>VLOOKUP(Pag_Inicio_Corr_mas_casos[[#This Row],[Corregimiento]],Hoja3!$A$2:$D$676,4,0)</f>
        <v>80802</v>
      </c>
      <c r="E159">
        <v>21</v>
      </c>
    </row>
    <row r="160" spans="1:5">
      <c r="A160" s="25">
        <v>44003</v>
      </c>
      <c r="B160">
        <v>44003</v>
      </c>
      <c r="C160" t="s">
        <v>550</v>
      </c>
      <c r="D160" s="27">
        <f>VLOOKUP(Pag_Inicio_Corr_mas_casos[[#This Row],[Corregimiento]],Hoja3!$A$2:$D$676,4,0)</f>
        <v>80813</v>
      </c>
      <c r="E160">
        <v>21</v>
      </c>
    </row>
    <row r="161" spans="1:5">
      <c r="A161" s="25">
        <v>44003</v>
      </c>
      <c r="B161">
        <v>44003</v>
      </c>
      <c r="C161" t="s">
        <v>552</v>
      </c>
      <c r="D161" s="27">
        <f>VLOOKUP(Pag_Inicio_Corr_mas_casos[[#This Row],[Corregimiento]],Hoja3!$A$2:$D$676,4,0)</f>
        <v>80501</v>
      </c>
      <c r="E161">
        <v>20</v>
      </c>
    </row>
    <row r="162" spans="1:5">
      <c r="A162" s="25">
        <v>44003</v>
      </c>
      <c r="B162">
        <v>44003</v>
      </c>
      <c r="C162" t="s">
        <v>539</v>
      </c>
      <c r="D162" s="27">
        <f>VLOOKUP(Pag_Inicio_Corr_mas_casos[[#This Row],[Corregimiento]],Hoja3!$A$2:$D$676,4,0)</f>
        <v>81006</v>
      </c>
      <c r="E162">
        <v>18</v>
      </c>
    </row>
    <row r="163" spans="1:5">
      <c r="A163" s="25">
        <v>44003</v>
      </c>
      <c r="B163">
        <v>44003</v>
      </c>
      <c r="C163" t="s">
        <v>555</v>
      </c>
      <c r="D163" s="27">
        <f>VLOOKUP(Pag_Inicio_Corr_mas_casos[[#This Row],[Corregimiento]],Hoja3!$A$2:$D$676,4,0)</f>
        <v>80815</v>
      </c>
      <c r="E163">
        <v>16</v>
      </c>
    </row>
    <row r="164" spans="1:5">
      <c r="A164" s="25">
        <v>44003</v>
      </c>
      <c r="B164">
        <v>44003</v>
      </c>
      <c r="C164" t="s">
        <v>546</v>
      </c>
      <c r="D164" s="27">
        <f>VLOOKUP(Pag_Inicio_Corr_mas_casos[[#This Row],[Corregimiento]],Hoja3!$A$2:$D$676,4,0)</f>
        <v>30107</v>
      </c>
      <c r="E164">
        <v>14</v>
      </c>
    </row>
    <row r="165" spans="1:5">
      <c r="A165" s="25">
        <v>44003</v>
      </c>
      <c r="B165">
        <v>44003</v>
      </c>
      <c r="C165" t="s">
        <v>543</v>
      </c>
      <c r="D165" s="27">
        <f>VLOOKUP(Pag_Inicio_Corr_mas_casos[[#This Row],[Corregimiento]],Hoja3!$A$2:$D$676,4,0)</f>
        <v>80806</v>
      </c>
      <c r="E165">
        <v>13</v>
      </c>
    </row>
    <row r="166" spans="1:5">
      <c r="A166" s="25">
        <v>44003</v>
      </c>
      <c r="B166">
        <v>44003</v>
      </c>
      <c r="C166" t="s">
        <v>570</v>
      </c>
      <c r="D166" s="27">
        <f>VLOOKUP(Pag_Inicio_Corr_mas_casos[[#This Row],[Corregimiento]],Hoja3!$A$2:$D$676,4,0)</f>
        <v>81009</v>
      </c>
      <c r="E166">
        <v>11</v>
      </c>
    </row>
    <row r="167" spans="1:5">
      <c r="A167" s="25">
        <v>44003</v>
      </c>
      <c r="B167">
        <v>44003</v>
      </c>
      <c r="C167" t="s">
        <v>547</v>
      </c>
      <c r="D167" s="27">
        <f>VLOOKUP(Pag_Inicio_Corr_mas_casos[[#This Row],[Corregimiento]],Hoja3!$A$2:$D$676,4,0)</f>
        <v>30113</v>
      </c>
      <c r="E167">
        <v>10</v>
      </c>
    </row>
    <row r="168" spans="1:5">
      <c r="A168" s="25">
        <v>44004</v>
      </c>
      <c r="B168">
        <v>44004</v>
      </c>
      <c r="C168" t="s">
        <v>524</v>
      </c>
      <c r="D168" s="27">
        <f>VLOOKUP(Pag_Inicio_Corr_mas_casos[[#This Row],[Corregimiento]],Hoja3!$A$2:$D$676,4,0)</f>
        <v>130101</v>
      </c>
      <c r="E168">
        <v>139</v>
      </c>
    </row>
    <row r="169" spans="1:5">
      <c r="A169" s="25">
        <v>44004</v>
      </c>
      <c r="B169">
        <v>44004</v>
      </c>
      <c r="C169" t="s">
        <v>529</v>
      </c>
      <c r="D169" s="27">
        <f>VLOOKUP(Pag_Inicio_Corr_mas_casos[[#This Row],[Corregimiento]],Hoja3!$A$2:$D$676,4,0)</f>
        <v>80821</v>
      </c>
      <c r="E169">
        <v>79</v>
      </c>
    </row>
    <row r="170" spans="1:5">
      <c r="A170" s="25">
        <v>44004</v>
      </c>
      <c r="B170">
        <v>44004</v>
      </c>
      <c r="C170" t="s">
        <v>561</v>
      </c>
      <c r="D170" s="27">
        <f>VLOOKUP(Pag_Inicio_Corr_mas_casos[[#This Row],[Corregimiento]],Hoja3!$A$2:$D$676,4,0)</f>
        <v>50208</v>
      </c>
      <c r="E170">
        <v>79</v>
      </c>
    </row>
    <row r="171" spans="1:5">
      <c r="A171" s="25">
        <v>44004</v>
      </c>
      <c r="B171">
        <v>44004</v>
      </c>
      <c r="C171" t="s">
        <v>530</v>
      </c>
      <c r="D171" s="27">
        <f>VLOOKUP(Pag_Inicio_Corr_mas_casos[[#This Row],[Corregimiento]],Hoja3!$A$2:$D$676,4,0)</f>
        <v>81007</v>
      </c>
      <c r="E171">
        <v>74</v>
      </c>
    </row>
    <row r="172" spans="1:5">
      <c r="A172" s="25">
        <v>44004</v>
      </c>
      <c r="B172">
        <v>44004</v>
      </c>
      <c r="C172" t="s">
        <v>537</v>
      </c>
      <c r="D172" s="27">
        <f>VLOOKUP(Pag_Inicio_Corr_mas_casos[[#This Row],[Corregimiento]],Hoja3!$A$2:$D$676,4,0)</f>
        <v>80819</v>
      </c>
      <c r="E172">
        <v>71</v>
      </c>
    </row>
    <row r="173" spans="1:5">
      <c r="A173" s="25">
        <v>44004</v>
      </c>
      <c r="B173">
        <v>44004</v>
      </c>
      <c r="C173" t="s">
        <v>534</v>
      </c>
      <c r="D173" s="27">
        <f>VLOOKUP(Pag_Inicio_Corr_mas_casos[[#This Row],[Corregimiento]],Hoja3!$A$2:$D$676,4,0)</f>
        <v>80822</v>
      </c>
      <c r="E173">
        <v>58</v>
      </c>
    </row>
    <row r="174" spans="1:5">
      <c r="A174" s="25">
        <v>44004</v>
      </c>
      <c r="B174">
        <v>44004</v>
      </c>
      <c r="C174" t="s">
        <v>527</v>
      </c>
      <c r="D174" s="27">
        <f>VLOOKUP(Pag_Inicio_Corr_mas_casos[[#This Row],[Corregimiento]],Hoja3!$A$2:$D$676,4,0)</f>
        <v>80802</v>
      </c>
      <c r="E174">
        <v>56</v>
      </c>
    </row>
    <row r="175" spans="1:5">
      <c r="A175" s="25">
        <v>44004</v>
      </c>
      <c r="B175">
        <v>44004</v>
      </c>
      <c r="C175" t="s">
        <v>525</v>
      </c>
      <c r="D175" s="27">
        <f>VLOOKUP(Pag_Inicio_Corr_mas_casos[[#This Row],[Corregimiento]],Hoja3!$A$2:$D$676,4,0)</f>
        <v>81002</v>
      </c>
      <c r="E175">
        <v>54</v>
      </c>
    </row>
    <row r="176" spans="1:5">
      <c r="A176" s="25">
        <v>44004</v>
      </c>
      <c r="B176">
        <v>44004</v>
      </c>
      <c r="C176" t="s">
        <v>531</v>
      </c>
      <c r="D176" s="27">
        <f>VLOOKUP(Pag_Inicio_Corr_mas_casos[[#This Row],[Corregimiento]],Hoja3!$A$2:$D$676,4,0)</f>
        <v>81008</v>
      </c>
      <c r="E176">
        <v>51</v>
      </c>
    </row>
    <row r="177" spans="1:5">
      <c r="A177" s="25">
        <v>44004</v>
      </c>
      <c r="B177">
        <v>44004</v>
      </c>
      <c r="C177" t="s">
        <v>533</v>
      </c>
      <c r="D177" s="27">
        <f>VLOOKUP(Pag_Inicio_Corr_mas_casos[[#This Row],[Corregimiento]],Hoja3!$A$2:$D$676,4,0)</f>
        <v>80817</v>
      </c>
      <c r="E177">
        <v>65</v>
      </c>
    </row>
    <row r="178" spans="1:5">
      <c r="A178" s="25">
        <v>44004</v>
      </c>
      <c r="B178">
        <v>44004</v>
      </c>
      <c r="C178" t="s">
        <v>540</v>
      </c>
      <c r="D178" s="27">
        <f>VLOOKUP(Pag_Inicio_Corr_mas_casos[[#This Row],[Corregimiento]],Hoja3!$A$2:$D$676,4,0)</f>
        <v>80812</v>
      </c>
      <c r="E178">
        <v>49</v>
      </c>
    </row>
    <row r="179" spans="1:5">
      <c r="A179" s="25">
        <v>44004</v>
      </c>
      <c r="B179">
        <v>44004</v>
      </c>
      <c r="C179" t="s">
        <v>565</v>
      </c>
      <c r="D179" s="27">
        <f>VLOOKUP(Pag_Inicio_Corr_mas_casos[[#This Row],[Corregimiento]],Hoja3!$A$2:$D$676,4,0)</f>
        <v>80809</v>
      </c>
      <c r="E179">
        <v>47</v>
      </c>
    </row>
    <row r="180" spans="1:5">
      <c r="A180" s="25">
        <v>44004</v>
      </c>
      <c r="B180">
        <v>44004</v>
      </c>
      <c r="C180" t="s">
        <v>550</v>
      </c>
      <c r="D180" s="27">
        <f>VLOOKUP(Pag_Inicio_Corr_mas_casos[[#This Row],[Corregimiento]],Hoja3!$A$2:$D$676,4,0)</f>
        <v>80813</v>
      </c>
      <c r="E180">
        <v>46</v>
      </c>
    </row>
    <row r="181" spans="1:5">
      <c r="A181" s="25">
        <v>44004</v>
      </c>
      <c r="B181">
        <v>44004</v>
      </c>
      <c r="C181" t="s">
        <v>551</v>
      </c>
      <c r="D181" s="27">
        <f>VLOOKUP(Pag_Inicio_Corr_mas_casos[[#This Row],[Corregimiento]],Hoja3!$A$2:$D$676,4,0)</f>
        <v>120605</v>
      </c>
      <c r="E181">
        <v>43</v>
      </c>
    </row>
    <row r="182" spans="1:5">
      <c r="A182" s="25">
        <v>44004</v>
      </c>
      <c r="B182">
        <v>44004</v>
      </c>
      <c r="C182" t="s">
        <v>536</v>
      </c>
      <c r="D182" s="27">
        <f>VLOOKUP(Pag_Inicio_Corr_mas_casos[[#This Row],[Corregimiento]],Hoja3!$A$2:$D$676,4,0)</f>
        <v>81001</v>
      </c>
      <c r="E182">
        <v>38</v>
      </c>
    </row>
    <row r="183" spans="1:5">
      <c r="A183" s="25">
        <v>44004</v>
      </c>
      <c r="B183">
        <v>44004</v>
      </c>
      <c r="C183" t="s">
        <v>526</v>
      </c>
      <c r="D183" s="27">
        <f>VLOOKUP(Pag_Inicio_Corr_mas_casos[[#This Row],[Corregimiento]],Hoja3!$A$2:$D$676,4,0)</f>
        <v>130106</v>
      </c>
      <c r="E183">
        <v>38</v>
      </c>
    </row>
    <row r="184" spans="1:5">
      <c r="A184" s="25">
        <v>44004</v>
      </c>
      <c r="B184">
        <v>44004</v>
      </c>
      <c r="C184" t="s">
        <v>541</v>
      </c>
      <c r="D184" s="27">
        <f>VLOOKUP(Pag_Inicio_Corr_mas_casos[[#This Row],[Corregimiento]],Hoja3!$A$2:$D$676,4,0)</f>
        <v>130702</v>
      </c>
      <c r="E184">
        <v>36</v>
      </c>
    </row>
    <row r="185" spans="1:5">
      <c r="A185" s="25">
        <v>44004</v>
      </c>
      <c r="B185">
        <v>44004</v>
      </c>
      <c r="C185" t="s">
        <v>575</v>
      </c>
      <c r="D185" s="27">
        <f>VLOOKUP(Pag_Inicio_Corr_mas_casos[[#This Row],[Corregimiento]],Hoja3!$A$2:$D$676,4,0)</f>
        <v>80807</v>
      </c>
      <c r="E185">
        <v>34</v>
      </c>
    </row>
    <row r="186" spans="1:5">
      <c r="A186" s="25">
        <v>44004</v>
      </c>
      <c r="B186">
        <v>44004</v>
      </c>
      <c r="C186" t="s">
        <v>532</v>
      </c>
      <c r="D186" s="27">
        <f>VLOOKUP(Pag_Inicio_Corr_mas_casos[[#This Row],[Corregimiento]],Hoja3!$A$2:$D$676,4,0)</f>
        <v>80816</v>
      </c>
      <c r="E186">
        <v>34</v>
      </c>
    </row>
    <row r="187" spans="1:5">
      <c r="A187" s="25">
        <v>44004</v>
      </c>
      <c r="B187">
        <v>44004</v>
      </c>
      <c r="C187" t="s">
        <v>528</v>
      </c>
      <c r="D187" s="27">
        <f>VLOOKUP(Pag_Inicio_Corr_mas_casos[[#This Row],[Corregimiento]],Hoja3!$A$2:$D$676,4,0)</f>
        <v>130102</v>
      </c>
      <c r="E187">
        <v>33</v>
      </c>
    </row>
    <row r="188" spans="1:5">
      <c r="A188" s="25">
        <v>44004</v>
      </c>
      <c r="B188">
        <v>44004</v>
      </c>
      <c r="C188" t="s">
        <v>557</v>
      </c>
      <c r="D188" s="27">
        <f>VLOOKUP(Pag_Inicio_Corr_mas_casos[[#This Row],[Corregimiento]],Hoja3!$A$2:$D$676,4,0)</f>
        <v>80811</v>
      </c>
      <c r="E188">
        <v>32</v>
      </c>
    </row>
    <row r="189" spans="1:5">
      <c r="A189" s="25">
        <v>44004</v>
      </c>
      <c r="B189">
        <v>44004</v>
      </c>
      <c r="C189" t="s">
        <v>545</v>
      </c>
      <c r="D189" s="27">
        <f>VLOOKUP(Pag_Inicio_Corr_mas_casos[[#This Row],[Corregimiento]],Hoja3!$A$2:$D$676,4,0)</f>
        <v>80810</v>
      </c>
      <c r="E189">
        <v>31</v>
      </c>
    </row>
    <row r="190" spans="1:5">
      <c r="A190" s="25">
        <v>44004</v>
      </c>
      <c r="B190">
        <v>44004</v>
      </c>
      <c r="C190" t="s">
        <v>543</v>
      </c>
      <c r="D190" s="27">
        <f>VLOOKUP(Pag_Inicio_Corr_mas_casos[[#This Row],[Corregimiento]],Hoja3!$A$2:$D$676,4,0)</f>
        <v>80806</v>
      </c>
      <c r="E190">
        <v>30</v>
      </c>
    </row>
    <row r="191" spans="1:5">
      <c r="A191" s="25">
        <v>44004</v>
      </c>
      <c r="B191">
        <v>44004</v>
      </c>
      <c r="C191" t="s">
        <v>535</v>
      </c>
      <c r="D191" s="27">
        <f>VLOOKUP(Pag_Inicio_Corr_mas_casos[[#This Row],[Corregimiento]],Hoja3!$A$2:$D$676,4,0)</f>
        <v>80823</v>
      </c>
      <c r="E191">
        <v>29</v>
      </c>
    </row>
    <row r="192" spans="1:5">
      <c r="A192" s="25">
        <v>44004</v>
      </c>
      <c r="B192">
        <v>44004</v>
      </c>
      <c r="C192" t="s">
        <v>573</v>
      </c>
      <c r="D192" s="27">
        <f>VLOOKUP(Pag_Inicio_Corr_mas_casos[[#This Row],[Corregimiento]],Hoja3!$A$2:$D$676,4,0)</f>
        <v>80804</v>
      </c>
      <c r="E192">
        <v>26</v>
      </c>
    </row>
    <row r="193" spans="1:5">
      <c r="A193" s="25">
        <v>44004</v>
      </c>
      <c r="B193">
        <v>44004</v>
      </c>
      <c r="C193" t="s">
        <v>560</v>
      </c>
      <c r="D193" s="27">
        <f>VLOOKUP(Pag_Inicio_Corr_mas_casos[[#This Row],[Corregimiento]],Hoja3!$A$2:$D$676,4,0)</f>
        <v>80826</v>
      </c>
      <c r="E193">
        <v>26</v>
      </c>
    </row>
    <row r="194" spans="1:5">
      <c r="A194" s="25">
        <v>44004</v>
      </c>
      <c r="B194">
        <v>44004</v>
      </c>
      <c r="C194" t="s">
        <v>539</v>
      </c>
      <c r="D194" s="27">
        <f>VLOOKUP(Pag_Inicio_Corr_mas_casos[[#This Row],[Corregimiento]],Hoja3!$A$2:$D$676,4,0)</f>
        <v>81006</v>
      </c>
      <c r="E194">
        <v>25</v>
      </c>
    </row>
    <row r="195" spans="1:5">
      <c r="A195" s="25">
        <v>44004</v>
      </c>
      <c r="B195">
        <v>44004</v>
      </c>
      <c r="C195" t="s">
        <v>554</v>
      </c>
      <c r="D195" s="27">
        <f>VLOOKUP(Pag_Inicio_Corr_mas_casos[[#This Row],[Corregimiento]],Hoja3!$A$2:$D$676,4,0)</f>
        <v>80820</v>
      </c>
      <c r="E195">
        <v>25</v>
      </c>
    </row>
    <row r="196" spans="1:5">
      <c r="A196" s="25">
        <v>44004</v>
      </c>
      <c r="B196">
        <v>44004</v>
      </c>
      <c r="C196" t="s">
        <v>568</v>
      </c>
      <c r="D196" s="27">
        <f>VLOOKUP(Pag_Inicio_Corr_mas_casos[[#This Row],[Corregimiento]],Hoja3!$A$2:$D$676,4,0)</f>
        <v>130717</v>
      </c>
      <c r="E196">
        <v>25</v>
      </c>
    </row>
    <row r="197" spans="1:5">
      <c r="A197" s="25">
        <v>44004</v>
      </c>
      <c r="B197">
        <v>44004</v>
      </c>
      <c r="C197" t="s">
        <v>576</v>
      </c>
      <c r="D197" s="27">
        <f>VLOOKUP(Pag_Inicio_Corr_mas_casos[[#This Row],[Corregimiento]],Hoja3!$A$2:$D$676,4,0)</f>
        <v>80814</v>
      </c>
      <c r="E197">
        <v>24</v>
      </c>
    </row>
    <row r="198" spans="1:5">
      <c r="A198" s="25">
        <v>44004</v>
      </c>
      <c r="B198">
        <v>44004</v>
      </c>
      <c r="C198" t="s">
        <v>555</v>
      </c>
      <c r="D198" s="27">
        <f>VLOOKUP(Pag_Inicio_Corr_mas_casos[[#This Row],[Corregimiento]],Hoja3!$A$2:$D$676,4,0)</f>
        <v>80815</v>
      </c>
      <c r="E198">
        <v>21</v>
      </c>
    </row>
    <row r="199" spans="1:5">
      <c r="A199" s="25">
        <v>44004</v>
      </c>
      <c r="B199">
        <v>44004</v>
      </c>
      <c r="C199" t="s">
        <v>538</v>
      </c>
      <c r="D199" s="27">
        <f>VLOOKUP(Pag_Inicio_Corr_mas_casos[[#This Row],[Corregimiento]],Hoja3!$A$2:$D$676,4,0)</f>
        <v>130107</v>
      </c>
      <c r="E199">
        <v>20</v>
      </c>
    </row>
    <row r="200" spans="1:5">
      <c r="A200" s="25">
        <v>44004</v>
      </c>
      <c r="B200">
        <v>44004</v>
      </c>
      <c r="C200" t="s">
        <v>577</v>
      </c>
      <c r="D200" s="27">
        <f>VLOOKUP(Pag_Inicio_Corr_mas_casos[[#This Row],[Corregimiento]],Hoja3!$A$2:$D$676,4,0)</f>
        <v>80505</v>
      </c>
      <c r="E200">
        <v>20</v>
      </c>
    </row>
    <row r="201" spans="1:5">
      <c r="A201" s="25">
        <v>44004</v>
      </c>
      <c r="B201">
        <v>44004</v>
      </c>
      <c r="C201" t="s">
        <v>552</v>
      </c>
      <c r="D201" s="27">
        <f>VLOOKUP(Pag_Inicio_Corr_mas_casos[[#This Row],[Corregimiento]],Hoja3!$A$2:$D$676,4,0)</f>
        <v>80501</v>
      </c>
      <c r="E201">
        <v>18</v>
      </c>
    </row>
    <row r="202" spans="1:5">
      <c r="A202" s="25">
        <v>44004</v>
      </c>
      <c r="B202">
        <v>44004</v>
      </c>
      <c r="C202" t="s">
        <v>569</v>
      </c>
      <c r="D202" s="27">
        <f>VLOOKUP(Pag_Inicio_Corr_mas_casos[[#This Row],[Corregimiento]],Hoja3!$A$2:$D$676,4,0)</f>
        <v>81003</v>
      </c>
      <c r="E202">
        <v>18</v>
      </c>
    </row>
    <row r="203" spans="1:5">
      <c r="A203" s="25">
        <v>44004</v>
      </c>
      <c r="B203">
        <v>44004</v>
      </c>
      <c r="C203" t="s">
        <v>578</v>
      </c>
      <c r="D203" s="27">
        <f>VLOOKUP(Pag_Inicio_Corr_mas_casos[[#This Row],[Corregimiento]],Hoja3!$A$2:$D$676,4,0)</f>
        <v>30111</v>
      </c>
      <c r="E203">
        <v>18</v>
      </c>
    </row>
    <row r="204" spans="1:5">
      <c r="A204" s="25">
        <v>44004</v>
      </c>
      <c r="B204">
        <v>44004</v>
      </c>
      <c r="C204" t="s">
        <v>572</v>
      </c>
      <c r="D204" s="27">
        <f>VLOOKUP(Pag_Inicio_Corr_mas_casos[[#This Row],[Corregimiento]],Hoja3!$A$2:$D$676,4,0)</f>
        <v>130701</v>
      </c>
      <c r="E204">
        <v>17</v>
      </c>
    </row>
    <row r="205" spans="1:5">
      <c r="A205" s="25">
        <v>44004</v>
      </c>
      <c r="B205">
        <v>44004</v>
      </c>
      <c r="C205" t="s">
        <v>548</v>
      </c>
      <c r="D205" s="27">
        <f>VLOOKUP(Pag_Inicio_Corr_mas_casos[[#This Row],[Corregimiento]],Hoja3!$A$2:$D$676,4,0)</f>
        <v>10201</v>
      </c>
      <c r="E205">
        <v>14</v>
      </c>
    </row>
    <row r="206" spans="1:5">
      <c r="A206" s="25">
        <v>44004</v>
      </c>
      <c r="B206">
        <v>44004</v>
      </c>
      <c r="C206" t="s">
        <v>579</v>
      </c>
      <c r="D206" s="27">
        <f>VLOOKUP(Pag_Inicio_Corr_mas_casos[[#This Row],[Corregimiento]],Hoja3!$A$2:$D$676,4,0)</f>
        <v>130706</v>
      </c>
      <c r="E206">
        <v>12</v>
      </c>
    </row>
    <row r="207" spans="1:5">
      <c r="A207" s="25">
        <v>44004</v>
      </c>
      <c r="B207">
        <v>44004</v>
      </c>
      <c r="C207" t="s">
        <v>517</v>
      </c>
      <c r="D207" s="27">
        <f>VLOOKUP(Pag_Inicio_Corr_mas_casos[[#This Row],[Corregimiento]],Hoja3!$A$2:$D$676,4,0)</f>
        <v>130709</v>
      </c>
      <c r="E207">
        <v>10</v>
      </c>
    </row>
    <row r="208" spans="1:5">
      <c r="A208" s="25">
        <v>44004</v>
      </c>
      <c r="B208">
        <v>44004</v>
      </c>
      <c r="C208" t="s">
        <v>580</v>
      </c>
      <c r="D208" s="27">
        <f>VLOOKUP(Pag_Inicio_Corr_mas_casos[[#This Row],[Corregimiento]],Hoja3!$A$2:$D$676,4,0)</f>
        <v>91001</v>
      </c>
      <c r="E208">
        <v>10</v>
      </c>
    </row>
    <row r="209" spans="1:5">
      <c r="A209" s="25">
        <v>44005</v>
      </c>
      <c r="B209">
        <v>44005</v>
      </c>
      <c r="C209" t="s">
        <v>524</v>
      </c>
      <c r="D209" s="27">
        <f>VLOOKUP(Pag_Inicio_Corr_mas_casos[[#This Row],[Corregimiento]],Hoja3!$A$2:$D$676,4,0)</f>
        <v>130101</v>
      </c>
      <c r="E209">
        <v>27</v>
      </c>
    </row>
    <row r="210" spans="1:5">
      <c r="A210" s="25">
        <v>44005</v>
      </c>
      <c r="B210">
        <v>44005</v>
      </c>
      <c r="C210" t="s">
        <v>537</v>
      </c>
      <c r="D210" s="27">
        <f>VLOOKUP(Pag_Inicio_Corr_mas_casos[[#This Row],[Corregimiento]],Hoja3!$A$2:$D$676,4,0)</f>
        <v>80819</v>
      </c>
      <c r="E210">
        <v>22</v>
      </c>
    </row>
    <row r="211" spans="1:5">
      <c r="A211" s="25">
        <v>44005</v>
      </c>
      <c r="B211">
        <v>44005</v>
      </c>
      <c r="C211" t="s">
        <v>528</v>
      </c>
      <c r="D211" s="27">
        <f>VLOOKUP(Pag_Inicio_Corr_mas_casos[[#This Row],[Corregimiento]],Hoja3!$A$2:$D$676,4,0)</f>
        <v>130102</v>
      </c>
      <c r="E211">
        <v>19</v>
      </c>
    </row>
    <row r="212" spans="1:5">
      <c r="A212" s="25">
        <v>44005</v>
      </c>
      <c r="B212">
        <v>44005</v>
      </c>
      <c r="C212" t="s">
        <v>531</v>
      </c>
      <c r="D212" s="27">
        <f>VLOOKUP(Pag_Inicio_Corr_mas_casos[[#This Row],[Corregimiento]],Hoja3!$A$2:$D$676,4,0)</f>
        <v>81008</v>
      </c>
      <c r="E212">
        <v>18</v>
      </c>
    </row>
    <row r="213" spans="1:5">
      <c r="A213" s="25">
        <v>44005</v>
      </c>
      <c r="B213">
        <v>44005</v>
      </c>
      <c r="C213" t="s">
        <v>530</v>
      </c>
      <c r="D213" s="27">
        <f>VLOOKUP(Pag_Inicio_Corr_mas_casos[[#This Row],[Corregimiento]],Hoja3!$A$2:$D$676,4,0)</f>
        <v>81007</v>
      </c>
      <c r="E213">
        <v>17</v>
      </c>
    </row>
    <row r="214" spans="1:5">
      <c r="A214" s="25">
        <v>44005</v>
      </c>
      <c r="B214">
        <v>44005</v>
      </c>
      <c r="C214" t="s">
        <v>525</v>
      </c>
      <c r="D214" s="27">
        <f>VLOOKUP(Pag_Inicio_Corr_mas_casos[[#This Row],[Corregimiento]],Hoja3!$A$2:$D$676,4,0)</f>
        <v>81002</v>
      </c>
      <c r="E214">
        <v>17</v>
      </c>
    </row>
    <row r="215" spans="1:5">
      <c r="A215" s="25">
        <v>44005</v>
      </c>
      <c r="B215">
        <v>44005</v>
      </c>
      <c r="C215" t="s">
        <v>533</v>
      </c>
      <c r="D215" s="27">
        <f>VLOOKUP(Pag_Inicio_Corr_mas_casos[[#This Row],[Corregimiento]],Hoja3!$A$2:$D$676,4,0)</f>
        <v>80817</v>
      </c>
      <c r="E215">
        <v>17</v>
      </c>
    </row>
    <row r="216" spans="1:5">
      <c r="A216" s="25">
        <v>44005</v>
      </c>
      <c r="B216">
        <v>44005</v>
      </c>
      <c r="C216" t="s">
        <v>529</v>
      </c>
      <c r="D216" s="27">
        <f>VLOOKUP(Pag_Inicio_Corr_mas_casos[[#This Row],[Corregimiento]],Hoja3!$A$2:$D$676,4,0)</f>
        <v>80821</v>
      </c>
      <c r="E216">
        <v>16</v>
      </c>
    </row>
    <row r="217" spans="1:5">
      <c r="A217" s="25">
        <v>44005</v>
      </c>
      <c r="B217">
        <v>44005</v>
      </c>
      <c r="C217" t="s">
        <v>527</v>
      </c>
      <c r="D217" s="27">
        <f>VLOOKUP(Pag_Inicio_Corr_mas_casos[[#This Row],[Corregimiento]],Hoja3!$A$2:$D$676,4,0)</f>
        <v>80802</v>
      </c>
      <c r="E217">
        <v>16</v>
      </c>
    </row>
    <row r="218" spans="1:5">
      <c r="A218" s="25">
        <v>44005</v>
      </c>
      <c r="B218">
        <v>44005</v>
      </c>
      <c r="C218" t="s">
        <v>535</v>
      </c>
      <c r="D218" s="27">
        <f>VLOOKUP(Pag_Inicio_Corr_mas_casos[[#This Row],[Corregimiento]],Hoja3!$A$2:$D$676,4,0)</f>
        <v>80823</v>
      </c>
      <c r="E218">
        <v>16</v>
      </c>
    </row>
    <row r="219" spans="1:5">
      <c r="A219" s="25">
        <v>44005</v>
      </c>
      <c r="B219">
        <v>44005</v>
      </c>
      <c r="C219" t="s">
        <v>581</v>
      </c>
      <c r="D219" s="27">
        <f>VLOOKUP(Pag_Inicio_Corr_mas_casos[[#This Row],[Corregimiento]],Hoja3!$A$2:$D$676,4,0)</f>
        <v>50204</v>
      </c>
      <c r="E219">
        <v>16</v>
      </c>
    </row>
    <row r="220" spans="1:5">
      <c r="A220" s="25">
        <v>44005</v>
      </c>
      <c r="B220">
        <v>44005</v>
      </c>
      <c r="C220" t="s">
        <v>553</v>
      </c>
      <c r="D220" s="27">
        <f>VLOOKUP(Pag_Inicio_Corr_mas_casos[[#This Row],[Corregimiento]],Hoja3!$A$2:$D$676,4,0)</f>
        <v>80808</v>
      </c>
      <c r="E220">
        <v>16</v>
      </c>
    </row>
    <row r="221" spans="1:5">
      <c r="A221" s="25">
        <v>44005</v>
      </c>
      <c r="B221">
        <v>44005</v>
      </c>
      <c r="C221" t="s">
        <v>540</v>
      </c>
      <c r="D221" s="27">
        <f>VLOOKUP(Pag_Inicio_Corr_mas_casos[[#This Row],[Corregimiento]],Hoja3!$A$2:$D$676,4,0)</f>
        <v>80812</v>
      </c>
      <c r="E221">
        <v>15</v>
      </c>
    </row>
    <row r="222" spans="1:5">
      <c r="A222" s="25">
        <v>44005</v>
      </c>
      <c r="B222">
        <v>44005</v>
      </c>
      <c r="C222" t="s">
        <v>573</v>
      </c>
      <c r="D222" s="27">
        <f>VLOOKUP(Pag_Inicio_Corr_mas_casos[[#This Row],[Corregimiento]],Hoja3!$A$2:$D$676,4,0)</f>
        <v>80804</v>
      </c>
      <c r="E222">
        <v>13</v>
      </c>
    </row>
    <row r="223" spans="1:5">
      <c r="A223" s="25">
        <v>44005</v>
      </c>
      <c r="B223">
        <v>44005</v>
      </c>
      <c r="C223" t="s">
        <v>578</v>
      </c>
      <c r="D223" s="27">
        <f>VLOOKUP(Pag_Inicio_Corr_mas_casos[[#This Row],[Corregimiento]],Hoja3!$A$2:$D$676,4,0)</f>
        <v>30111</v>
      </c>
      <c r="E223">
        <v>13</v>
      </c>
    </row>
    <row r="224" spans="1:5">
      <c r="A224" s="25">
        <v>44005</v>
      </c>
      <c r="B224">
        <v>44005</v>
      </c>
      <c r="C224" t="s">
        <v>580</v>
      </c>
      <c r="D224" s="27">
        <f>VLOOKUP(Pag_Inicio_Corr_mas_casos[[#This Row],[Corregimiento]],Hoja3!$A$2:$D$676,4,0)</f>
        <v>91001</v>
      </c>
      <c r="E224">
        <v>13</v>
      </c>
    </row>
    <row r="225" spans="1:5">
      <c r="A225" s="25">
        <v>44005</v>
      </c>
      <c r="B225">
        <v>44005</v>
      </c>
      <c r="C225" t="s">
        <v>554</v>
      </c>
      <c r="D225" s="27">
        <f>VLOOKUP(Pag_Inicio_Corr_mas_casos[[#This Row],[Corregimiento]],Hoja3!$A$2:$D$676,4,0)</f>
        <v>80820</v>
      </c>
      <c r="E225">
        <v>12</v>
      </c>
    </row>
    <row r="226" spans="1:5">
      <c r="A226" s="25">
        <v>44005</v>
      </c>
      <c r="B226">
        <v>44005</v>
      </c>
      <c r="C226" t="s">
        <v>569</v>
      </c>
      <c r="D226" s="27">
        <f>VLOOKUP(Pag_Inicio_Corr_mas_casos[[#This Row],[Corregimiento]],Hoja3!$A$2:$D$676,4,0)</f>
        <v>81003</v>
      </c>
      <c r="E226">
        <v>11</v>
      </c>
    </row>
    <row r="227" spans="1:5">
      <c r="A227" s="25">
        <v>44005</v>
      </c>
      <c r="B227">
        <v>44005</v>
      </c>
      <c r="C227" t="s">
        <v>538</v>
      </c>
      <c r="D227" s="27">
        <f>VLOOKUP(Pag_Inicio_Corr_mas_casos[[#This Row],[Corregimiento]],Hoja3!$A$2:$D$676,4,0)</f>
        <v>130107</v>
      </c>
      <c r="E227">
        <v>10</v>
      </c>
    </row>
    <row r="228" spans="1:5">
      <c r="A228" s="25">
        <v>44005</v>
      </c>
      <c r="B228">
        <v>44005</v>
      </c>
      <c r="C228" t="s">
        <v>546</v>
      </c>
      <c r="D228" s="27">
        <f>VLOOKUP(Pag_Inicio_Corr_mas_casos[[#This Row],[Corregimiento]],Hoja3!$A$2:$D$676,4,0)</f>
        <v>30107</v>
      </c>
      <c r="E228">
        <v>10</v>
      </c>
    </row>
    <row r="229" spans="1:5">
      <c r="A229" s="25">
        <v>44005</v>
      </c>
      <c r="B229">
        <v>44005</v>
      </c>
      <c r="C229" t="s">
        <v>565</v>
      </c>
      <c r="D229" s="27">
        <f>VLOOKUP(Pag_Inicio_Corr_mas_casos[[#This Row],[Corregimiento]],Hoja3!$A$2:$D$676,4,0)</f>
        <v>80809</v>
      </c>
      <c r="E229">
        <v>10</v>
      </c>
    </row>
    <row r="230" spans="1:5">
      <c r="A230" s="25">
        <v>44006</v>
      </c>
      <c r="B230">
        <v>44006</v>
      </c>
      <c r="C230" t="s">
        <v>548</v>
      </c>
      <c r="D230" s="27">
        <f>VLOOKUP(Pag_Inicio_Corr_mas_casos[[#This Row],[Corregimiento]],Hoja3!$A$2:$D$676,4,0)</f>
        <v>10201</v>
      </c>
      <c r="E230">
        <v>44</v>
      </c>
    </row>
    <row r="231" spans="1:5">
      <c r="A231" s="25">
        <v>44006</v>
      </c>
      <c r="B231">
        <v>44006</v>
      </c>
      <c r="C231" t="s">
        <v>524</v>
      </c>
      <c r="D231" s="27">
        <f>VLOOKUP(Pag_Inicio_Corr_mas_casos[[#This Row],[Corregimiento]],Hoja3!$A$2:$D$676,4,0)</f>
        <v>130101</v>
      </c>
      <c r="E231">
        <v>30</v>
      </c>
    </row>
    <row r="232" spans="1:5">
      <c r="A232" s="25">
        <v>44006</v>
      </c>
      <c r="B232">
        <v>44006</v>
      </c>
      <c r="C232" t="s">
        <v>525</v>
      </c>
      <c r="D232" s="27">
        <f>VLOOKUP(Pag_Inicio_Corr_mas_casos[[#This Row],[Corregimiento]],Hoja3!$A$2:$D$676,4,0)</f>
        <v>81002</v>
      </c>
      <c r="E232">
        <v>24</v>
      </c>
    </row>
    <row r="233" spans="1:5">
      <c r="A233" s="25">
        <v>44006</v>
      </c>
      <c r="B233">
        <v>44006</v>
      </c>
      <c r="C233" t="s">
        <v>526</v>
      </c>
      <c r="D233" s="27">
        <f>VLOOKUP(Pag_Inicio_Corr_mas_casos[[#This Row],[Corregimiento]],Hoja3!$A$2:$D$676,4,0)</f>
        <v>130106</v>
      </c>
      <c r="E233">
        <v>23</v>
      </c>
    </row>
    <row r="234" spans="1:5">
      <c r="A234" s="25">
        <v>44006</v>
      </c>
      <c r="B234">
        <v>44006</v>
      </c>
      <c r="C234" t="s">
        <v>536</v>
      </c>
      <c r="D234" s="27">
        <f>VLOOKUP(Pag_Inicio_Corr_mas_casos[[#This Row],[Corregimiento]],Hoja3!$A$2:$D$676,4,0)</f>
        <v>81001</v>
      </c>
      <c r="E234">
        <v>22</v>
      </c>
    </row>
    <row r="235" spans="1:5">
      <c r="A235" s="25">
        <v>44006</v>
      </c>
      <c r="B235">
        <v>44006</v>
      </c>
      <c r="C235" t="s">
        <v>528</v>
      </c>
      <c r="D235" s="27">
        <f>VLOOKUP(Pag_Inicio_Corr_mas_casos[[#This Row],[Corregimiento]],Hoja3!$A$2:$D$676,4,0)</f>
        <v>130102</v>
      </c>
      <c r="E235">
        <v>21</v>
      </c>
    </row>
    <row r="236" spans="1:5">
      <c r="A236" s="25">
        <v>44006</v>
      </c>
      <c r="B236">
        <v>44006</v>
      </c>
      <c r="C236" t="s">
        <v>527</v>
      </c>
      <c r="D236" s="27">
        <f>VLOOKUP(Pag_Inicio_Corr_mas_casos[[#This Row],[Corregimiento]],Hoja3!$A$2:$D$676,4,0)</f>
        <v>80802</v>
      </c>
      <c r="E236">
        <v>19</v>
      </c>
    </row>
    <row r="237" spans="1:5">
      <c r="A237" s="25">
        <v>44006</v>
      </c>
      <c r="B237">
        <v>44006</v>
      </c>
      <c r="C237" t="s">
        <v>568</v>
      </c>
      <c r="D237" s="27">
        <f>VLOOKUP(Pag_Inicio_Corr_mas_casos[[#This Row],[Corregimiento]],Hoja3!$A$2:$D$676,4,0)</f>
        <v>130717</v>
      </c>
      <c r="E237">
        <v>19</v>
      </c>
    </row>
    <row r="238" spans="1:5">
      <c r="A238" s="25">
        <v>44006</v>
      </c>
      <c r="B238">
        <v>44006</v>
      </c>
      <c r="C238" t="s">
        <v>545</v>
      </c>
      <c r="D238" s="27">
        <f>VLOOKUP(Pag_Inicio_Corr_mas_casos[[#This Row],[Corregimiento]],Hoja3!$A$2:$D$676,4,0)</f>
        <v>80810</v>
      </c>
      <c r="E238">
        <v>18</v>
      </c>
    </row>
    <row r="239" spans="1:5">
      <c r="A239" s="25">
        <v>44006</v>
      </c>
      <c r="B239">
        <v>44006</v>
      </c>
      <c r="C239" t="s">
        <v>537</v>
      </c>
      <c r="D239" s="27">
        <f>VLOOKUP(Pag_Inicio_Corr_mas_casos[[#This Row],[Corregimiento]],Hoja3!$A$2:$D$676,4,0)</f>
        <v>80819</v>
      </c>
      <c r="E239">
        <v>17</v>
      </c>
    </row>
    <row r="240" spans="1:5">
      <c r="A240" s="25">
        <v>44006</v>
      </c>
      <c r="B240">
        <v>44006</v>
      </c>
      <c r="C240" t="s">
        <v>559</v>
      </c>
      <c r="D240" s="27">
        <f>VLOOKUP(Pag_Inicio_Corr_mas_casos[[#This Row],[Corregimiento]],Hoja3!$A$2:$D$676,4,0)</f>
        <v>130708</v>
      </c>
      <c r="E240">
        <v>15</v>
      </c>
    </row>
    <row r="241" spans="1:5">
      <c r="A241" s="25">
        <v>44006</v>
      </c>
      <c r="B241">
        <v>44006</v>
      </c>
      <c r="C241" t="s">
        <v>540</v>
      </c>
      <c r="D241" s="27">
        <f>VLOOKUP(Pag_Inicio_Corr_mas_casos[[#This Row],[Corregimiento]],Hoja3!$A$2:$D$676,4,0)</f>
        <v>80812</v>
      </c>
      <c r="E241">
        <v>15</v>
      </c>
    </row>
    <row r="242" spans="1:5">
      <c r="A242" s="25">
        <v>44006</v>
      </c>
      <c r="B242">
        <v>44006</v>
      </c>
      <c r="C242" t="s">
        <v>539</v>
      </c>
      <c r="D242" s="27">
        <f>VLOOKUP(Pag_Inicio_Corr_mas_casos[[#This Row],[Corregimiento]],Hoja3!$A$2:$D$676,4,0)</f>
        <v>81006</v>
      </c>
      <c r="E242">
        <v>14</v>
      </c>
    </row>
    <row r="243" spans="1:5">
      <c r="A243" s="25">
        <v>44006</v>
      </c>
      <c r="B243">
        <v>44006</v>
      </c>
      <c r="C243" t="s">
        <v>546</v>
      </c>
      <c r="D243" s="27">
        <f>VLOOKUP(Pag_Inicio_Corr_mas_casos[[#This Row],[Corregimiento]],Hoja3!$A$2:$D$676,4,0)</f>
        <v>30107</v>
      </c>
      <c r="E243">
        <v>14</v>
      </c>
    </row>
    <row r="244" spans="1:5">
      <c r="A244" s="25">
        <v>44006</v>
      </c>
      <c r="B244">
        <v>44006</v>
      </c>
      <c r="C244" t="s">
        <v>542</v>
      </c>
      <c r="D244" s="27">
        <f>VLOOKUP(Pag_Inicio_Corr_mas_casos[[#This Row],[Corregimiento]],Hoja3!$A$2:$D$676,4,0)</f>
        <v>40601</v>
      </c>
      <c r="E244">
        <v>14</v>
      </c>
    </row>
    <row r="245" spans="1:5">
      <c r="A245" s="25">
        <v>44006</v>
      </c>
      <c r="B245">
        <v>44006</v>
      </c>
      <c r="C245" t="s">
        <v>567</v>
      </c>
      <c r="D245" s="27">
        <f>VLOOKUP(Pag_Inicio_Corr_mas_casos[[#This Row],[Corregimiento]],Hoja3!$A$2:$D$676,4,0)</f>
        <v>80805</v>
      </c>
      <c r="E245">
        <v>13</v>
      </c>
    </row>
    <row r="246" spans="1:5">
      <c r="A246" s="25">
        <v>44006</v>
      </c>
      <c r="B246">
        <v>44006</v>
      </c>
      <c r="C246" t="s">
        <v>529</v>
      </c>
      <c r="D246" s="27">
        <f>VLOOKUP(Pag_Inicio_Corr_mas_casos[[#This Row],[Corregimiento]],Hoja3!$A$2:$D$676,4,0)</f>
        <v>80821</v>
      </c>
      <c r="E246">
        <v>12</v>
      </c>
    </row>
    <row r="247" spans="1:5">
      <c r="A247" s="25">
        <v>44006</v>
      </c>
      <c r="B247">
        <v>44006</v>
      </c>
      <c r="C247" t="s">
        <v>571</v>
      </c>
      <c r="D247" s="27">
        <f>VLOOKUP(Pag_Inicio_Corr_mas_casos[[#This Row],[Corregimiento]],Hoja3!$A$2:$D$676,4,0)</f>
        <v>30104</v>
      </c>
      <c r="E247">
        <v>12</v>
      </c>
    </row>
    <row r="248" spans="1:5">
      <c r="A248" s="25">
        <v>44006</v>
      </c>
      <c r="B248">
        <v>44006</v>
      </c>
      <c r="C248" t="s">
        <v>533</v>
      </c>
      <c r="D248" s="27">
        <f>VLOOKUP(Pag_Inicio_Corr_mas_casos[[#This Row],[Corregimiento]],Hoja3!$A$2:$D$676,4,0)</f>
        <v>80817</v>
      </c>
      <c r="E248">
        <v>12</v>
      </c>
    </row>
    <row r="249" spans="1:5">
      <c r="A249" s="25">
        <v>44006</v>
      </c>
      <c r="B249">
        <v>44006</v>
      </c>
      <c r="C249" t="s">
        <v>558</v>
      </c>
      <c r="D249" s="27">
        <f>VLOOKUP(Pag_Inicio_Corr_mas_casos[[#This Row],[Corregimiento]],Hoja3!$A$2:$D$676,4,0)</f>
        <v>50316</v>
      </c>
      <c r="E249">
        <v>12</v>
      </c>
    </row>
    <row r="250" spans="1:5">
      <c r="A250" s="25">
        <v>44006</v>
      </c>
      <c r="B250">
        <v>44006</v>
      </c>
      <c r="C250" t="s">
        <v>538</v>
      </c>
      <c r="D250" s="27">
        <f>VLOOKUP(Pag_Inicio_Corr_mas_casos[[#This Row],[Corregimiento]],Hoja3!$A$2:$D$676,4,0)</f>
        <v>130107</v>
      </c>
      <c r="E250">
        <v>11</v>
      </c>
    </row>
    <row r="251" spans="1:5">
      <c r="A251" s="25">
        <v>44006</v>
      </c>
      <c r="B251">
        <v>44006</v>
      </c>
      <c r="C251" t="s">
        <v>581</v>
      </c>
      <c r="D251" s="27">
        <f>VLOOKUP(Pag_Inicio_Corr_mas_casos[[#This Row],[Corregimiento]],Hoja3!$A$2:$D$676,4,0)</f>
        <v>50204</v>
      </c>
      <c r="E251">
        <v>11</v>
      </c>
    </row>
    <row r="252" spans="1:5">
      <c r="A252" s="25">
        <v>44006</v>
      </c>
      <c r="B252">
        <v>44006</v>
      </c>
      <c r="C252" t="s">
        <v>565</v>
      </c>
      <c r="D252" s="27">
        <f>VLOOKUP(Pag_Inicio_Corr_mas_casos[[#This Row],[Corregimiento]],Hoja3!$A$2:$D$676,4,0)</f>
        <v>80809</v>
      </c>
      <c r="E252">
        <v>11</v>
      </c>
    </row>
    <row r="253" spans="1:5">
      <c r="A253" s="25">
        <v>44006</v>
      </c>
      <c r="B253">
        <v>44006</v>
      </c>
      <c r="C253" t="s">
        <v>550</v>
      </c>
      <c r="D253" s="27">
        <f>VLOOKUP(Pag_Inicio_Corr_mas_casos[[#This Row],[Corregimiento]],Hoja3!$A$2:$D$676,4,0)</f>
        <v>80813</v>
      </c>
      <c r="E253">
        <v>10</v>
      </c>
    </row>
    <row r="254" spans="1:5">
      <c r="A254" s="25">
        <v>44007</v>
      </c>
      <c r="B254">
        <v>44007</v>
      </c>
      <c r="C254" t="s">
        <v>537</v>
      </c>
      <c r="D254" s="27">
        <f>VLOOKUP(Pag_Inicio_Corr_mas_casos[[#This Row],[Corregimiento]],Hoja3!$A$2:$D$676,4,0)</f>
        <v>80819</v>
      </c>
      <c r="E254">
        <v>138</v>
      </c>
    </row>
    <row r="255" spans="1:5">
      <c r="A255" s="25">
        <v>44007</v>
      </c>
      <c r="B255">
        <v>44007</v>
      </c>
      <c r="C255" t="s">
        <v>540</v>
      </c>
      <c r="D255" s="27">
        <f>VLOOKUP(Pag_Inicio_Corr_mas_casos[[#This Row],[Corregimiento]],Hoja3!$A$2:$D$676,4,0)</f>
        <v>80812</v>
      </c>
      <c r="E255">
        <v>137</v>
      </c>
    </row>
    <row r="256" spans="1:5">
      <c r="A256" s="25">
        <v>44007</v>
      </c>
      <c r="B256">
        <v>44007</v>
      </c>
      <c r="C256" t="s">
        <v>529</v>
      </c>
      <c r="D256" s="27">
        <f>VLOOKUP(Pag_Inicio_Corr_mas_casos[[#This Row],[Corregimiento]],Hoja3!$A$2:$D$676,4,0)</f>
        <v>80821</v>
      </c>
      <c r="E256">
        <v>136</v>
      </c>
    </row>
    <row r="257" spans="1:5">
      <c r="A257" s="25">
        <v>44007</v>
      </c>
      <c r="B257">
        <v>44007</v>
      </c>
      <c r="C257" t="s">
        <v>525</v>
      </c>
      <c r="D257" s="27">
        <f>VLOOKUP(Pag_Inicio_Corr_mas_casos[[#This Row],[Corregimiento]],Hoja3!$A$2:$D$676,4,0)</f>
        <v>81002</v>
      </c>
      <c r="E257">
        <v>96</v>
      </c>
    </row>
    <row r="258" spans="1:5">
      <c r="A258" s="25">
        <v>44007</v>
      </c>
      <c r="B258">
        <v>44007</v>
      </c>
      <c r="C258" t="s">
        <v>550</v>
      </c>
      <c r="D258" s="27">
        <f>VLOOKUP(Pag_Inicio_Corr_mas_casos[[#This Row],[Corregimiento]],Hoja3!$A$2:$D$676,4,0)</f>
        <v>80813</v>
      </c>
      <c r="E258">
        <v>94</v>
      </c>
    </row>
    <row r="259" spans="1:5">
      <c r="A259" s="25">
        <v>44007</v>
      </c>
      <c r="B259">
        <v>44007</v>
      </c>
      <c r="C259" t="s">
        <v>524</v>
      </c>
      <c r="D259" s="27">
        <f>VLOOKUP(Pag_Inicio_Corr_mas_casos[[#This Row],[Corregimiento]],Hoja3!$A$2:$D$676,4,0)</f>
        <v>130101</v>
      </c>
      <c r="E259">
        <v>83</v>
      </c>
    </row>
    <row r="260" spans="1:5">
      <c r="A260" s="25">
        <v>44007</v>
      </c>
      <c r="B260">
        <v>44007</v>
      </c>
      <c r="C260" t="s">
        <v>565</v>
      </c>
      <c r="D260" s="27">
        <f>VLOOKUP(Pag_Inicio_Corr_mas_casos[[#This Row],[Corregimiento]],Hoja3!$A$2:$D$676,4,0)</f>
        <v>80809</v>
      </c>
      <c r="E260">
        <v>82</v>
      </c>
    </row>
    <row r="261" spans="1:5">
      <c r="A261" s="25">
        <v>44007</v>
      </c>
      <c r="B261">
        <v>44007</v>
      </c>
      <c r="C261" t="s">
        <v>576</v>
      </c>
      <c r="D261" s="27">
        <f>VLOOKUP(Pag_Inicio_Corr_mas_casos[[#This Row],[Corregimiento]],Hoja3!$A$2:$D$676,4,0)</f>
        <v>80814</v>
      </c>
      <c r="E261">
        <v>77</v>
      </c>
    </row>
    <row r="262" spans="1:5">
      <c r="A262" s="25">
        <v>44007</v>
      </c>
      <c r="B262">
        <v>44007</v>
      </c>
      <c r="C262" t="s">
        <v>548</v>
      </c>
      <c r="D262" s="27">
        <f>VLOOKUP(Pag_Inicio_Corr_mas_casos[[#This Row],[Corregimiento]],Hoja3!$A$2:$D$676,4,0)</f>
        <v>10201</v>
      </c>
      <c r="E262">
        <v>69</v>
      </c>
    </row>
    <row r="263" spans="1:5">
      <c r="A263" s="25">
        <v>44007</v>
      </c>
      <c r="B263">
        <v>44007</v>
      </c>
      <c r="C263" t="s">
        <v>555</v>
      </c>
      <c r="D263" s="27">
        <f>VLOOKUP(Pag_Inicio_Corr_mas_casos[[#This Row],[Corregimiento]],Hoja3!$A$2:$D$676,4,0)</f>
        <v>80815</v>
      </c>
      <c r="E263">
        <v>84</v>
      </c>
    </row>
    <row r="264" spans="1:5">
      <c r="A264" s="25">
        <v>44007</v>
      </c>
      <c r="B264">
        <v>44007</v>
      </c>
      <c r="C264" t="s">
        <v>535</v>
      </c>
      <c r="D264" s="27">
        <f>VLOOKUP(Pag_Inicio_Corr_mas_casos[[#This Row],[Corregimiento]],Hoja3!$A$2:$D$676,4,0)</f>
        <v>80823</v>
      </c>
      <c r="E264">
        <v>68</v>
      </c>
    </row>
    <row r="265" spans="1:5">
      <c r="A265" s="25">
        <v>44007</v>
      </c>
      <c r="B265">
        <v>44007</v>
      </c>
      <c r="C265" t="s">
        <v>532</v>
      </c>
      <c r="D265" s="27">
        <f>VLOOKUP(Pag_Inicio_Corr_mas_casos[[#This Row],[Corregimiento]],Hoja3!$A$2:$D$676,4,0)</f>
        <v>80816</v>
      </c>
      <c r="E265">
        <v>65</v>
      </c>
    </row>
    <row r="266" spans="1:5">
      <c r="A266" s="25">
        <v>44007</v>
      </c>
      <c r="B266">
        <v>44007</v>
      </c>
      <c r="C266" t="s">
        <v>533</v>
      </c>
      <c r="D266" s="27">
        <f>VLOOKUP(Pag_Inicio_Corr_mas_casos[[#This Row],[Corregimiento]],Hoja3!$A$2:$D$676,4,0)</f>
        <v>80817</v>
      </c>
      <c r="E266">
        <v>85</v>
      </c>
    </row>
    <row r="267" spans="1:5">
      <c r="A267" s="25">
        <v>44007</v>
      </c>
      <c r="B267">
        <v>44007</v>
      </c>
      <c r="C267" t="s">
        <v>545</v>
      </c>
      <c r="D267" s="27">
        <f>VLOOKUP(Pag_Inicio_Corr_mas_casos[[#This Row],[Corregimiento]],Hoja3!$A$2:$D$676,4,0)</f>
        <v>80810</v>
      </c>
      <c r="E267">
        <v>63</v>
      </c>
    </row>
    <row r="268" spans="1:5">
      <c r="A268" s="25">
        <v>44007</v>
      </c>
      <c r="B268">
        <v>44007</v>
      </c>
      <c r="C268" t="s">
        <v>568</v>
      </c>
      <c r="D268" s="27">
        <f>VLOOKUP(Pag_Inicio_Corr_mas_casos[[#This Row],[Corregimiento]],Hoja3!$A$2:$D$676,4,0)</f>
        <v>130717</v>
      </c>
      <c r="E268">
        <v>61</v>
      </c>
    </row>
    <row r="269" spans="1:5">
      <c r="A269" s="25">
        <v>44007</v>
      </c>
      <c r="B269">
        <v>44007</v>
      </c>
      <c r="C269" t="s">
        <v>526</v>
      </c>
      <c r="D269" s="27">
        <f>VLOOKUP(Pag_Inicio_Corr_mas_casos[[#This Row],[Corregimiento]],Hoja3!$A$2:$D$676,4,0)</f>
        <v>130106</v>
      </c>
      <c r="E269">
        <v>58</v>
      </c>
    </row>
    <row r="270" spans="1:5">
      <c r="A270" s="25">
        <v>44007</v>
      </c>
      <c r="B270">
        <v>44007</v>
      </c>
      <c r="C270" t="s">
        <v>530</v>
      </c>
      <c r="D270" s="27">
        <f>VLOOKUP(Pag_Inicio_Corr_mas_casos[[#This Row],[Corregimiento]],Hoja3!$A$2:$D$676,4,0)</f>
        <v>81007</v>
      </c>
      <c r="E270">
        <v>57</v>
      </c>
    </row>
    <row r="271" spans="1:5">
      <c r="A271" s="25">
        <v>44007</v>
      </c>
      <c r="B271">
        <v>44007</v>
      </c>
      <c r="C271" t="s">
        <v>528</v>
      </c>
      <c r="D271" s="27">
        <f>VLOOKUP(Pag_Inicio_Corr_mas_casos[[#This Row],[Corregimiento]],Hoja3!$A$2:$D$676,4,0)</f>
        <v>130102</v>
      </c>
      <c r="E271">
        <v>56</v>
      </c>
    </row>
    <row r="272" spans="1:5">
      <c r="A272" s="25">
        <v>44007</v>
      </c>
      <c r="B272">
        <v>44007</v>
      </c>
      <c r="C272" t="s">
        <v>543</v>
      </c>
      <c r="D272" s="27">
        <f>VLOOKUP(Pag_Inicio_Corr_mas_casos[[#This Row],[Corregimiento]],Hoja3!$A$2:$D$676,4,0)</f>
        <v>80806</v>
      </c>
      <c r="E272">
        <v>54</v>
      </c>
    </row>
    <row r="273" spans="1:5">
      <c r="A273" s="25">
        <v>44007</v>
      </c>
      <c r="B273">
        <v>44007</v>
      </c>
      <c r="C273" t="s">
        <v>552</v>
      </c>
      <c r="D273" s="27">
        <f>VLOOKUP(Pag_Inicio_Corr_mas_casos[[#This Row],[Corregimiento]],Hoja3!$A$2:$D$676,4,0)</f>
        <v>80501</v>
      </c>
      <c r="E273">
        <v>54</v>
      </c>
    </row>
    <row r="274" spans="1:5">
      <c r="A274" s="25">
        <v>44007</v>
      </c>
      <c r="B274">
        <v>44007</v>
      </c>
      <c r="C274" t="s">
        <v>534</v>
      </c>
      <c r="D274" s="27">
        <f>VLOOKUP(Pag_Inicio_Corr_mas_casos[[#This Row],[Corregimiento]],Hoja3!$A$2:$D$676,4,0)</f>
        <v>80822</v>
      </c>
      <c r="E274">
        <v>53</v>
      </c>
    </row>
    <row r="275" spans="1:5">
      <c r="A275" s="25">
        <v>44007</v>
      </c>
      <c r="B275">
        <v>44007</v>
      </c>
      <c r="C275" t="s">
        <v>536</v>
      </c>
      <c r="D275" s="27">
        <f>VLOOKUP(Pag_Inicio_Corr_mas_casos[[#This Row],[Corregimiento]],Hoja3!$A$2:$D$676,4,0)</f>
        <v>81001</v>
      </c>
      <c r="E275">
        <v>53</v>
      </c>
    </row>
    <row r="276" spans="1:5">
      <c r="A276" s="25">
        <v>44007</v>
      </c>
      <c r="B276">
        <v>44007</v>
      </c>
      <c r="C276" t="s">
        <v>575</v>
      </c>
      <c r="D276" s="27">
        <f>VLOOKUP(Pag_Inicio_Corr_mas_casos[[#This Row],[Corregimiento]],Hoja3!$A$2:$D$676,4,0)</f>
        <v>80807</v>
      </c>
      <c r="E276">
        <v>53</v>
      </c>
    </row>
    <row r="277" spans="1:5">
      <c r="A277" s="25">
        <v>44007</v>
      </c>
      <c r="B277">
        <v>44007</v>
      </c>
      <c r="C277" t="s">
        <v>531</v>
      </c>
      <c r="D277" s="27">
        <f>VLOOKUP(Pag_Inicio_Corr_mas_casos[[#This Row],[Corregimiento]],Hoja3!$A$2:$D$676,4,0)</f>
        <v>81008</v>
      </c>
      <c r="E277">
        <v>50</v>
      </c>
    </row>
    <row r="278" spans="1:5">
      <c r="A278" s="25">
        <v>44007</v>
      </c>
      <c r="B278">
        <v>44007</v>
      </c>
      <c r="C278" t="s">
        <v>557</v>
      </c>
      <c r="D278" s="27">
        <f>VLOOKUP(Pag_Inicio_Corr_mas_casos[[#This Row],[Corregimiento]],Hoja3!$A$2:$D$676,4,0)</f>
        <v>80811</v>
      </c>
      <c r="E278">
        <v>49</v>
      </c>
    </row>
    <row r="279" spans="1:5">
      <c r="A279" s="25">
        <v>44007</v>
      </c>
      <c r="B279">
        <v>44007</v>
      </c>
      <c r="C279" t="s">
        <v>541</v>
      </c>
      <c r="D279" s="27">
        <f>VLOOKUP(Pag_Inicio_Corr_mas_casos[[#This Row],[Corregimiento]],Hoja3!$A$2:$D$676,4,0)</f>
        <v>130702</v>
      </c>
      <c r="E279">
        <v>48</v>
      </c>
    </row>
    <row r="280" spans="1:5">
      <c r="A280" s="25">
        <v>44007</v>
      </c>
      <c r="B280">
        <v>44007</v>
      </c>
      <c r="C280" t="s">
        <v>527</v>
      </c>
      <c r="D280" s="27">
        <f>VLOOKUP(Pag_Inicio_Corr_mas_casos[[#This Row],[Corregimiento]],Hoja3!$A$2:$D$676,4,0)</f>
        <v>80802</v>
      </c>
      <c r="E280">
        <v>42</v>
      </c>
    </row>
    <row r="281" spans="1:5">
      <c r="A281" s="25">
        <v>44007</v>
      </c>
      <c r="B281">
        <v>44007</v>
      </c>
      <c r="C281" t="s">
        <v>554</v>
      </c>
      <c r="D281" s="27">
        <f>VLOOKUP(Pag_Inicio_Corr_mas_casos[[#This Row],[Corregimiento]],Hoja3!$A$2:$D$676,4,0)</f>
        <v>80820</v>
      </c>
      <c r="E281">
        <v>41</v>
      </c>
    </row>
    <row r="282" spans="1:5">
      <c r="A282" s="25">
        <v>44007</v>
      </c>
      <c r="B282">
        <v>44007</v>
      </c>
      <c r="C282" t="s">
        <v>539</v>
      </c>
      <c r="D282" s="27">
        <f>VLOOKUP(Pag_Inicio_Corr_mas_casos[[#This Row],[Corregimiento]],Hoja3!$A$2:$D$676,4,0)</f>
        <v>81006</v>
      </c>
      <c r="E282">
        <v>40</v>
      </c>
    </row>
    <row r="283" spans="1:5">
      <c r="A283" s="25">
        <v>44007</v>
      </c>
      <c r="B283">
        <v>44007</v>
      </c>
      <c r="C283" t="s">
        <v>553</v>
      </c>
      <c r="D283" s="27">
        <f>VLOOKUP(Pag_Inicio_Corr_mas_casos[[#This Row],[Corregimiento]],Hoja3!$A$2:$D$676,4,0)</f>
        <v>80808</v>
      </c>
      <c r="E283">
        <v>39</v>
      </c>
    </row>
    <row r="284" spans="1:5">
      <c r="A284" s="25">
        <v>44007</v>
      </c>
      <c r="B284">
        <v>44007</v>
      </c>
      <c r="C284" t="s">
        <v>560</v>
      </c>
      <c r="D284" s="27">
        <f>VLOOKUP(Pag_Inicio_Corr_mas_casos[[#This Row],[Corregimiento]],Hoja3!$A$2:$D$676,4,0)</f>
        <v>80826</v>
      </c>
      <c r="E284">
        <v>37</v>
      </c>
    </row>
    <row r="285" spans="1:5">
      <c r="A285" s="25">
        <v>44007</v>
      </c>
      <c r="B285">
        <v>44007</v>
      </c>
      <c r="C285" t="s">
        <v>559</v>
      </c>
      <c r="D285" s="27">
        <f>VLOOKUP(Pag_Inicio_Corr_mas_casos[[#This Row],[Corregimiento]],Hoja3!$A$2:$D$676,4,0)</f>
        <v>130708</v>
      </c>
      <c r="E285">
        <v>36</v>
      </c>
    </row>
    <row r="286" spans="1:5">
      <c r="A286" s="25">
        <v>44007</v>
      </c>
      <c r="B286">
        <v>44007</v>
      </c>
      <c r="C286" t="s">
        <v>570</v>
      </c>
      <c r="D286" s="27">
        <f>VLOOKUP(Pag_Inicio_Corr_mas_casos[[#This Row],[Corregimiento]],Hoja3!$A$2:$D$676,4,0)</f>
        <v>81009</v>
      </c>
      <c r="E286">
        <v>34</v>
      </c>
    </row>
    <row r="287" spans="1:5">
      <c r="A287" s="25">
        <v>44007</v>
      </c>
      <c r="B287">
        <v>44007</v>
      </c>
      <c r="C287" t="s">
        <v>569</v>
      </c>
      <c r="D287" s="27">
        <f>VLOOKUP(Pag_Inicio_Corr_mas_casos[[#This Row],[Corregimiento]],Hoja3!$A$2:$D$676,4,0)</f>
        <v>81003</v>
      </c>
      <c r="E287">
        <v>33</v>
      </c>
    </row>
    <row r="288" spans="1:5">
      <c r="A288" s="25">
        <v>44007</v>
      </c>
      <c r="B288">
        <v>44007</v>
      </c>
      <c r="C288" t="s">
        <v>562</v>
      </c>
      <c r="D288" s="27">
        <f>VLOOKUP(Pag_Inicio_Corr_mas_casos[[#This Row],[Corregimiento]],Hoja3!$A$2:$D$676,4,0)</f>
        <v>80803</v>
      </c>
      <c r="E288">
        <v>33</v>
      </c>
    </row>
    <row r="289" spans="1:5">
      <c r="A289" s="25">
        <v>44007</v>
      </c>
      <c r="B289">
        <v>44007</v>
      </c>
      <c r="C289" t="s">
        <v>582</v>
      </c>
      <c r="D289" s="27">
        <f>VLOOKUP(Pag_Inicio_Corr_mas_casos[[#This Row],[Corregimiento]],Hoja3!$A$2:$D$676,4,0)</f>
        <v>99999</v>
      </c>
      <c r="E289">
        <v>29</v>
      </c>
    </row>
    <row r="290" spans="1:5">
      <c r="A290" s="25">
        <v>44007</v>
      </c>
      <c r="B290">
        <v>44007</v>
      </c>
      <c r="C290" t="s">
        <v>583</v>
      </c>
      <c r="D290" s="27">
        <f>VLOOKUP(Pag_Inicio_Corr_mas_casos[[#This Row],[Corregimiento]],Hoja3!$A$2:$D$676,4,0)</f>
        <v>120901</v>
      </c>
      <c r="E290">
        <v>29</v>
      </c>
    </row>
    <row r="291" spans="1:5">
      <c r="A291" s="25">
        <v>44007</v>
      </c>
      <c r="B291">
        <v>44007</v>
      </c>
      <c r="C291" t="s">
        <v>561</v>
      </c>
      <c r="D291" s="27">
        <f>VLOOKUP(Pag_Inicio_Corr_mas_casos[[#This Row],[Corregimiento]],Hoja3!$A$2:$D$676,4,0)</f>
        <v>50208</v>
      </c>
      <c r="E291">
        <v>28</v>
      </c>
    </row>
    <row r="292" spans="1:5">
      <c r="A292" s="25">
        <v>44007</v>
      </c>
      <c r="B292">
        <v>44007</v>
      </c>
      <c r="C292" t="s">
        <v>564</v>
      </c>
      <c r="D292" s="27">
        <f>VLOOKUP(Pag_Inicio_Corr_mas_casos[[#This Row],[Corregimiento]],Hoja3!$A$2:$D$676,4,0)</f>
        <v>20609</v>
      </c>
      <c r="E292">
        <v>26</v>
      </c>
    </row>
    <row r="293" spans="1:5">
      <c r="A293" s="25">
        <v>44007</v>
      </c>
      <c r="B293">
        <v>44007</v>
      </c>
      <c r="C293" t="s">
        <v>538</v>
      </c>
      <c r="D293" s="27">
        <f>VLOOKUP(Pag_Inicio_Corr_mas_casos[[#This Row],[Corregimiento]],Hoja3!$A$2:$D$676,4,0)</f>
        <v>130107</v>
      </c>
      <c r="E293">
        <v>24</v>
      </c>
    </row>
    <row r="294" spans="1:5">
      <c r="A294" s="25">
        <v>44007</v>
      </c>
      <c r="B294">
        <v>44007</v>
      </c>
      <c r="C294" t="s">
        <v>572</v>
      </c>
      <c r="D294" s="27">
        <f>VLOOKUP(Pag_Inicio_Corr_mas_casos[[#This Row],[Corregimiento]],Hoja3!$A$2:$D$676,4,0)</f>
        <v>130701</v>
      </c>
      <c r="E294">
        <v>23</v>
      </c>
    </row>
    <row r="295" spans="1:5">
      <c r="A295" s="25">
        <v>44007</v>
      </c>
      <c r="B295">
        <v>44007</v>
      </c>
      <c r="C295" t="s">
        <v>573</v>
      </c>
      <c r="D295" s="27">
        <f>VLOOKUP(Pag_Inicio_Corr_mas_casos[[#This Row],[Corregimiento]],Hoja3!$A$2:$D$676,4,0)</f>
        <v>80804</v>
      </c>
      <c r="E295">
        <v>20</v>
      </c>
    </row>
    <row r="296" spans="1:5">
      <c r="A296" s="25">
        <v>44007</v>
      </c>
      <c r="B296">
        <v>44007</v>
      </c>
      <c r="C296" t="s">
        <v>542</v>
      </c>
      <c r="D296" s="27">
        <f>VLOOKUP(Pag_Inicio_Corr_mas_casos[[#This Row],[Corregimiento]],Hoja3!$A$2:$D$676,4,0)</f>
        <v>40601</v>
      </c>
      <c r="E296">
        <v>20</v>
      </c>
    </row>
    <row r="297" spans="1:5">
      <c r="A297" s="25">
        <v>44007</v>
      </c>
      <c r="B297">
        <v>44007</v>
      </c>
      <c r="C297" t="s">
        <v>584</v>
      </c>
      <c r="D297" s="27">
        <f>VLOOKUP(Pag_Inicio_Corr_mas_casos[[#This Row],[Corregimiento]],Hoja3!$A$2:$D$676,4,0)</f>
        <v>100101</v>
      </c>
      <c r="E297">
        <v>19</v>
      </c>
    </row>
    <row r="298" spans="1:5">
      <c r="A298" s="25">
        <v>44007</v>
      </c>
      <c r="B298">
        <v>44007</v>
      </c>
      <c r="C298" t="s">
        <v>585</v>
      </c>
      <c r="D298" s="27">
        <f>VLOOKUP(Pag_Inicio_Corr_mas_casos[[#This Row],[Corregimiento]],Hoja3!$A$2:$D$676,4,0)</f>
        <v>80818</v>
      </c>
      <c r="E298">
        <v>19</v>
      </c>
    </row>
    <row r="299" spans="1:5">
      <c r="A299" s="25">
        <v>44007</v>
      </c>
      <c r="B299">
        <v>44007</v>
      </c>
      <c r="C299" t="s">
        <v>580</v>
      </c>
      <c r="D299" s="27">
        <f>VLOOKUP(Pag_Inicio_Corr_mas_casos[[#This Row],[Corregimiento]],Hoja3!$A$2:$D$676,4,0)</f>
        <v>91001</v>
      </c>
      <c r="E299">
        <v>19</v>
      </c>
    </row>
    <row r="300" spans="1:5">
      <c r="A300" s="25">
        <v>44007</v>
      </c>
      <c r="B300">
        <v>44007</v>
      </c>
      <c r="C300" t="s">
        <v>546</v>
      </c>
      <c r="D300" s="27">
        <f>VLOOKUP(Pag_Inicio_Corr_mas_casos[[#This Row],[Corregimiento]],Hoja3!$A$2:$D$676,4,0)</f>
        <v>30107</v>
      </c>
      <c r="E300">
        <v>18</v>
      </c>
    </row>
    <row r="301" spans="1:5">
      <c r="A301" s="25">
        <v>44007</v>
      </c>
      <c r="B301">
        <v>44007</v>
      </c>
      <c r="C301" t="s">
        <v>578</v>
      </c>
      <c r="D301" s="27">
        <f>VLOOKUP(Pag_Inicio_Corr_mas_casos[[#This Row],[Corregimiento]],Hoja3!$A$2:$D$676,4,0)</f>
        <v>30111</v>
      </c>
      <c r="E301">
        <v>17</v>
      </c>
    </row>
    <row r="302" spans="1:5">
      <c r="A302" s="25">
        <v>44007</v>
      </c>
      <c r="B302">
        <v>44007</v>
      </c>
      <c r="C302" t="s">
        <v>586</v>
      </c>
      <c r="D302" s="27">
        <f>VLOOKUP(Pag_Inicio_Corr_mas_casos[[#This Row],[Corregimiento]],Hoja3!$A$2:$D$676,4,0)</f>
        <v>81005</v>
      </c>
      <c r="E302">
        <v>17</v>
      </c>
    </row>
    <row r="303" spans="1:5">
      <c r="A303" s="25">
        <v>44007</v>
      </c>
      <c r="B303">
        <v>44007</v>
      </c>
      <c r="C303" t="s">
        <v>587</v>
      </c>
      <c r="D303" s="27">
        <f>VLOOKUP(Pag_Inicio_Corr_mas_casos[[#This Row],[Corregimiento]],Hoja3!$A$2:$D$676,4,0)</f>
        <v>130716</v>
      </c>
      <c r="E303">
        <v>16</v>
      </c>
    </row>
    <row r="304" spans="1:5">
      <c r="A304" s="25">
        <v>44007</v>
      </c>
      <c r="B304">
        <v>44007</v>
      </c>
      <c r="C304" t="s">
        <v>517</v>
      </c>
      <c r="D304" s="27">
        <f>VLOOKUP(Pag_Inicio_Corr_mas_casos[[#This Row],[Corregimiento]],Hoja3!$A$2:$D$676,4,0)</f>
        <v>130709</v>
      </c>
      <c r="E304">
        <v>14</v>
      </c>
    </row>
    <row r="305" spans="1:5">
      <c r="A305" s="25">
        <v>44007</v>
      </c>
      <c r="B305">
        <v>44007</v>
      </c>
      <c r="C305" t="s">
        <v>588</v>
      </c>
      <c r="D305" s="27">
        <f>VLOOKUP(Pag_Inicio_Corr_mas_casos[[#This Row],[Corregimiento]],Hoja3!$A$2:$D$676,4,0)</f>
        <v>20207</v>
      </c>
      <c r="E305">
        <v>14</v>
      </c>
    </row>
    <row r="306" spans="1:5">
      <c r="A306" s="25">
        <v>44007</v>
      </c>
      <c r="B306">
        <v>44007</v>
      </c>
      <c r="C306" t="s">
        <v>589</v>
      </c>
      <c r="D306" s="27">
        <f>VLOOKUP(Pag_Inicio_Corr_mas_casos[[#This Row],[Corregimiento]],Hoja3!$A$2:$D$676,4,0)</f>
        <v>130301</v>
      </c>
      <c r="E306">
        <v>13</v>
      </c>
    </row>
    <row r="307" spans="1:5">
      <c r="A307" s="25">
        <v>44007</v>
      </c>
      <c r="B307">
        <v>44007</v>
      </c>
      <c r="C307" t="s">
        <v>590</v>
      </c>
      <c r="D307" s="27">
        <f>VLOOKUP(Pag_Inicio_Corr_mas_casos[[#This Row],[Corregimiento]],Hoja3!$A$2:$D$676,4,0)</f>
        <v>40101</v>
      </c>
      <c r="E307">
        <v>12</v>
      </c>
    </row>
    <row r="308" spans="1:5">
      <c r="A308" s="25">
        <v>44007</v>
      </c>
      <c r="B308">
        <v>44007</v>
      </c>
      <c r="C308" t="s">
        <v>563</v>
      </c>
      <c r="D308" s="27">
        <f>VLOOKUP(Pag_Inicio_Corr_mas_casos[[#This Row],[Corregimiento]],Hoja3!$A$2:$D$676,4,0)</f>
        <v>130105</v>
      </c>
      <c r="E308">
        <v>12</v>
      </c>
    </row>
    <row r="309" spans="1:5">
      <c r="A309" s="25">
        <v>44007</v>
      </c>
      <c r="B309">
        <v>44007</v>
      </c>
      <c r="C309" t="s">
        <v>591</v>
      </c>
      <c r="D309" s="27">
        <f>VLOOKUP(Pag_Inicio_Corr_mas_casos[[#This Row],[Corregimiento]],Hoja3!$A$2:$D$676,4,0)</f>
        <v>110101</v>
      </c>
      <c r="E309">
        <v>11</v>
      </c>
    </row>
    <row r="310" spans="1:5">
      <c r="A310" s="25">
        <v>44007</v>
      </c>
      <c r="B310">
        <v>44007</v>
      </c>
      <c r="C310" t="s">
        <v>592</v>
      </c>
      <c r="D310" s="27">
        <f>VLOOKUP(Pag_Inicio_Corr_mas_casos[[#This Row],[Corregimiento]],Hoja3!$A$2:$D$676,4,0)</f>
        <v>20101</v>
      </c>
      <c r="E310">
        <v>10</v>
      </c>
    </row>
    <row r="311" spans="1:5">
      <c r="A311" s="25">
        <v>44007</v>
      </c>
      <c r="B311">
        <v>44007</v>
      </c>
      <c r="C311" t="s">
        <v>593</v>
      </c>
      <c r="D311" s="27">
        <f>VLOOKUP(Pag_Inicio_Corr_mas_casos[[#This Row],[Corregimiento]],Hoja3!$A$2:$D$676,4,0)</f>
        <v>50202</v>
      </c>
      <c r="E311">
        <v>10</v>
      </c>
    </row>
    <row r="312" spans="1:5">
      <c r="A312" s="25">
        <v>44007</v>
      </c>
      <c r="B312">
        <v>44007</v>
      </c>
      <c r="C312" t="s">
        <v>594</v>
      </c>
      <c r="D312" s="27">
        <f>VLOOKUP(Pag_Inicio_Corr_mas_casos[[#This Row],[Corregimiento]],Hoja3!$A$2:$D$676,4,0)</f>
        <v>40503</v>
      </c>
      <c r="E312">
        <v>10</v>
      </c>
    </row>
    <row r="313" spans="1:5">
      <c r="A313" s="25">
        <v>44007</v>
      </c>
      <c r="B313">
        <v>44007</v>
      </c>
      <c r="C313" t="s">
        <v>544</v>
      </c>
      <c r="D313" s="27">
        <f>VLOOKUP(Pag_Inicio_Corr_mas_casos[[#This Row],[Corregimiento]],Hoja3!$A$2:$D$676,4,0)</f>
        <v>130108</v>
      </c>
      <c r="E313">
        <v>10</v>
      </c>
    </row>
    <row r="314" spans="1:5">
      <c r="A314" s="25">
        <v>44007</v>
      </c>
      <c r="B314">
        <v>44007</v>
      </c>
      <c r="C314" t="s">
        <v>551</v>
      </c>
      <c r="D314" s="27">
        <f>VLOOKUP(Pag_Inicio_Corr_mas_casos[[#This Row],[Corregimiento]],Hoja3!$A$2:$D$676,4,0)</f>
        <v>120605</v>
      </c>
      <c r="E314">
        <v>10</v>
      </c>
    </row>
    <row r="315" spans="1:5">
      <c r="A315" s="25">
        <v>44007</v>
      </c>
      <c r="B315">
        <v>44007</v>
      </c>
      <c r="C315" t="s">
        <v>595</v>
      </c>
      <c r="D315" s="27">
        <f>VLOOKUP(Pag_Inicio_Corr_mas_casos[[#This Row],[Corregimiento]],Hoja3!$A$2:$D$676,4,0)</f>
        <v>20601</v>
      </c>
      <c r="E315">
        <v>10</v>
      </c>
    </row>
    <row r="316" spans="1:5">
      <c r="A316" s="25">
        <v>44008</v>
      </c>
      <c r="B316">
        <v>44008</v>
      </c>
      <c r="C316" t="s">
        <v>537</v>
      </c>
      <c r="D316" s="27">
        <f>VLOOKUP(Pag_Inicio_Corr_mas_casos[[#This Row],[Corregimiento]],Hoja3!$A$2:$D$676,4,0)</f>
        <v>80819</v>
      </c>
      <c r="E316">
        <v>39</v>
      </c>
    </row>
    <row r="317" spans="1:5">
      <c r="A317" s="25">
        <v>44008</v>
      </c>
      <c r="B317">
        <v>44008</v>
      </c>
      <c r="C317" t="s">
        <v>548</v>
      </c>
      <c r="D317" s="27">
        <f>VLOOKUP(Pag_Inicio_Corr_mas_casos[[#This Row],[Corregimiento]],Hoja3!$A$2:$D$676,4,0)</f>
        <v>10201</v>
      </c>
      <c r="E317">
        <v>32</v>
      </c>
    </row>
    <row r="318" spans="1:5">
      <c r="A318" s="25">
        <v>44008</v>
      </c>
      <c r="B318">
        <v>44008</v>
      </c>
      <c r="C318" t="s">
        <v>529</v>
      </c>
      <c r="D318" s="27">
        <f>VLOOKUP(Pag_Inicio_Corr_mas_casos[[#This Row],[Corregimiento]],Hoja3!$A$2:$D$676,4,0)</f>
        <v>80821</v>
      </c>
      <c r="E318">
        <v>31</v>
      </c>
    </row>
    <row r="319" spans="1:5">
      <c r="A319" s="25">
        <v>44008</v>
      </c>
      <c r="B319">
        <v>44008</v>
      </c>
      <c r="C319" t="s">
        <v>532</v>
      </c>
      <c r="D319" s="27">
        <f>VLOOKUP(Pag_Inicio_Corr_mas_casos[[#This Row],[Corregimiento]],Hoja3!$A$2:$D$676,4,0)</f>
        <v>80816</v>
      </c>
      <c r="E319">
        <v>27</v>
      </c>
    </row>
    <row r="320" spans="1:5">
      <c r="A320" s="25">
        <v>44008</v>
      </c>
      <c r="B320">
        <v>44008</v>
      </c>
      <c r="C320" t="s">
        <v>533</v>
      </c>
      <c r="D320" s="27">
        <f>VLOOKUP(Pag_Inicio_Corr_mas_casos[[#This Row],[Corregimiento]],Hoja3!$A$2:$D$676,4,0)</f>
        <v>80817</v>
      </c>
      <c r="E320">
        <v>27</v>
      </c>
    </row>
    <row r="321" spans="1:5">
      <c r="A321" s="25">
        <v>44008</v>
      </c>
      <c r="B321">
        <v>44008</v>
      </c>
      <c r="C321" t="s">
        <v>550</v>
      </c>
      <c r="D321" s="27">
        <f>VLOOKUP(Pag_Inicio_Corr_mas_casos[[#This Row],[Corregimiento]],Hoja3!$A$2:$D$676,4,0)</f>
        <v>80813</v>
      </c>
      <c r="E321">
        <v>27</v>
      </c>
    </row>
    <row r="322" spans="1:5">
      <c r="A322" s="25">
        <v>44008</v>
      </c>
      <c r="B322">
        <v>44008</v>
      </c>
      <c r="C322" t="s">
        <v>525</v>
      </c>
      <c r="D322" s="27">
        <f>VLOOKUP(Pag_Inicio_Corr_mas_casos[[#This Row],[Corregimiento]],Hoja3!$A$2:$D$676,4,0)</f>
        <v>81002</v>
      </c>
      <c r="E322">
        <v>26</v>
      </c>
    </row>
    <row r="323" spans="1:5">
      <c r="A323" s="25">
        <v>44008</v>
      </c>
      <c r="B323">
        <v>44008</v>
      </c>
      <c r="C323" t="s">
        <v>527</v>
      </c>
      <c r="D323" s="27">
        <f>VLOOKUP(Pag_Inicio_Corr_mas_casos[[#This Row],[Corregimiento]],Hoja3!$A$2:$D$676,4,0)</f>
        <v>80802</v>
      </c>
      <c r="E323">
        <v>26</v>
      </c>
    </row>
    <row r="324" spans="1:5">
      <c r="A324" s="25">
        <v>44008</v>
      </c>
      <c r="B324">
        <v>44008</v>
      </c>
      <c r="C324" s="5" t="s">
        <v>566</v>
      </c>
      <c r="D324" s="27">
        <f>VLOOKUP(Pag_Inicio_Corr_mas_casos[[#This Row],[Corregimiento]],Hoja3!$A$2:$D$676,4,0)</f>
        <v>40201</v>
      </c>
      <c r="E324">
        <v>25</v>
      </c>
    </row>
    <row r="325" spans="1:5">
      <c r="A325" s="25">
        <v>44008</v>
      </c>
      <c r="B325">
        <v>44008</v>
      </c>
      <c r="C325" t="s">
        <v>555</v>
      </c>
      <c r="D325" s="27">
        <f>VLOOKUP(Pag_Inicio_Corr_mas_casos[[#This Row],[Corregimiento]],Hoja3!$A$2:$D$676,4,0)</f>
        <v>80815</v>
      </c>
      <c r="E325">
        <v>24</v>
      </c>
    </row>
    <row r="326" spans="1:5">
      <c r="A326" s="25">
        <v>44008</v>
      </c>
      <c r="B326">
        <v>44008</v>
      </c>
      <c r="C326" t="s">
        <v>530</v>
      </c>
      <c r="D326" s="27">
        <f>VLOOKUP(Pag_Inicio_Corr_mas_casos[[#This Row],[Corregimiento]],Hoja3!$A$2:$D$676,4,0)</f>
        <v>81007</v>
      </c>
      <c r="E326">
        <v>23</v>
      </c>
    </row>
    <row r="327" spans="1:5">
      <c r="A327" s="25">
        <v>44008</v>
      </c>
      <c r="B327">
        <v>44008</v>
      </c>
      <c r="C327" t="s">
        <v>542</v>
      </c>
      <c r="D327" s="27">
        <f>VLOOKUP(Pag_Inicio_Corr_mas_casos[[#This Row],[Corregimiento]],Hoja3!$A$2:$D$676,4,0)</f>
        <v>40601</v>
      </c>
      <c r="E327">
        <v>22</v>
      </c>
    </row>
    <row r="328" spans="1:5">
      <c r="A328" s="25">
        <v>44008</v>
      </c>
      <c r="B328">
        <v>44008</v>
      </c>
      <c r="C328" t="s">
        <v>540</v>
      </c>
      <c r="D328" s="27">
        <f>VLOOKUP(Pag_Inicio_Corr_mas_casos[[#This Row],[Corregimiento]],Hoja3!$A$2:$D$676,4,0)</f>
        <v>80812</v>
      </c>
      <c r="E328">
        <v>19</v>
      </c>
    </row>
    <row r="329" spans="1:5">
      <c r="A329" s="25">
        <v>44008</v>
      </c>
      <c r="B329">
        <v>44008</v>
      </c>
      <c r="C329" t="s">
        <v>585</v>
      </c>
      <c r="D329" s="27">
        <f>VLOOKUP(Pag_Inicio_Corr_mas_casos[[#This Row],[Corregimiento]],Hoja3!$A$2:$D$676,4,0)</f>
        <v>80818</v>
      </c>
      <c r="E329">
        <v>19</v>
      </c>
    </row>
    <row r="330" spans="1:5">
      <c r="A330" s="25">
        <v>44008</v>
      </c>
      <c r="B330">
        <v>44008</v>
      </c>
      <c r="C330" t="s">
        <v>554</v>
      </c>
      <c r="D330" s="27">
        <f>VLOOKUP(Pag_Inicio_Corr_mas_casos[[#This Row],[Corregimiento]],Hoja3!$A$2:$D$676,4,0)</f>
        <v>80820</v>
      </c>
      <c r="E330">
        <v>17</v>
      </c>
    </row>
    <row r="331" spans="1:5">
      <c r="A331" s="25">
        <v>44008</v>
      </c>
      <c r="B331">
        <v>44008</v>
      </c>
      <c r="C331" t="s">
        <v>531</v>
      </c>
      <c r="D331" s="27">
        <f>VLOOKUP(Pag_Inicio_Corr_mas_casos[[#This Row],[Corregimiento]],Hoja3!$A$2:$D$676,4,0)</f>
        <v>81008</v>
      </c>
      <c r="E331">
        <v>17</v>
      </c>
    </row>
    <row r="332" spans="1:5">
      <c r="A332" s="25">
        <v>44008</v>
      </c>
      <c r="B332">
        <v>44008</v>
      </c>
      <c r="C332" t="s">
        <v>535</v>
      </c>
      <c r="D332" s="27">
        <f>VLOOKUP(Pag_Inicio_Corr_mas_casos[[#This Row],[Corregimiento]],Hoja3!$A$2:$D$676,4,0)</f>
        <v>80823</v>
      </c>
      <c r="E332">
        <v>15</v>
      </c>
    </row>
    <row r="333" spans="1:5">
      <c r="A333" s="25">
        <v>44008</v>
      </c>
      <c r="B333">
        <v>44008</v>
      </c>
      <c r="C333" t="s">
        <v>547</v>
      </c>
      <c r="D333" s="27">
        <f>VLOOKUP(Pag_Inicio_Corr_mas_casos[[#This Row],[Corregimiento]],Hoja3!$A$2:$D$676,4,0)</f>
        <v>30113</v>
      </c>
      <c r="E333">
        <v>15</v>
      </c>
    </row>
    <row r="334" spans="1:5">
      <c r="A334" s="25">
        <v>44008</v>
      </c>
      <c r="B334">
        <v>44008</v>
      </c>
      <c r="C334" t="s">
        <v>526</v>
      </c>
      <c r="D334" s="27">
        <f>VLOOKUP(Pag_Inicio_Corr_mas_casos[[#This Row],[Corregimiento]],Hoja3!$A$2:$D$676,4,0)</f>
        <v>130106</v>
      </c>
      <c r="E334">
        <v>15</v>
      </c>
    </row>
    <row r="335" spans="1:5">
      <c r="A335" s="25">
        <v>44008</v>
      </c>
      <c r="B335">
        <v>44008</v>
      </c>
      <c r="C335" t="s">
        <v>560</v>
      </c>
      <c r="D335" s="27">
        <f>VLOOKUP(Pag_Inicio_Corr_mas_casos[[#This Row],[Corregimiento]],Hoja3!$A$2:$D$676,4,0)</f>
        <v>80826</v>
      </c>
      <c r="E335">
        <v>14</v>
      </c>
    </row>
    <row r="336" spans="1:5">
      <c r="A336" s="25">
        <v>44008</v>
      </c>
      <c r="B336">
        <v>44008</v>
      </c>
      <c r="C336" t="s">
        <v>559</v>
      </c>
      <c r="D336" s="27">
        <f>VLOOKUP(Pag_Inicio_Corr_mas_casos[[#This Row],[Corregimiento]],Hoja3!$A$2:$D$676,4,0)</f>
        <v>130708</v>
      </c>
      <c r="E336">
        <v>14</v>
      </c>
    </row>
    <row r="337" spans="1:5">
      <c r="A337" s="25">
        <v>44008</v>
      </c>
      <c r="B337">
        <v>44008</v>
      </c>
      <c r="C337" t="s">
        <v>536</v>
      </c>
      <c r="D337" s="27">
        <f>VLOOKUP(Pag_Inicio_Corr_mas_casos[[#This Row],[Corregimiento]],Hoja3!$A$2:$D$676,4,0)</f>
        <v>81001</v>
      </c>
      <c r="E337">
        <v>13</v>
      </c>
    </row>
    <row r="338" spans="1:5">
      <c r="A338" s="25">
        <v>44008</v>
      </c>
      <c r="B338">
        <v>44008</v>
      </c>
      <c r="C338" t="s">
        <v>567</v>
      </c>
      <c r="D338" s="27">
        <f>VLOOKUP(Pag_Inicio_Corr_mas_casos[[#This Row],[Corregimiento]],Hoja3!$A$2:$D$676,4,0)</f>
        <v>80805</v>
      </c>
      <c r="E338">
        <v>12</v>
      </c>
    </row>
    <row r="339" spans="1:5">
      <c r="A339" s="25">
        <v>44008</v>
      </c>
      <c r="B339">
        <v>44008</v>
      </c>
      <c r="C339" t="s">
        <v>557</v>
      </c>
      <c r="D339" s="27">
        <f>VLOOKUP(Pag_Inicio_Corr_mas_casos[[#This Row],[Corregimiento]],Hoja3!$A$2:$D$676,4,0)</f>
        <v>80811</v>
      </c>
      <c r="E339">
        <v>12</v>
      </c>
    </row>
    <row r="340" spans="1:5">
      <c r="A340" s="25">
        <v>44008</v>
      </c>
      <c r="B340">
        <v>44008</v>
      </c>
      <c r="C340" t="s">
        <v>539</v>
      </c>
      <c r="D340" s="27">
        <f>VLOOKUP(Pag_Inicio_Corr_mas_casos[[#This Row],[Corregimiento]],Hoja3!$A$2:$D$676,4,0)</f>
        <v>81006</v>
      </c>
      <c r="E340">
        <v>11</v>
      </c>
    </row>
    <row r="341" spans="1:5">
      <c r="A341" s="25">
        <v>44008</v>
      </c>
      <c r="B341">
        <v>44008</v>
      </c>
      <c r="C341" t="s">
        <v>524</v>
      </c>
      <c r="D341" s="27">
        <f>VLOOKUP(Pag_Inicio_Corr_mas_casos[[#This Row],[Corregimiento]],Hoja3!$A$2:$D$676,4,0)</f>
        <v>130101</v>
      </c>
      <c r="E341">
        <v>11</v>
      </c>
    </row>
    <row r="342" spans="1:5">
      <c r="A342" s="25">
        <v>44008</v>
      </c>
      <c r="B342">
        <v>44008</v>
      </c>
      <c r="C342" t="s">
        <v>552</v>
      </c>
      <c r="D342" s="27">
        <f>VLOOKUP(Pag_Inicio_Corr_mas_casos[[#This Row],[Corregimiento]],Hoja3!$A$2:$D$676,4,0)</f>
        <v>80501</v>
      </c>
      <c r="E342">
        <v>11</v>
      </c>
    </row>
    <row r="343" spans="1:5">
      <c r="A343" s="25">
        <v>44008</v>
      </c>
      <c r="B343">
        <v>44008</v>
      </c>
      <c r="C343" t="s">
        <v>528</v>
      </c>
      <c r="D343" s="27">
        <f>VLOOKUP(Pag_Inicio_Corr_mas_casos[[#This Row],[Corregimiento]],Hoja3!$A$2:$D$676,4,0)</f>
        <v>130102</v>
      </c>
      <c r="E343">
        <v>11</v>
      </c>
    </row>
    <row r="344" spans="1:5">
      <c r="A344" s="25">
        <v>44008</v>
      </c>
      <c r="B344">
        <v>44008</v>
      </c>
      <c r="C344" t="s">
        <v>545</v>
      </c>
      <c r="D344" s="27">
        <f>VLOOKUP(Pag_Inicio_Corr_mas_casos[[#This Row],[Corregimiento]],Hoja3!$A$2:$D$676,4,0)</f>
        <v>80810</v>
      </c>
      <c r="E344">
        <v>10</v>
      </c>
    </row>
    <row r="345" spans="1:5">
      <c r="A345" s="25">
        <v>44009</v>
      </c>
      <c r="B345">
        <v>44009</v>
      </c>
      <c r="C345" t="s">
        <v>557</v>
      </c>
      <c r="D345" s="27">
        <f>VLOOKUP(Pag_Inicio_Corr_mas_casos[[#This Row],[Corregimiento]],Hoja3!$A$2:$D$676,4,0)</f>
        <v>80811</v>
      </c>
      <c r="E345">
        <v>118</v>
      </c>
    </row>
    <row r="346" spans="1:5">
      <c r="A346" s="25">
        <v>44009</v>
      </c>
      <c r="B346">
        <v>44009</v>
      </c>
      <c r="C346" t="s">
        <v>548</v>
      </c>
      <c r="D346" s="27">
        <f>VLOOKUP(Pag_Inicio_Corr_mas_casos[[#This Row],[Corregimiento]],Hoja3!$A$2:$D$676,4,0)</f>
        <v>10201</v>
      </c>
      <c r="E346">
        <v>108</v>
      </c>
    </row>
    <row r="347" spans="1:5">
      <c r="A347" s="25">
        <v>44009</v>
      </c>
      <c r="B347">
        <v>44009</v>
      </c>
      <c r="C347" t="s">
        <v>540</v>
      </c>
      <c r="D347" s="27">
        <f>VLOOKUP(Pag_Inicio_Corr_mas_casos[[#This Row],[Corregimiento]],Hoja3!$A$2:$D$676,4,0)</f>
        <v>80812</v>
      </c>
      <c r="E347">
        <v>89</v>
      </c>
    </row>
    <row r="348" spans="1:5">
      <c r="A348" s="25">
        <v>44009</v>
      </c>
      <c r="B348">
        <v>44009</v>
      </c>
      <c r="C348" t="s">
        <v>524</v>
      </c>
      <c r="D348" s="27">
        <f>VLOOKUP(Pag_Inicio_Corr_mas_casos[[#This Row],[Corregimiento]],Hoja3!$A$2:$D$676,4,0)</f>
        <v>130101</v>
      </c>
      <c r="E348">
        <v>81</v>
      </c>
    </row>
    <row r="349" spans="1:5">
      <c r="A349" s="25">
        <v>44009</v>
      </c>
      <c r="B349">
        <v>44009</v>
      </c>
      <c r="C349" t="s">
        <v>529</v>
      </c>
      <c r="D349" s="27">
        <f>VLOOKUP(Pag_Inicio_Corr_mas_casos[[#This Row],[Corregimiento]],Hoja3!$A$2:$D$676,4,0)</f>
        <v>80821</v>
      </c>
      <c r="E349">
        <v>78</v>
      </c>
    </row>
    <row r="350" spans="1:5">
      <c r="A350" s="25">
        <v>44009</v>
      </c>
      <c r="B350">
        <v>44009</v>
      </c>
      <c r="C350" t="s">
        <v>565</v>
      </c>
      <c r="D350" s="27">
        <f>VLOOKUP(Pag_Inicio_Corr_mas_casos[[#This Row],[Corregimiento]],Hoja3!$A$2:$D$676,4,0)</f>
        <v>80809</v>
      </c>
      <c r="E350">
        <v>69</v>
      </c>
    </row>
    <row r="351" spans="1:5">
      <c r="A351" s="25">
        <v>44009</v>
      </c>
      <c r="B351">
        <v>44009</v>
      </c>
      <c r="C351" t="s">
        <v>538</v>
      </c>
      <c r="D351" s="27">
        <f>VLOOKUP(Pag_Inicio_Corr_mas_casos[[#This Row],[Corregimiento]],Hoja3!$A$2:$D$676,4,0)</f>
        <v>130107</v>
      </c>
      <c r="E351">
        <v>68</v>
      </c>
    </row>
    <row r="352" spans="1:5">
      <c r="A352" s="25">
        <v>44009</v>
      </c>
      <c r="B352">
        <v>44009</v>
      </c>
      <c r="C352" t="s">
        <v>575</v>
      </c>
      <c r="D352" s="27">
        <f>VLOOKUP(Pag_Inicio_Corr_mas_casos[[#This Row],[Corregimiento]],Hoja3!$A$2:$D$676,4,0)</f>
        <v>80807</v>
      </c>
      <c r="E352">
        <v>61</v>
      </c>
    </row>
    <row r="353" spans="1:5">
      <c r="A353" s="25">
        <v>44009</v>
      </c>
      <c r="B353">
        <v>44009</v>
      </c>
      <c r="C353" t="s">
        <v>537</v>
      </c>
      <c r="D353" s="27">
        <f>VLOOKUP(Pag_Inicio_Corr_mas_casos[[#This Row],[Corregimiento]],Hoja3!$A$2:$D$676,4,0)</f>
        <v>80819</v>
      </c>
      <c r="E353">
        <v>60</v>
      </c>
    </row>
    <row r="354" spans="1:5">
      <c r="A354" s="25">
        <v>44009</v>
      </c>
      <c r="B354">
        <v>44009</v>
      </c>
      <c r="C354" t="s">
        <v>525</v>
      </c>
      <c r="D354" s="27">
        <f>VLOOKUP(Pag_Inicio_Corr_mas_casos[[#This Row],[Corregimiento]],Hoja3!$A$2:$D$676,4,0)</f>
        <v>81002</v>
      </c>
      <c r="E354">
        <v>59</v>
      </c>
    </row>
    <row r="355" spans="1:5">
      <c r="A355" s="25">
        <v>44009</v>
      </c>
      <c r="B355">
        <v>44009</v>
      </c>
      <c r="C355" t="s">
        <v>531</v>
      </c>
      <c r="D355" s="27">
        <f>VLOOKUP(Pag_Inicio_Corr_mas_casos[[#This Row],[Corregimiento]],Hoja3!$A$2:$D$676,4,0)</f>
        <v>81008</v>
      </c>
      <c r="E355">
        <v>58</v>
      </c>
    </row>
    <row r="356" spans="1:5">
      <c r="A356" s="25">
        <v>44009</v>
      </c>
      <c r="B356">
        <v>44009</v>
      </c>
      <c r="C356" t="s">
        <v>582</v>
      </c>
      <c r="D356" s="27">
        <f>VLOOKUP(Pag_Inicio_Corr_mas_casos[[#This Row],[Corregimiento]],Hoja3!$A$2:$D$676,4,0)</f>
        <v>99999</v>
      </c>
      <c r="E356">
        <v>54</v>
      </c>
    </row>
    <row r="357" spans="1:5">
      <c r="A357" s="25">
        <v>44009</v>
      </c>
      <c r="B357">
        <v>44009</v>
      </c>
      <c r="C357" t="s">
        <v>536</v>
      </c>
      <c r="D357" s="27">
        <f>VLOOKUP(Pag_Inicio_Corr_mas_casos[[#This Row],[Corregimiento]],Hoja3!$A$2:$D$676,4,0)</f>
        <v>81001</v>
      </c>
      <c r="E357">
        <v>47</v>
      </c>
    </row>
    <row r="358" spans="1:5">
      <c r="A358" s="25">
        <v>44009</v>
      </c>
      <c r="B358">
        <v>44009</v>
      </c>
      <c r="C358" t="s">
        <v>533</v>
      </c>
      <c r="D358" s="27">
        <f>VLOOKUP(Pag_Inicio_Corr_mas_casos[[#This Row],[Corregimiento]],Hoja3!$A$2:$D$676,4,0)</f>
        <v>80817</v>
      </c>
      <c r="E358">
        <v>45</v>
      </c>
    </row>
    <row r="359" spans="1:5">
      <c r="A359" s="25">
        <v>44009</v>
      </c>
      <c r="B359">
        <v>44009</v>
      </c>
      <c r="C359" t="s">
        <v>535</v>
      </c>
      <c r="D359" s="27">
        <f>VLOOKUP(Pag_Inicio_Corr_mas_casos[[#This Row],[Corregimiento]],Hoja3!$A$2:$D$676,4,0)</f>
        <v>80823</v>
      </c>
      <c r="E359">
        <v>44</v>
      </c>
    </row>
    <row r="360" spans="1:5">
      <c r="A360" s="25">
        <v>44009</v>
      </c>
      <c r="B360">
        <v>44009</v>
      </c>
      <c r="C360" t="s">
        <v>560</v>
      </c>
      <c r="D360" s="27">
        <f>VLOOKUP(Pag_Inicio_Corr_mas_casos[[#This Row],[Corregimiento]],Hoja3!$A$2:$D$676,4,0)</f>
        <v>80826</v>
      </c>
      <c r="E360">
        <v>42</v>
      </c>
    </row>
    <row r="361" spans="1:5">
      <c r="A361" s="25">
        <v>44009</v>
      </c>
      <c r="B361">
        <v>44009</v>
      </c>
      <c r="C361" t="s">
        <v>541</v>
      </c>
      <c r="D361" s="27">
        <f>VLOOKUP(Pag_Inicio_Corr_mas_casos[[#This Row],[Corregimiento]],Hoja3!$A$2:$D$676,4,0)</f>
        <v>130702</v>
      </c>
      <c r="E361">
        <v>37</v>
      </c>
    </row>
    <row r="362" spans="1:5">
      <c r="A362" s="25">
        <v>44009</v>
      </c>
      <c r="B362">
        <v>44009</v>
      </c>
      <c r="C362" t="s">
        <v>585</v>
      </c>
      <c r="D362" s="27">
        <f>VLOOKUP(Pag_Inicio_Corr_mas_casos[[#This Row],[Corregimiento]],Hoja3!$A$2:$D$676,4,0)</f>
        <v>80818</v>
      </c>
      <c r="E362">
        <v>37</v>
      </c>
    </row>
    <row r="363" spans="1:5">
      <c r="A363" s="25">
        <v>44009</v>
      </c>
      <c r="B363">
        <v>44009</v>
      </c>
      <c r="C363" t="s">
        <v>530</v>
      </c>
      <c r="D363" s="27">
        <f>VLOOKUP(Pag_Inicio_Corr_mas_casos[[#This Row],[Corregimiento]],Hoja3!$A$2:$D$676,4,0)</f>
        <v>81007</v>
      </c>
      <c r="E363">
        <v>36</v>
      </c>
    </row>
    <row r="364" spans="1:5">
      <c r="A364" s="25">
        <v>44009</v>
      </c>
      <c r="B364">
        <v>44009</v>
      </c>
      <c r="C364" t="s">
        <v>543</v>
      </c>
      <c r="D364" s="27">
        <f>VLOOKUP(Pag_Inicio_Corr_mas_casos[[#This Row],[Corregimiento]],Hoja3!$A$2:$D$676,4,0)</f>
        <v>80806</v>
      </c>
      <c r="E364">
        <v>36</v>
      </c>
    </row>
    <row r="365" spans="1:5">
      <c r="A365" s="25">
        <v>44009</v>
      </c>
      <c r="B365">
        <v>44009</v>
      </c>
      <c r="C365" t="s">
        <v>570</v>
      </c>
      <c r="D365" s="27">
        <f>VLOOKUP(Pag_Inicio_Corr_mas_casos[[#This Row],[Corregimiento]],Hoja3!$A$2:$D$676,4,0)</f>
        <v>81009</v>
      </c>
      <c r="E365">
        <v>45</v>
      </c>
    </row>
    <row r="366" spans="1:5">
      <c r="A366" s="25">
        <v>44009</v>
      </c>
      <c r="B366">
        <v>44009</v>
      </c>
      <c r="C366" t="s">
        <v>545</v>
      </c>
      <c r="D366" s="27">
        <f>VLOOKUP(Pag_Inicio_Corr_mas_casos[[#This Row],[Corregimiento]],Hoja3!$A$2:$D$676,4,0)</f>
        <v>80810</v>
      </c>
      <c r="E366">
        <v>33</v>
      </c>
    </row>
    <row r="367" spans="1:5">
      <c r="A367" s="25">
        <v>44009</v>
      </c>
      <c r="B367">
        <v>44009</v>
      </c>
      <c r="C367" t="s">
        <v>526</v>
      </c>
      <c r="D367" s="27">
        <f>VLOOKUP(Pag_Inicio_Corr_mas_casos[[#This Row],[Corregimiento]],Hoja3!$A$2:$D$676,4,0)</f>
        <v>130106</v>
      </c>
      <c r="E367">
        <v>31</v>
      </c>
    </row>
    <row r="368" spans="1:5">
      <c r="A368" s="25">
        <v>44009</v>
      </c>
      <c r="B368">
        <v>44009</v>
      </c>
      <c r="C368" t="s">
        <v>542</v>
      </c>
      <c r="D368" s="27">
        <f>VLOOKUP(Pag_Inicio_Corr_mas_casos[[#This Row],[Corregimiento]],Hoja3!$A$2:$D$676,4,0)</f>
        <v>40601</v>
      </c>
      <c r="E368">
        <v>29</v>
      </c>
    </row>
    <row r="369" spans="1:5">
      <c r="A369" s="25">
        <v>44009</v>
      </c>
      <c r="B369">
        <v>44009</v>
      </c>
      <c r="C369" t="s">
        <v>539</v>
      </c>
      <c r="D369" s="27">
        <f>VLOOKUP(Pag_Inicio_Corr_mas_casos[[#This Row],[Corregimiento]],Hoja3!$A$2:$D$676,4,0)</f>
        <v>81006</v>
      </c>
      <c r="E369">
        <v>28</v>
      </c>
    </row>
    <row r="370" spans="1:5">
      <c r="A370" s="25">
        <v>44009</v>
      </c>
      <c r="B370">
        <v>44009</v>
      </c>
      <c r="C370" t="s">
        <v>554</v>
      </c>
      <c r="D370" s="27">
        <f>VLOOKUP(Pag_Inicio_Corr_mas_casos[[#This Row],[Corregimiento]],Hoja3!$A$2:$D$676,4,0)</f>
        <v>80820</v>
      </c>
      <c r="E370">
        <v>28</v>
      </c>
    </row>
    <row r="371" spans="1:5">
      <c r="A371" s="25">
        <v>44009</v>
      </c>
      <c r="B371">
        <v>44009</v>
      </c>
      <c r="C371" t="s">
        <v>550</v>
      </c>
      <c r="D371" s="27">
        <f>VLOOKUP(Pag_Inicio_Corr_mas_casos[[#This Row],[Corregimiento]],Hoja3!$A$2:$D$676,4,0)</f>
        <v>80813</v>
      </c>
      <c r="E371">
        <v>27</v>
      </c>
    </row>
    <row r="372" spans="1:5">
      <c r="A372" s="25">
        <v>44009</v>
      </c>
      <c r="B372">
        <v>44009</v>
      </c>
      <c r="C372" t="s">
        <v>559</v>
      </c>
      <c r="D372" s="27">
        <f>VLOOKUP(Pag_Inicio_Corr_mas_casos[[#This Row],[Corregimiento]],Hoja3!$A$2:$D$676,4,0)</f>
        <v>130708</v>
      </c>
      <c r="E372">
        <v>26</v>
      </c>
    </row>
    <row r="373" spans="1:5">
      <c r="A373" s="25">
        <v>44009</v>
      </c>
      <c r="B373">
        <v>44009</v>
      </c>
      <c r="C373" t="s">
        <v>569</v>
      </c>
      <c r="D373" s="27">
        <f>VLOOKUP(Pag_Inicio_Corr_mas_casos[[#This Row],[Corregimiento]],Hoja3!$A$2:$D$676,4,0)</f>
        <v>81003</v>
      </c>
      <c r="E373">
        <v>26</v>
      </c>
    </row>
    <row r="374" spans="1:5">
      <c r="A374" s="25">
        <v>44009</v>
      </c>
      <c r="B374">
        <v>44009</v>
      </c>
      <c r="C374" t="s">
        <v>568</v>
      </c>
      <c r="D374" s="27">
        <f>VLOOKUP(Pag_Inicio_Corr_mas_casos[[#This Row],[Corregimiento]],Hoja3!$A$2:$D$676,4,0)</f>
        <v>130717</v>
      </c>
      <c r="E374">
        <v>22</v>
      </c>
    </row>
    <row r="375" spans="1:5">
      <c r="A375" s="25">
        <v>44009</v>
      </c>
      <c r="B375">
        <v>44009</v>
      </c>
      <c r="C375" t="s">
        <v>573</v>
      </c>
      <c r="D375" s="27">
        <f>VLOOKUP(Pag_Inicio_Corr_mas_casos[[#This Row],[Corregimiento]],Hoja3!$A$2:$D$676,4,0)</f>
        <v>80804</v>
      </c>
      <c r="E375">
        <v>21</v>
      </c>
    </row>
    <row r="376" spans="1:5">
      <c r="A376" s="25">
        <v>44009</v>
      </c>
      <c r="B376">
        <v>44009</v>
      </c>
      <c r="C376" t="s">
        <v>532</v>
      </c>
      <c r="D376" s="27">
        <f>VLOOKUP(Pag_Inicio_Corr_mas_casos[[#This Row],[Corregimiento]],Hoja3!$A$2:$D$676,4,0)</f>
        <v>80816</v>
      </c>
      <c r="E376">
        <v>21</v>
      </c>
    </row>
    <row r="377" spans="1:5">
      <c r="A377" s="25">
        <v>44009</v>
      </c>
      <c r="B377">
        <v>44009</v>
      </c>
      <c r="C377" t="s">
        <v>550</v>
      </c>
      <c r="D377" s="27">
        <f>VLOOKUP(Pag_Inicio_Corr_mas_casos[[#This Row],[Corregimiento]],Hoja3!$A$2:$D$676,4,0)</f>
        <v>80813</v>
      </c>
      <c r="E377">
        <v>20</v>
      </c>
    </row>
    <row r="378" spans="1:5">
      <c r="A378" s="25">
        <v>44009</v>
      </c>
      <c r="B378">
        <v>44009</v>
      </c>
      <c r="C378" t="s">
        <v>534</v>
      </c>
      <c r="D378" s="27">
        <f>VLOOKUP(Pag_Inicio_Corr_mas_casos[[#This Row],[Corregimiento]],Hoja3!$A$2:$D$676,4,0)</f>
        <v>80822</v>
      </c>
      <c r="E378">
        <v>19</v>
      </c>
    </row>
    <row r="379" spans="1:5">
      <c r="A379" s="25">
        <v>44009</v>
      </c>
      <c r="B379">
        <v>44009</v>
      </c>
      <c r="C379" t="s">
        <v>596</v>
      </c>
      <c r="D379" s="27">
        <f>VLOOKUP(Pag_Inicio_Corr_mas_casos[[#This Row],[Corregimiento]],Hoja3!$A$2:$D$676,4,0)</f>
        <v>10401</v>
      </c>
      <c r="E379">
        <v>19</v>
      </c>
    </row>
    <row r="380" spans="1:5">
      <c r="A380" s="25">
        <v>44009</v>
      </c>
      <c r="B380">
        <v>44009</v>
      </c>
      <c r="C380" t="s">
        <v>527</v>
      </c>
      <c r="D380" s="27">
        <f>VLOOKUP(Pag_Inicio_Corr_mas_casos[[#This Row],[Corregimiento]],Hoja3!$A$2:$D$676,4,0)</f>
        <v>80802</v>
      </c>
      <c r="E380">
        <v>19</v>
      </c>
    </row>
    <row r="381" spans="1:5">
      <c r="A381" s="25">
        <v>44009</v>
      </c>
      <c r="B381">
        <v>44009</v>
      </c>
      <c r="C381" t="s">
        <v>572</v>
      </c>
      <c r="D381" s="27">
        <f>VLOOKUP(Pag_Inicio_Corr_mas_casos[[#This Row],[Corregimiento]],Hoja3!$A$2:$D$676,4,0)</f>
        <v>130701</v>
      </c>
      <c r="E381">
        <v>18</v>
      </c>
    </row>
    <row r="382" spans="1:5">
      <c r="A382" s="25">
        <v>44009</v>
      </c>
      <c r="B382">
        <v>44009</v>
      </c>
      <c r="C382" t="s">
        <v>555</v>
      </c>
      <c r="D382" s="27">
        <f>VLOOKUP(Pag_Inicio_Corr_mas_casos[[#This Row],[Corregimiento]],Hoja3!$A$2:$D$676,4,0)</f>
        <v>80815</v>
      </c>
      <c r="E382">
        <v>18</v>
      </c>
    </row>
    <row r="383" spans="1:5">
      <c r="A383" s="25">
        <v>44009</v>
      </c>
      <c r="B383">
        <v>44009</v>
      </c>
      <c r="C383" t="s">
        <v>562</v>
      </c>
      <c r="D383" s="27">
        <f>VLOOKUP(Pag_Inicio_Corr_mas_casos[[#This Row],[Corregimiento]],Hoja3!$A$2:$D$676,4,0)</f>
        <v>80803</v>
      </c>
      <c r="E383">
        <v>18</v>
      </c>
    </row>
    <row r="384" spans="1:5">
      <c r="A384" s="25">
        <v>44009</v>
      </c>
      <c r="B384">
        <v>44009</v>
      </c>
      <c r="C384" s="5" t="s">
        <v>566</v>
      </c>
      <c r="D384" s="27">
        <f>VLOOKUP(Pag_Inicio_Corr_mas_casos[[#This Row],[Corregimiento]],Hoja3!$A$2:$D$676,4,0)</f>
        <v>40201</v>
      </c>
      <c r="E384">
        <v>16</v>
      </c>
    </row>
    <row r="385" spans="1:5">
      <c r="A385" s="25">
        <v>44009</v>
      </c>
      <c r="B385">
        <v>44009</v>
      </c>
      <c r="C385" t="s">
        <v>597</v>
      </c>
      <c r="D385" s="27">
        <f>VLOOKUP(Pag_Inicio_Corr_mas_casos[[#This Row],[Corregimiento]],Hoja3!$A$2:$D$676,4,0)</f>
        <v>120601</v>
      </c>
      <c r="E385">
        <v>15</v>
      </c>
    </row>
    <row r="386" spans="1:5">
      <c r="A386" s="25">
        <v>44009</v>
      </c>
      <c r="B386">
        <v>44009</v>
      </c>
      <c r="C386" t="s">
        <v>598</v>
      </c>
      <c r="D386" s="27">
        <f>VLOOKUP(Pag_Inicio_Corr_mas_casos[[#This Row],[Corregimiento]],Hoja3!$A$2:$D$676,4,0)</f>
        <v>120504</v>
      </c>
      <c r="E386">
        <v>15</v>
      </c>
    </row>
    <row r="387" spans="1:5">
      <c r="A387" s="25">
        <v>44009</v>
      </c>
      <c r="B387">
        <v>44009</v>
      </c>
      <c r="C387" t="s">
        <v>576</v>
      </c>
      <c r="D387" s="27">
        <f>VLOOKUP(Pag_Inicio_Corr_mas_casos[[#This Row],[Corregimiento]],Hoja3!$A$2:$D$676,4,0)</f>
        <v>80814</v>
      </c>
      <c r="E387">
        <v>14</v>
      </c>
    </row>
    <row r="388" spans="1:5">
      <c r="A388" s="25">
        <v>44009</v>
      </c>
      <c r="B388">
        <v>44009</v>
      </c>
      <c r="C388" t="s">
        <v>551</v>
      </c>
      <c r="D388" s="27">
        <f>VLOOKUP(Pag_Inicio_Corr_mas_casos[[#This Row],[Corregimiento]],Hoja3!$A$2:$D$676,4,0)</f>
        <v>120605</v>
      </c>
      <c r="E388">
        <v>14</v>
      </c>
    </row>
    <row r="389" spans="1:5">
      <c r="A389" s="25">
        <v>44009</v>
      </c>
      <c r="B389">
        <v>44009</v>
      </c>
      <c r="C389" t="s">
        <v>595</v>
      </c>
      <c r="D389" s="27">
        <f>VLOOKUP(Pag_Inicio_Corr_mas_casos[[#This Row],[Corregimiento]],Hoja3!$A$2:$D$676,4,0)</f>
        <v>20601</v>
      </c>
      <c r="E389">
        <v>14</v>
      </c>
    </row>
    <row r="390" spans="1:5">
      <c r="A390" s="25">
        <v>44009</v>
      </c>
      <c r="B390">
        <v>44009</v>
      </c>
      <c r="C390" t="s">
        <v>587</v>
      </c>
      <c r="D390" s="27">
        <f>VLOOKUP(Pag_Inicio_Corr_mas_casos[[#This Row],[Corregimiento]],Hoja3!$A$2:$D$676,4,0)</f>
        <v>130716</v>
      </c>
      <c r="E390">
        <v>14</v>
      </c>
    </row>
    <row r="391" spans="1:5">
      <c r="A391" s="25">
        <v>44009</v>
      </c>
      <c r="B391">
        <v>44009</v>
      </c>
      <c r="C391" t="s">
        <v>592</v>
      </c>
      <c r="D391" s="27">
        <f>VLOOKUP(Pag_Inicio_Corr_mas_casos[[#This Row],[Corregimiento]],Hoja3!$A$2:$D$676,4,0)</f>
        <v>20101</v>
      </c>
      <c r="E391">
        <v>13</v>
      </c>
    </row>
    <row r="392" spans="1:5">
      <c r="A392" s="25">
        <v>44009</v>
      </c>
      <c r="B392">
        <v>44009</v>
      </c>
      <c r="C392" t="s">
        <v>594</v>
      </c>
      <c r="D392" s="27">
        <f>VLOOKUP(Pag_Inicio_Corr_mas_casos[[#This Row],[Corregimiento]],Hoja3!$A$2:$D$676,4,0)</f>
        <v>40503</v>
      </c>
      <c r="E392">
        <v>13</v>
      </c>
    </row>
    <row r="393" spans="1:5">
      <c r="A393" s="25">
        <v>44009</v>
      </c>
      <c r="B393">
        <v>44009</v>
      </c>
      <c r="C393" t="s">
        <v>567</v>
      </c>
      <c r="D393" s="27">
        <f>VLOOKUP(Pag_Inicio_Corr_mas_casos[[#This Row],[Corregimiento]],Hoja3!$A$2:$D$676,4,0)</f>
        <v>80805</v>
      </c>
      <c r="E393">
        <v>13</v>
      </c>
    </row>
    <row r="394" spans="1:5">
      <c r="A394" s="25">
        <v>44009</v>
      </c>
      <c r="B394">
        <v>44009</v>
      </c>
      <c r="C394" t="s">
        <v>546</v>
      </c>
      <c r="D394" s="27">
        <f>VLOOKUP(Pag_Inicio_Corr_mas_casos[[#This Row],[Corregimiento]],Hoja3!$A$2:$D$676,4,0)</f>
        <v>30107</v>
      </c>
      <c r="E394">
        <v>12</v>
      </c>
    </row>
    <row r="395" spans="1:5">
      <c r="A395" s="25">
        <v>44009</v>
      </c>
      <c r="B395">
        <v>44009</v>
      </c>
      <c r="C395" t="s">
        <v>599</v>
      </c>
      <c r="D395" s="27">
        <f>VLOOKUP(Pag_Inicio_Corr_mas_casos[[#This Row],[Corregimiento]],Hoja3!$A$2:$D$676,4,0)</f>
        <v>81004</v>
      </c>
      <c r="E395">
        <v>12</v>
      </c>
    </row>
    <row r="396" spans="1:5">
      <c r="A396" s="25">
        <v>44009</v>
      </c>
      <c r="B396">
        <v>44009</v>
      </c>
      <c r="C396" t="s">
        <v>563</v>
      </c>
      <c r="D396" s="27">
        <f>VLOOKUP(Pag_Inicio_Corr_mas_casos[[#This Row],[Corregimiento]],Hoja3!$A$2:$D$676,4,0)</f>
        <v>130105</v>
      </c>
      <c r="E396">
        <v>12</v>
      </c>
    </row>
    <row r="397" spans="1:5">
      <c r="A397" s="25">
        <v>44009</v>
      </c>
      <c r="B397">
        <v>44009</v>
      </c>
      <c r="C397" t="s">
        <v>517</v>
      </c>
      <c r="D397" s="27">
        <f>VLOOKUP(Pag_Inicio_Corr_mas_casos[[#This Row],[Corregimiento]],Hoja3!$A$2:$D$676,4,0)</f>
        <v>130709</v>
      </c>
      <c r="E397">
        <v>11</v>
      </c>
    </row>
    <row r="398" spans="1:5">
      <c r="A398" s="25">
        <v>44009</v>
      </c>
      <c r="B398">
        <v>44009</v>
      </c>
      <c r="C398" t="s">
        <v>553</v>
      </c>
      <c r="D398" s="27">
        <f>VLOOKUP(Pag_Inicio_Corr_mas_casos[[#This Row],[Corregimiento]],Hoja3!$A$2:$D$676,4,0)</f>
        <v>80808</v>
      </c>
      <c r="E398">
        <v>11</v>
      </c>
    </row>
    <row r="399" spans="1:5">
      <c r="A399" s="25">
        <v>44009</v>
      </c>
      <c r="B399">
        <v>44009</v>
      </c>
      <c r="C399" t="s">
        <v>586</v>
      </c>
      <c r="D399" s="27">
        <f>VLOOKUP(Pag_Inicio_Corr_mas_casos[[#This Row],[Corregimiento]],Hoja3!$A$2:$D$676,4,0)</f>
        <v>81005</v>
      </c>
      <c r="E399">
        <v>10</v>
      </c>
    </row>
    <row r="400" spans="1:5">
      <c r="A400" s="25">
        <v>44010</v>
      </c>
      <c r="B400">
        <v>44010</v>
      </c>
      <c r="C400" t="s">
        <v>531</v>
      </c>
      <c r="D400" s="27">
        <f>VLOOKUP(Pag_Inicio_Corr_mas_casos[[#This Row],[Corregimiento]],Hoja3!$A$2:$D$676,4,0)</f>
        <v>81008</v>
      </c>
      <c r="E400">
        <v>31</v>
      </c>
    </row>
    <row r="401" spans="1:5">
      <c r="A401" s="25">
        <v>44010</v>
      </c>
      <c r="B401">
        <v>44010</v>
      </c>
      <c r="C401" t="s">
        <v>548</v>
      </c>
      <c r="D401" s="27">
        <f>VLOOKUP(Pag_Inicio_Corr_mas_casos[[#This Row],[Corregimiento]],Hoja3!$A$2:$D$676,4,0)</f>
        <v>10201</v>
      </c>
      <c r="E401">
        <v>30</v>
      </c>
    </row>
    <row r="402" spans="1:5">
      <c r="A402" s="25">
        <v>44010</v>
      </c>
      <c r="B402">
        <v>44010</v>
      </c>
      <c r="C402" t="s">
        <v>534</v>
      </c>
      <c r="D402" s="27">
        <f>VLOOKUP(Pag_Inicio_Corr_mas_casos[[#This Row],[Corregimiento]],Hoja3!$A$2:$D$676,4,0)</f>
        <v>80822</v>
      </c>
      <c r="E402">
        <v>27</v>
      </c>
    </row>
    <row r="403" spans="1:5">
      <c r="A403" s="25">
        <v>44010</v>
      </c>
      <c r="B403">
        <v>44010</v>
      </c>
      <c r="C403" t="s">
        <v>525</v>
      </c>
      <c r="D403" s="27">
        <f>VLOOKUP(Pag_Inicio_Corr_mas_casos[[#This Row],[Corregimiento]],Hoja3!$A$2:$D$676,4,0)</f>
        <v>81002</v>
      </c>
      <c r="E403">
        <v>27</v>
      </c>
    </row>
    <row r="404" spans="1:5">
      <c r="A404" s="25">
        <v>44010</v>
      </c>
      <c r="B404">
        <v>44010</v>
      </c>
      <c r="C404" t="s">
        <v>537</v>
      </c>
      <c r="D404" s="27">
        <f>VLOOKUP(Pag_Inicio_Corr_mas_casos[[#This Row],[Corregimiento]],Hoja3!$A$2:$D$676,4,0)</f>
        <v>80819</v>
      </c>
      <c r="E404">
        <v>26</v>
      </c>
    </row>
    <row r="405" spans="1:5">
      <c r="A405" s="25">
        <v>44010</v>
      </c>
      <c r="B405">
        <v>44010</v>
      </c>
      <c r="C405" t="s">
        <v>529</v>
      </c>
      <c r="D405" s="27">
        <f>VLOOKUP(Pag_Inicio_Corr_mas_casos[[#This Row],[Corregimiento]],Hoja3!$A$2:$D$676,4,0)</f>
        <v>80821</v>
      </c>
      <c r="E405">
        <v>24</v>
      </c>
    </row>
    <row r="406" spans="1:5">
      <c r="A406" s="25">
        <v>44010</v>
      </c>
      <c r="B406">
        <v>44010</v>
      </c>
      <c r="C406" t="s">
        <v>532</v>
      </c>
      <c r="D406" s="27">
        <f>VLOOKUP(Pag_Inicio_Corr_mas_casos[[#This Row],[Corregimiento]],Hoja3!$A$2:$D$676,4,0)</f>
        <v>80816</v>
      </c>
      <c r="E406">
        <v>24</v>
      </c>
    </row>
    <row r="407" spans="1:5">
      <c r="A407" s="25">
        <v>44010</v>
      </c>
      <c r="B407">
        <v>44010</v>
      </c>
      <c r="C407" t="s">
        <v>533</v>
      </c>
      <c r="D407" s="27">
        <f>VLOOKUP(Pag_Inicio_Corr_mas_casos[[#This Row],[Corregimiento]],Hoja3!$A$2:$D$676,4,0)</f>
        <v>80817</v>
      </c>
      <c r="E407">
        <v>23</v>
      </c>
    </row>
    <row r="408" spans="1:5">
      <c r="A408" s="25">
        <v>44010</v>
      </c>
      <c r="B408">
        <v>44010</v>
      </c>
      <c r="C408" t="s">
        <v>550</v>
      </c>
      <c r="D408" s="27">
        <f>VLOOKUP(Pag_Inicio_Corr_mas_casos[[#This Row],[Corregimiento]],Hoja3!$A$2:$D$676,4,0)</f>
        <v>80813</v>
      </c>
      <c r="E408">
        <v>20</v>
      </c>
    </row>
    <row r="409" spans="1:5">
      <c r="A409" s="25">
        <v>44010</v>
      </c>
      <c r="B409">
        <v>44010</v>
      </c>
      <c r="C409" t="s">
        <v>524</v>
      </c>
      <c r="D409" s="27">
        <f>VLOOKUP(Pag_Inicio_Corr_mas_casos[[#This Row],[Corregimiento]],Hoja3!$A$2:$D$676,4,0)</f>
        <v>130101</v>
      </c>
      <c r="E409">
        <v>19</v>
      </c>
    </row>
    <row r="410" spans="1:5">
      <c r="A410" s="25">
        <v>44010</v>
      </c>
      <c r="B410">
        <v>44010</v>
      </c>
      <c r="C410" t="s">
        <v>582</v>
      </c>
      <c r="D410" s="27">
        <f>VLOOKUP(Pag_Inicio_Corr_mas_casos[[#This Row],[Corregimiento]],Hoja3!$A$2:$D$676,4,0)</f>
        <v>99999</v>
      </c>
      <c r="E410">
        <v>19</v>
      </c>
    </row>
    <row r="411" spans="1:5">
      <c r="A411" s="25">
        <v>44010</v>
      </c>
      <c r="B411">
        <v>44010</v>
      </c>
      <c r="C411" t="s">
        <v>526</v>
      </c>
      <c r="D411" s="27">
        <f>VLOOKUP(Pag_Inicio_Corr_mas_casos[[#This Row],[Corregimiento]],Hoja3!$A$2:$D$676,4,0)</f>
        <v>130106</v>
      </c>
      <c r="E411">
        <v>19</v>
      </c>
    </row>
    <row r="412" spans="1:5">
      <c r="A412" s="25">
        <v>44010</v>
      </c>
      <c r="B412">
        <v>44010</v>
      </c>
      <c r="C412" t="s">
        <v>545</v>
      </c>
      <c r="D412" s="27">
        <f>VLOOKUP(Pag_Inicio_Corr_mas_casos[[#This Row],[Corregimiento]],Hoja3!$A$2:$D$676,4,0)</f>
        <v>80810</v>
      </c>
      <c r="E412">
        <v>16</v>
      </c>
    </row>
    <row r="413" spans="1:5">
      <c r="A413" s="25">
        <v>44010</v>
      </c>
      <c r="B413">
        <v>44010</v>
      </c>
      <c r="C413" t="s">
        <v>543</v>
      </c>
      <c r="D413" s="27">
        <f>VLOOKUP(Pag_Inicio_Corr_mas_casos[[#This Row],[Corregimiento]],Hoja3!$A$2:$D$676,4,0)</f>
        <v>80806</v>
      </c>
      <c r="E413">
        <v>15</v>
      </c>
    </row>
    <row r="414" spans="1:5">
      <c r="A414" s="25">
        <v>44010</v>
      </c>
      <c r="B414">
        <v>44010</v>
      </c>
      <c r="C414" t="s">
        <v>565</v>
      </c>
      <c r="D414" s="27">
        <f>VLOOKUP(Pag_Inicio_Corr_mas_casos[[#This Row],[Corregimiento]],Hoja3!$A$2:$D$676,4,0)</f>
        <v>80809</v>
      </c>
      <c r="E414">
        <v>15</v>
      </c>
    </row>
    <row r="415" spans="1:5">
      <c r="A415" s="25">
        <v>44010</v>
      </c>
      <c r="B415">
        <v>44010</v>
      </c>
      <c r="C415" t="s">
        <v>575</v>
      </c>
      <c r="D415" s="27">
        <f>VLOOKUP(Pag_Inicio_Corr_mas_casos[[#This Row],[Corregimiento]],Hoja3!$A$2:$D$676,4,0)</f>
        <v>80807</v>
      </c>
      <c r="E415">
        <v>14</v>
      </c>
    </row>
    <row r="416" spans="1:5">
      <c r="A416" s="25">
        <v>44010</v>
      </c>
      <c r="B416">
        <v>44010</v>
      </c>
      <c r="C416" t="s">
        <v>597</v>
      </c>
      <c r="D416" s="27">
        <f>VLOOKUP(Pag_Inicio_Corr_mas_casos[[#This Row],[Corregimiento]],Hoja3!$A$2:$D$676,4,0)</f>
        <v>120601</v>
      </c>
      <c r="E416">
        <v>14</v>
      </c>
    </row>
    <row r="417" spans="1:5">
      <c r="A417" s="25">
        <v>44010</v>
      </c>
      <c r="B417">
        <v>44010</v>
      </c>
      <c r="C417" t="s">
        <v>552</v>
      </c>
      <c r="D417" s="27">
        <f>VLOOKUP(Pag_Inicio_Corr_mas_casos[[#This Row],[Corregimiento]],Hoja3!$A$2:$D$676,4,0)</f>
        <v>80501</v>
      </c>
      <c r="E417">
        <v>14</v>
      </c>
    </row>
    <row r="418" spans="1:5">
      <c r="A418" s="25">
        <v>44010</v>
      </c>
      <c r="B418">
        <v>44010</v>
      </c>
      <c r="C418" t="s">
        <v>600</v>
      </c>
      <c r="D418" s="27">
        <f>VLOOKUP(Pag_Inicio_Corr_mas_casos[[#This Row],[Corregimiento]],Hoja3!$A$2:$D$676,4,0)</f>
        <v>30115</v>
      </c>
      <c r="E418">
        <v>14</v>
      </c>
    </row>
    <row r="419" spans="1:5">
      <c r="A419" s="25">
        <v>44010</v>
      </c>
      <c r="B419">
        <v>44010</v>
      </c>
      <c r="C419" t="s">
        <v>554</v>
      </c>
      <c r="D419" s="27">
        <f>VLOOKUP(Pag_Inicio_Corr_mas_casos[[#This Row],[Corregimiento]],Hoja3!$A$2:$D$676,4,0)</f>
        <v>80820</v>
      </c>
      <c r="E419">
        <v>14</v>
      </c>
    </row>
    <row r="420" spans="1:5">
      <c r="A420" s="25">
        <v>44010</v>
      </c>
      <c r="B420">
        <v>44010</v>
      </c>
      <c r="C420" t="s">
        <v>542</v>
      </c>
      <c r="D420" s="27">
        <f>VLOOKUP(Pag_Inicio_Corr_mas_casos[[#This Row],[Corregimiento]],Hoja3!$A$2:$D$676,4,0)</f>
        <v>40601</v>
      </c>
      <c r="E420">
        <v>13</v>
      </c>
    </row>
    <row r="421" spans="1:5">
      <c r="A421" s="25">
        <v>44010</v>
      </c>
      <c r="B421">
        <v>44010</v>
      </c>
      <c r="C421" t="s">
        <v>535</v>
      </c>
      <c r="D421" s="27">
        <f>VLOOKUP(Pag_Inicio_Corr_mas_casos[[#This Row],[Corregimiento]],Hoja3!$A$2:$D$676,4,0)</f>
        <v>80823</v>
      </c>
      <c r="E421">
        <v>13</v>
      </c>
    </row>
    <row r="422" spans="1:5">
      <c r="A422" s="25">
        <v>44010</v>
      </c>
      <c r="B422">
        <v>44010</v>
      </c>
      <c r="C422" t="s">
        <v>536</v>
      </c>
      <c r="D422" s="27">
        <f>VLOOKUP(Pag_Inicio_Corr_mas_casos[[#This Row],[Corregimiento]],Hoja3!$A$2:$D$676,4,0)</f>
        <v>81001</v>
      </c>
      <c r="E422">
        <v>12</v>
      </c>
    </row>
    <row r="423" spans="1:5">
      <c r="A423" s="25">
        <v>44010</v>
      </c>
      <c r="B423">
        <v>44010</v>
      </c>
      <c r="C423" t="s">
        <v>530</v>
      </c>
      <c r="D423" s="27">
        <f>VLOOKUP(Pag_Inicio_Corr_mas_casos[[#This Row],[Corregimiento]],Hoja3!$A$2:$D$676,4,0)</f>
        <v>81007</v>
      </c>
      <c r="E423">
        <v>12</v>
      </c>
    </row>
    <row r="424" spans="1:5">
      <c r="A424" s="25">
        <v>44010</v>
      </c>
      <c r="B424">
        <v>44010</v>
      </c>
      <c r="C424" t="s">
        <v>578</v>
      </c>
      <c r="D424" s="27">
        <f>VLOOKUP(Pag_Inicio_Corr_mas_casos[[#This Row],[Corregimiento]],Hoja3!$A$2:$D$676,4,0)</f>
        <v>30111</v>
      </c>
      <c r="E424">
        <v>12</v>
      </c>
    </row>
    <row r="425" spans="1:5">
      <c r="A425" s="25">
        <v>44010</v>
      </c>
      <c r="B425">
        <v>44010</v>
      </c>
      <c r="C425" t="s">
        <v>555</v>
      </c>
      <c r="D425" s="27">
        <f>VLOOKUP(Pag_Inicio_Corr_mas_casos[[#This Row],[Corregimiento]],Hoja3!$A$2:$D$676,4,0)</f>
        <v>80815</v>
      </c>
      <c r="E425">
        <v>11</v>
      </c>
    </row>
    <row r="426" spans="1:5">
      <c r="A426" s="25">
        <v>44010</v>
      </c>
      <c r="B426">
        <v>44010</v>
      </c>
      <c r="C426" t="s">
        <v>567</v>
      </c>
      <c r="D426" s="27">
        <f>VLOOKUP(Pag_Inicio_Corr_mas_casos[[#This Row],[Corregimiento]],Hoja3!$A$2:$D$676,4,0)</f>
        <v>80805</v>
      </c>
      <c r="E426">
        <v>11</v>
      </c>
    </row>
    <row r="427" spans="1:5">
      <c r="A427" s="25">
        <v>44010</v>
      </c>
      <c r="B427">
        <v>44010</v>
      </c>
      <c r="C427" t="s">
        <v>560</v>
      </c>
      <c r="D427" s="27">
        <f>VLOOKUP(Pag_Inicio_Corr_mas_casos[[#This Row],[Corregimiento]],Hoja3!$A$2:$D$676,4,0)</f>
        <v>80826</v>
      </c>
      <c r="E427">
        <v>11</v>
      </c>
    </row>
    <row r="428" spans="1:5">
      <c r="A428" s="25">
        <v>44010</v>
      </c>
      <c r="B428">
        <v>44010</v>
      </c>
      <c r="C428" t="s">
        <v>539</v>
      </c>
      <c r="D428" s="27">
        <f>VLOOKUP(Pag_Inicio_Corr_mas_casos[[#This Row],[Corregimiento]],Hoja3!$A$2:$D$676,4,0)</f>
        <v>81006</v>
      </c>
      <c r="E428">
        <v>10</v>
      </c>
    </row>
    <row r="429" spans="1:5">
      <c r="A429" s="25">
        <v>44010</v>
      </c>
      <c r="B429">
        <v>44010</v>
      </c>
      <c r="C429" t="s">
        <v>528</v>
      </c>
      <c r="D429" s="27">
        <f>VLOOKUP(Pag_Inicio_Corr_mas_casos[[#This Row],[Corregimiento]],Hoja3!$A$2:$D$676,4,0)</f>
        <v>130102</v>
      </c>
      <c r="E429">
        <v>10</v>
      </c>
    </row>
    <row r="430" spans="1:5">
      <c r="A430" s="25">
        <v>44010</v>
      </c>
      <c r="B430">
        <v>44010</v>
      </c>
      <c r="C430" t="s">
        <v>601</v>
      </c>
      <c r="D430" s="27">
        <f>VLOOKUP(Pag_Inicio_Corr_mas_casos[[#This Row],[Corregimiento]],Hoja3!$A$2:$D$676,4,0)</f>
        <v>120701</v>
      </c>
      <c r="E430">
        <v>10</v>
      </c>
    </row>
    <row r="431" spans="1:5">
      <c r="A431" s="25">
        <v>44010</v>
      </c>
      <c r="B431">
        <v>44010</v>
      </c>
      <c r="C431" t="s">
        <v>550</v>
      </c>
      <c r="D431" s="27">
        <f>VLOOKUP(Pag_Inicio_Corr_mas_casos[[#This Row],[Corregimiento]],Hoja3!$A$2:$D$676,4,0)</f>
        <v>80813</v>
      </c>
      <c r="E431">
        <v>15</v>
      </c>
    </row>
    <row r="432" spans="1:5">
      <c r="A432" s="25">
        <v>44011</v>
      </c>
      <c r="B432">
        <v>44011</v>
      </c>
      <c r="C432" t="s">
        <v>525</v>
      </c>
      <c r="D432" s="27">
        <f>VLOOKUP(Pag_Inicio_Corr_mas_casos[[#This Row],[Corregimiento]],Hoja3!$A$2:$D$676,4,0)</f>
        <v>81002</v>
      </c>
      <c r="E432">
        <v>56</v>
      </c>
    </row>
    <row r="433" spans="1:5">
      <c r="A433" s="25">
        <v>44011</v>
      </c>
      <c r="B433">
        <v>44011</v>
      </c>
      <c r="C433" t="s">
        <v>537</v>
      </c>
      <c r="D433" s="27">
        <f>VLOOKUP(Pag_Inicio_Corr_mas_casos[[#This Row],[Corregimiento]],Hoja3!$A$2:$D$676,4,0)</f>
        <v>80819</v>
      </c>
      <c r="E433">
        <v>51</v>
      </c>
    </row>
    <row r="434" spans="1:5">
      <c r="A434" s="25">
        <v>44011</v>
      </c>
      <c r="B434">
        <v>44011</v>
      </c>
      <c r="C434" t="s">
        <v>532</v>
      </c>
      <c r="D434" s="27">
        <f>VLOOKUP(Pag_Inicio_Corr_mas_casos[[#This Row],[Corregimiento]],Hoja3!$A$2:$D$676,4,0)</f>
        <v>80816</v>
      </c>
      <c r="E434">
        <v>41</v>
      </c>
    </row>
    <row r="435" spans="1:5">
      <c r="A435" s="25">
        <v>44011</v>
      </c>
      <c r="B435">
        <v>44011</v>
      </c>
      <c r="C435" t="s">
        <v>529</v>
      </c>
      <c r="D435" s="27">
        <f>VLOOKUP(Pag_Inicio_Corr_mas_casos[[#This Row],[Corregimiento]],Hoja3!$A$2:$D$676,4,0)</f>
        <v>80821</v>
      </c>
      <c r="E435">
        <v>39</v>
      </c>
    </row>
    <row r="436" spans="1:5">
      <c r="A436" s="25">
        <v>44011</v>
      </c>
      <c r="B436">
        <v>44011</v>
      </c>
      <c r="C436" t="s">
        <v>526</v>
      </c>
      <c r="D436" s="27">
        <f>VLOOKUP(Pag_Inicio_Corr_mas_casos[[#This Row],[Corregimiento]],Hoja3!$A$2:$D$676,4,0)</f>
        <v>130106</v>
      </c>
      <c r="E436">
        <v>37</v>
      </c>
    </row>
    <row r="437" spans="1:5">
      <c r="A437" s="25">
        <v>44011</v>
      </c>
      <c r="B437">
        <v>44011</v>
      </c>
      <c r="C437" t="s">
        <v>530</v>
      </c>
      <c r="D437" s="27">
        <f>VLOOKUP(Pag_Inicio_Corr_mas_casos[[#This Row],[Corregimiento]],Hoja3!$A$2:$D$676,4,0)</f>
        <v>81007</v>
      </c>
      <c r="E437">
        <v>35</v>
      </c>
    </row>
    <row r="438" spans="1:5">
      <c r="A438" s="25">
        <v>44011</v>
      </c>
      <c r="B438">
        <v>44011</v>
      </c>
      <c r="C438" t="s">
        <v>534</v>
      </c>
      <c r="D438" s="27">
        <f>VLOOKUP(Pag_Inicio_Corr_mas_casos[[#This Row],[Corregimiento]],Hoja3!$A$2:$D$676,4,0)</f>
        <v>80822</v>
      </c>
      <c r="E438">
        <v>34</v>
      </c>
    </row>
    <row r="439" spans="1:5">
      <c r="A439" s="25">
        <v>44011</v>
      </c>
      <c r="B439">
        <v>44011</v>
      </c>
      <c r="C439" t="s">
        <v>548</v>
      </c>
      <c r="D439" s="27">
        <f>VLOOKUP(Pag_Inicio_Corr_mas_casos[[#This Row],[Corregimiento]],Hoja3!$A$2:$D$676,4,0)</f>
        <v>10201</v>
      </c>
      <c r="E439">
        <v>33</v>
      </c>
    </row>
    <row r="440" spans="1:5">
      <c r="A440" s="25">
        <v>44011</v>
      </c>
      <c r="B440">
        <v>44011</v>
      </c>
      <c r="C440" t="s">
        <v>550</v>
      </c>
      <c r="D440" s="27">
        <f>VLOOKUP(Pag_Inicio_Corr_mas_casos[[#This Row],[Corregimiento]],Hoja3!$A$2:$D$676,4,0)</f>
        <v>80813</v>
      </c>
      <c r="E440">
        <v>30</v>
      </c>
    </row>
    <row r="441" spans="1:5">
      <c r="A441" s="25">
        <v>44011</v>
      </c>
      <c r="B441">
        <v>44011</v>
      </c>
      <c r="C441" t="s">
        <v>555</v>
      </c>
      <c r="D441" s="27">
        <f>VLOOKUP(Pag_Inicio_Corr_mas_casos[[#This Row],[Corregimiento]],Hoja3!$A$2:$D$676,4,0)</f>
        <v>80815</v>
      </c>
      <c r="E441">
        <v>40</v>
      </c>
    </row>
    <row r="442" spans="1:5">
      <c r="A442" s="25">
        <v>44011</v>
      </c>
      <c r="B442">
        <v>44011</v>
      </c>
      <c r="C442" t="s">
        <v>531</v>
      </c>
      <c r="D442" s="27">
        <f>VLOOKUP(Pag_Inicio_Corr_mas_casos[[#This Row],[Corregimiento]],Hoja3!$A$2:$D$676,4,0)</f>
        <v>81008</v>
      </c>
      <c r="E442">
        <v>28</v>
      </c>
    </row>
    <row r="443" spans="1:5">
      <c r="A443" s="25">
        <v>44011</v>
      </c>
      <c r="B443">
        <v>44011</v>
      </c>
      <c r="C443" t="s">
        <v>533</v>
      </c>
      <c r="D443" s="27">
        <f>VLOOKUP(Pag_Inicio_Corr_mas_casos[[#This Row],[Corregimiento]],Hoja3!$A$2:$D$676,4,0)</f>
        <v>80817</v>
      </c>
      <c r="E443">
        <v>41</v>
      </c>
    </row>
    <row r="444" spans="1:5">
      <c r="A444" s="25">
        <v>44011</v>
      </c>
      <c r="B444">
        <v>44011</v>
      </c>
      <c r="C444" t="s">
        <v>524</v>
      </c>
      <c r="D444" s="27">
        <f>VLOOKUP(Pag_Inicio_Corr_mas_casos[[#This Row],[Corregimiento]],Hoja3!$A$2:$D$676,4,0)</f>
        <v>130101</v>
      </c>
      <c r="E444">
        <v>27</v>
      </c>
    </row>
    <row r="445" spans="1:5">
      <c r="A445" s="25">
        <v>44011</v>
      </c>
      <c r="B445">
        <v>44011</v>
      </c>
      <c r="C445" t="s">
        <v>527</v>
      </c>
      <c r="D445" s="27">
        <f>VLOOKUP(Pag_Inicio_Corr_mas_casos[[#This Row],[Corregimiento]],Hoja3!$A$2:$D$676,4,0)</f>
        <v>80802</v>
      </c>
      <c r="E445">
        <v>27</v>
      </c>
    </row>
    <row r="446" spans="1:5">
      <c r="A446" s="25">
        <v>44011</v>
      </c>
      <c r="B446">
        <v>44011</v>
      </c>
      <c r="C446" t="s">
        <v>545</v>
      </c>
      <c r="D446" s="27">
        <f>VLOOKUP(Pag_Inicio_Corr_mas_casos[[#This Row],[Corregimiento]],Hoja3!$A$2:$D$676,4,0)</f>
        <v>80810</v>
      </c>
      <c r="E446">
        <v>27</v>
      </c>
    </row>
    <row r="447" spans="1:5">
      <c r="A447" s="25">
        <v>44011</v>
      </c>
      <c r="B447">
        <v>44011</v>
      </c>
      <c r="C447" t="s">
        <v>536</v>
      </c>
      <c r="D447" s="27">
        <f>VLOOKUP(Pag_Inicio_Corr_mas_casos[[#This Row],[Corregimiento]],Hoja3!$A$2:$D$676,4,0)</f>
        <v>81001</v>
      </c>
      <c r="E447">
        <v>25</v>
      </c>
    </row>
    <row r="448" spans="1:5">
      <c r="A448" s="25">
        <v>44011</v>
      </c>
      <c r="B448">
        <v>44011</v>
      </c>
      <c r="C448" t="s">
        <v>540</v>
      </c>
      <c r="D448" s="27">
        <f>VLOOKUP(Pag_Inicio_Corr_mas_casos[[#This Row],[Corregimiento]],Hoja3!$A$2:$D$676,4,0)</f>
        <v>80812</v>
      </c>
      <c r="E448">
        <v>25</v>
      </c>
    </row>
    <row r="449" spans="1:5">
      <c r="A449" s="25">
        <v>44011</v>
      </c>
      <c r="B449">
        <v>44011</v>
      </c>
      <c r="C449" t="s">
        <v>539</v>
      </c>
      <c r="D449" s="27">
        <f>VLOOKUP(Pag_Inicio_Corr_mas_casos[[#This Row],[Corregimiento]],Hoja3!$A$2:$D$676,4,0)</f>
        <v>81006</v>
      </c>
      <c r="E449">
        <v>23</v>
      </c>
    </row>
    <row r="450" spans="1:5">
      <c r="A450" s="25">
        <v>44011</v>
      </c>
      <c r="B450">
        <v>44011</v>
      </c>
      <c r="C450" t="s">
        <v>557</v>
      </c>
      <c r="D450" s="27">
        <f>VLOOKUP(Pag_Inicio_Corr_mas_casos[[#This Row],[Corregimiento]],Hoja3!$A$2:$D$676,4,0)</f>
        <v>80811</v>
      </c>
      <c r="E450">
        <v>22</v>
      </c>
    </row>
    <row r="451" spans="1:5">
      <c r="A451" s="25">
        <v>44011</v>
      </c>
      <c r="B451">
        <v>44011</v>
      </c>
      <c r="C451" t="s">
        <v>552</v>
      </c>
      <c r="D451" s="27">
        <f>VLOOKUP(Pag_Inicio_Corr_mas_casos[[#This Row],[Corregimiento]],Hoja3!$A$2:$D$676,4,0)</f>
        <v>80501</v>
      </c>
      <c r="E451">
        <v>19</v>
      </c>
    </row>
    <row r="452" spans="1:5">
      <c r="A452" s="25">
        <v>44011</v>
      </c>
      <c r="B452">
        <v>44011</v>
      </c>
      <c r="C452" t="s">
        <v>567</v>
      </c>
      <c r="D452" s="27">
        <f>VLOOKUP(Pag_Inicio_Corr_mas_casos[[#This Row],[Corregimiento]],Hoja3!$A$2:$D$676,4,0)</f>
        <v>80805</v>
      </c>
      <c r="E452">
        <v>19</v>
      </c>
    </row>
    <row r="453" spans="1:5">
      <c r="A453" s="25">
        <v>44011</v>
      </c>
      <c r="B453">
        <v>44011</v>
      </c>
      <c r="C453" t="s">
        <v>543</v>
      </c>
      <c r="D453" s="27">
        <f>VLOOKUP(Pag_Inicio_Corr_mas_casos[[#This Row],[Corregimiento]],Hoja3!$A$2:$D$676,4,0)</f>
        <v>80806</v>
      </c>
      <c r="E453">
        <v>18</v>
      </c>
    </row>
    <row r="454" spans="1:5">
      <c r="A454" s="25">
        <v>44011</v>
      </c>
      <c r="B454">
        <v>44011</v>
      </c>
      <c r="C454" t="s">
        <v>528</v>
      </c>
      <c r="D454" s="27">
        <f>VLOOKUP(Pag_Inicio_Corr_mas_casos[[#This Row],[Corregimiento]],Hoja3!$A$2:$D$676,4,0)</f>
        <v>130102</v>
      </c>
      <c r="E454">
        <v>18</v>
      </c>
    </row>
    <row r="455" spans="1:5">
      <c r="A455" s="25">
        <v>44011</v>
      </c>
      <c r="B455">
        <v>44011</v>
      </c>
      <c r="C455" t="s">
        <v>600</v>
      </c>
      <c r="D455" s="27">
        <f>VLOOKUP(Pag_Inicio_Corr_mas_casos[[#This Row],[Corregimiento]],Hoja3!$A$2:$D$676,4,0)</f>
        <v>30115</v>
      </c>
      <c r="E455">
        <v>16</v>
      </c>
    </row>
    <row r="456" spans="1:5">
      <c r="A456" s="25">
        <v>44011</v>
      </c>
      <c r="B456">
        <v>44011</v>
      </c>
      <c r="C456" t="s">
        <v>535</v>
      </c>
      <c r="D456" s="27">
        <f>VLOOKUP(Pag_Inicio_Corr_mas_casos[[#This Row],[Corregimiento]],Hoja3!$A$2:$D$676,4,0)</f>
        <v>80823</v>
      </c>
      <c r="E456">
        <v>16</v>
      </c>
    </row>
    <row r="457" spans="1:5">
      <c r="A457" s="25">
        <v>44011</v>
      </c>
      <c r="B457">
        <v>44011</v>
      </c>
      <c r="C457" t="s">
        <v>565</v>
      </c>
      <c r="D457" s="27">
        <f>VLOOKUP(Pag_Inicio_Corr_mas_casos[[#This Row],[Corregimiento]],Hoja3!$A$2:$D$676,4,0)</f>
        <v>80809</v>
      </c>
      <c r="E457">
        <v>15</v>
      </c>
    </row>
    <row r="458" spans="1:5">
      <c r="A458" s="25">
        <v>44011</v>
      </c>
      <c r="B458">
        <v>44011</v>
      </c>
      <c r="C458" t="s">
        <v>538</v>
      </c>
      <c r="D458" s="27">
        <f>VLOOKUP(Pag_Inicio_Corr_mas_casos[[#This Row],[Corregimiento]],Hoja3!$A$2:$D$676,4,0)</f>
        <v>130107</v>
      </c>
      <c r="E458">
        <v>14</v>
      </c>
    </row>
    <row r="459" spans="1:5">
      <c r="A459" s="25">
        <v>44011</v>
      </c>
      <c r="B459">
        <v>44011</v>
      </c>
      <c r="C459" t="s">
        <v>554</v>
      </c>
      <c r="D459" s="27">
        <f>VLOOKUP(Pag_Inicio_Corr_mas_casos[[#This Row],[Corregimiento]],Hoja3!$A$2:$D$676,4,0)</f>
        <v>80820</v>
      </c>
      <c r="E459">
        <v>13</v>
      </c>
    </row>
    <row r="460" spans="1:5">
      <c r="A460" s="25">
        <v>44011</v>
      </c>
      <c r="B460">
        <v>44011</v>
      </c>
      <c r="C460" t="s">
        <v>578</v>
      </c>
      <c r="D460" s="27">
        <f>VLOOKUP(Pag_Inicio_Corr_mas_casos[[#This Row],[Corregimiento]],Hoja3!$A$2:$D$676,4,0)</f>
        <v>30111</v>
      </c>
      <c r="E460">
        <v>12</v>
      </c>
    </row>
    <row r="461" spans="1:5">
      <c r="A461" s="25">
        <v>44011</v>
      </c>
      <c r="B461">
        <v>44011</v>
      </c>
      <c r="C461" t="s">
        <v>586</v>
      </c>
      <c r="D461" s="27">
        <f>VLOOKUP(Pag_Inicio_Corr_mas_casos[[#This Row],[Corregimiento]],Hoja3!$A$2:$D$676,4,0)</f>
        <v>81005</v>
      </c>
      <c r="E461">
        <v>12</v>
      </c>
    </row>
    <row r="462" spans="1:5">
      <c r="A462" s="25">
        <v>44011</v>
      </c>
      <c r="B462">
        <v>44011</v>
      </c>
      <c r="C462" t="s">
        <v>576</v>
      </c>
      <c r="D462" s="27">
        <f>VLOOKUP(Pag_Inicio_Corr_mas_casos[[#This Row],[Corregimiento]],Hoja3!$A$2:$D$676,4,0)</f>
        <v>80814</v>
      </c>
      <c r="E462">
        <v>11</v>
      </c>
    </row>
    <row r="463" spans="1:5">
      <c r="A463" s="25">
        <v>44011</v>
      </c>
      <c r="B463">
        <v>44011</v>
      </c>
      <c r="C463" t="s">
        <v>560</v>
      </c>
      <c r="D463" s="27">
        <f>VLOOKUP(Pag_Inicio_Corr_mas_casos[[#This Row],[Corregimiento]],Hoja3!$A$2:$D$676,4,0)</f>
        <v>80826</v>
      </c>
      <c r="E463">
        <v>11</v>
      </c>
    </row>
    <row r="464" spans="1:5">
      <c r="A464" s="25">
        <v>44011</v>
      </c>
      <c r="B464">
        <v>44011</v>
      </c>
      <c r="C464" t="s">
        <v>599</v>
      </c>
      <c r="D464" s="27">
        <f>VLOOKUP(Pag_Inicio_Corr_mas_casos[[#This Row],[Corregimiento]],Hoja3!$A$2:$D$676,4,0)</f>
        <v>81004</v>
      </c>
      <c r="E464">
        <v>11</v>
      </c>
    </row>
    <row r="465" spans="1:5">
      <c r="A465" s="25">
        <v>44011</v>
      </c>
      <c r="B465">
        <v>44011</v>
      </c>
      <c r="C465" t="s">
        <v>568</v>
      </c>
      <c r="D465" s="27">
        <f>VLOOKUP(Pag_Inicio_Corr_mas_casos[[#This Row],[Corregimiento]],Hoja3!$A$2:$D$676,4,0)</f>
        <v>130717</v>
      </c>
      <c r="E465">
        <v>11</v>
      </c>
    </row>
    <row r="466" spans="1:5">
      <c r="A466" s="25">
        <v>44011</v>
      </c>
      <c r="B466">
        <v>44011</v>
      </c>
      <c r="C466" t="s">
        <v>575</v>
      </c>
      <c r="D466" s="27">
        <f>VLOOKUP(Pag_Inicio_Corr_mas_casos[[#This Row],[Corregimiento]],Hoja3!$A$2:$D$676,4,0)</f>
        <v>80807</v>
      </c>
      <c r="E466">
        <v>10</v>
      </c>
    </row>
    <row r="467" spans="1:5">
      <c r="A467" s="25">
        <v>44012</v>
      </c>
      <c r="B467">
        <v>44012</v>
      </c>
      <c r="C467" t="s">
        <v>524</v>
      </c>
      <c r="D467" s="27">
        <f>VLOOKUP(Pag_Inicio_Corr_mas_casos[[#This Row],[Corregimiento]],Hoja3!$A$2:$D$676,4,0)</f>
        <v>130101</v>
      </c>
      <c r="E467">
        <v>37</v>
      </c>
    </row>
    <row r="468" spans="1:5">
      <c r="A468" s="25">
        <v>44012</v>
      </c>
      <c r="B468">
        <v>44012</v>
      </c>
      <c r="C468" t="s">
        <v>530</v>
      </c>
      <c r="D468" s="27">
        <f>VLOOKUP(Pag_Inicio_Corr_mas_casos[[#This Row],[Corregimiento]],Hoja3!$A$2:$D$676,4,0)</f>
        <v>81007</v>
      </c>
      <c r="E468">
        <v>35</v>
      </c>
    </row>
    <row r="469" spans="1:5">
      <c r="A469" s="25">
        <v>44012</v>
      </c>
      <c r="B469">
        <v>44012</v>
      </c>
      <c r="C469" t="s">
        <v>525</v>
      </c>
      <c r="D469" s="27">
        <f>VLOOKUP(Pag_Inicio_Corr_mas_casos[[#This Row],[Corregimiento]],Hoja3!$A$2:$D$676,4,0)</f>
        <v>81002</v>
      </c>
      <c r="E469">
        <v>27</v>
      </c>
    </row>
    <row r="470" spans="1:5">
      <c r="A470" s="25">
        <v>44012</v>
      </c>
      <c r="B470">
        <v>44012</v>
      </c>
      <c r="C470" t="s">
        <v>582</v>
      </c>
      <c r="D470" s="27">
        <f>VLOOKUP(Pag_Inicio_Corr_mas_casos[[#This Row],[Corregimiento]],Hoja3!$A$2:$D$676,4,0)</f>
        <v>99999</v>
      </c>
      <c r="E470">
        <v>24</v>
      </c>
    </row>
    <row r="471" spans="1:5">
      <c r="A471" s="25">
        <v>44012</v>
      </c>
      <c r="B471">
        <v>44012</v>
      </c>
      <c r="C471" t="s">
        <v>529</v>
      </c>
      <c r="D471" s="27">
        <f>VLOOKUP(Pag_Inicio_Corr_mas_casos[[#This Row],[Corregimiento]],Hoja3!$A$2:$D$676,4,0)</f>
        <v>80821</v>
      </c>
      <c r="E471">
        <v>22</v>
      </c>
    </row>
    <row r="472" spans="1:5">
      <c r="A472" s="25">
        <v>44012</v>
      </c>
      <c r="B472">
        <v>44012</v>
      </c>
      <c r="C472" s="5" t="s">
        <v>566</v>
      </c>
      <c r="D472" s="27">
        <f>VLOOKUP(Pag_Inicio_Corr_mas_casos[[#This Row],[Corregimiento]],Hoja3!$A$2:$D$676,4,0)</f>
        <v>40201</v>
      </c>
      <c r="E472">
        <v>21</v>
      </c>
    </row>
    <row r="473" spans="1:5">
      <c r="A473" s="25">
        <v>44012</v>
      </c>
      <c r="B473">
        <v>44012</v>
      </c>
      <c r="C473" t="s">
        <v>602</v>
      </c>
      <c r="D473" s="27">
        <f>VLOOKUP(Pag_Inicio_Corr_mas_casos[[#This Row],[Corregimiento]],Hoja3!$A$2:$D$676,4,0)</f>
        <v>120301</v>
      </c>
      <c r="E473">
        <v>19</v>
      </c>
    </row>
    <row r="474" spans="1:5">
      <c r="A474" s="25">
        <v>44012</v>
      </c>
      <c r="B474">
        <v>44012</v>
      </c>
      <c r="C474" t="s">
        <v>537</v>
      </c>
      <c r="D474" s="27">
        <f>VLOOKUP(Pag_Inicio_Corr_mas_casos[[#This Row],[Corregimiento]],Hoja3!$A$2:$D$676,4,0)</f>
        <v>80819</v>
      </c>
      <c r="E474">
        <v>16</v>
      </c>
    </row>
    <row r="475" spans="1:5">
      <c r="A475" s="25">
        <v>44012</v>
      </c>
      <c r="B475">
        <v>44012</v>
      </c>
      <c r="C475" t="s">
        <v>526</v>
      </c>
      <c r="D475" s="27">
        <f>VLOOKUP(Pag_Inicio_Corr_mas_casos[[#This Row],[Corregimiento]],Hoja3!$A$2:$D$676,4,0)</f>
        <v>130106</v>
      </c>
      <c r="E475">
        <v>16</v>
      </c>
    </row>
    <row r="476" spans="1:5">
      <c r="A476" s="25">
        <v>44012</v>
      </c>
      <c r="B476">
        <v>44012</v>
      </c>
      <c r="C476" t="s">
        <v>536</v>
      </c>
      <c r="D476" s="27">
        <f>VLOOKUP(Pag_Inicio_Corr_mas_casos[[#This Row],[Corregimiento]],Hoja3!$A$2:$D$676,4,0)</f>
        <v>81001</v>
      </c>
      <c r="E476">
        <v>15</v>
      </c>
    </row>
    <row r="477" spans="1:5">
      <c r="A477" s="25">
        <v>44012</v>
      </c>
      <c r="B477">
        <v>44012</v>
      </c>
      <c r="C477" t="s">
        <v>565</v>
      </c>
      <c r="D477" s="27">
        <f>VLOOKUP(Pag_Inicio_Corr_mas_casos[[#This Row],[Corregimiento]],Hoja3!$A$2:$D$676,4,0)</f>
        <v>80809</v>
      </c>
      <c r="E477">
        <v>14</v>
      </c>
    </row>
    <row r="478" spans="1:5">
      <c r="A478" s="25">
        <v>44012</v>
      </c>
      <c r="B478">
        <v>44012</v>
      </c>
      <c r="C478" t="s">
        <v>539</v>
      </c>
      <c r="D478" s="27">
        <f>VLOOKUP(Pag_Inicio_Corr_mas_casos[[#This Row],[Corregimiento]],Hoja3!$A$2:$D$676,4,0)</f>
        <v>81006</v>
      </c>
      <c r="E478">
        <v>13</v>
      </c>
    </row>
    <row r="479" spans="1:5">
      <c r="A479" s="25">
        <v>44012</v>
      </c>
      <c r="B479">
        <v>44012</v>
      </c>
      <c r="C479" t="s">
        <v>538</v>
      </c>
      <c r="D479" s="27">
        <f>VLOOKUP(Pag_Inicio_Corr_mas_casos[[#This Row],[Corregimiento]],Hoja3!$A$2:$D$676,4,0)</f>
        <v>130107</v>
      </c>
      <c r="E479">
        <v>13</v>
      </c>
    </row>
    <row r="480" spans="1:5">
      <c r="A480" s="25">
        <v>44012</v>
      </c>
      <c r="B480">
        <v>44012</v>
      </c>
      <c r="C480" t="s">
        <v>560</v>
      </c>
      <c r="D480" s="27">
        <f>VLOOKUP(Pag_Inicio_Corr_mas_casos[[#This Row],[Corregimiento]],Hoja3!$A$2:$D$676,4,0)</f>
        <v>80826</v>
      </c>
      <c r="E480">
        <v>13</v>
      </c>
    </row>
    <row r="481" spans="1:5">
      <c r="A481" s="25">
        <v>44012</v>
      </c>
      <c r="B481">
        <v>44012</v>
      </c>
      <c r="C481" t="s">
        <v>532</v>
      </c>
      <c r="D481" s="27">
        <f>VLOOKUP(Pag_Inicio_Corr_mas_casos[[#This Row],[Corregimiento]],Hoja3!$A$2:$D$676,4,0)</f>
        <v>80816</v>
      </c>
      <c r="E481">
        <v>13</v>
      </c>
    </row>
    <row r="482" spans="1:5">
      <c r="A482" s="25">
        <v>44012</v>
      </c>
      <c r="B482">
        <v>44012</v>
      </c>
      <c r="C482" t="s">
        <v>531</v>
      </c>
      <c r="D482" s="27">
        <f>VLOOKUP(Pag_Inicio_Corr_mas_casos[[#This Row],[Corregimiento]],Hoja3!$A$2:$D$676,4,0)</f>
        <v>81008</v>
      </c>
      <c r="E482">
        <v>13</v>
      </c>
    </row>
    <row r="483" spans="1:5">
      <c r="A483" s="25">
        <v>44012</v>
      </c>
      <c r="B483">
        <v>44012</v>
      </c>
      <c r="C483" t="s">
        <v>545</v>
      </c>
      <c r="D483" s="27">
        <f>VLOOKUP(Pag_Inicio_Corr_mas_casos[[#This Row],[Corregimiento]],Hoja3!$A$2:$D$676,4,0)</f>
        <v>80810</v>
      </c>
      <c r="E483">
        <v>13</v>
      </c>
    </row>
    <row r="484" spans="1:5">
      <c r="A484" s="25">
        <v>44012</v>
      </c>
      <c r="B484">
        <v>44012</v>
      </c>
      <c r="C484" t="s">
        <v>580</v>
      </c>
      <c r="D484" s="27">
        <f>VLOOKUP(Pag_Inicio_Corr_mas_casos[[#This Row],[Corregimiento]],Hoja3!$A$2:$D$676,4,0)</f>
        <v>91001</v>
      </c>
      <c r="E484">
        <v>13</v>
      </c>
    </row>
    <row r="485" spans="1:5">
      <c r="A485" s="25">
        <v>44012</v>
      </c>
      <c r="B485">
        <v>44012</v>
      </c>
      <c r="C485" t="s">
        <v>534</v>
      </c>
      <c r="D485" s="27">
        <f>VLOOKUP(Pag_Inicio_Corr_mas_casos[[#This Row],[Corregimiento]],Hoja3!$A$2:$D$676,4,0)</f>
        <v>80822</v>
      </c>
      <c r="E485">
        <v>12</v>
      </c>
    </row>
    <row r="486" spans="1:5">
      <c r="A486" s="25">
        <v>44012</v>
      </c>
      <c r="B486">
        <v>44012</v>
      </c>
      <c r="C486" t="s">
        <v>556</v>
      </c>
      <c r="D486" s="27">
        <f>VLOOKUP(Pag_Inicio_Corr_mas_casos[[#This Row],[Corregimiento]],Hoja3!$A$2:$D$676,4,0)</f>
        <v>110102</v>
      </c>
      <c r="E486">
        <v>12</v>
      </c>
    </row>
    <row r="487" spans="1:5">
      <c r="A487" s="25">
        <v>44012</v>
      </c>
      <c r="B487">
        <v>44012</v>
      </c>
      <c r="C487" t="s">
        <v>527</v>
      </c>
      <c r="D487" s="27">
        <f>VLOOKUP(Pag_Inicio_Corr_mas_casos[[#This Row],[Corregimiento]],Hoja3!$A$2:$D$676,4,0)</f>
        <v>80802</v>
      </c>
      <c r="E487">
        <v>11</v>
      </c>
    </row>
    <row r="488" spans="1:5">
      <c r="A488" s="25">
        <v>44012</v>
      </c>
      <c r="B488">
        <v>44012</v>
      </c>
      <c r="C488" t="s">
        <v>540</v>
      </c>
      <c r="D488" s="27">
        <f>VLOOKUP(Pag_Inicio_Corr_mas_casos[[#This Row],[Corregimiento]],Hoja3!$A$2:$D$676,4,0)</f>
        <v>80812</v>
      </c>
      <c r="E488">
        <v>11</v>
      </c>
    </row>
    <row r="489" spans="1:5">
      <c r="A489" s="25">
        <v>44012</v>
      </c>
      <c r="B489">
        <v>44012</v>
      </c>
      <c r="C489" t="s">
        <v>557</v>
      </c>
      <c r="D489" s="27">
        <f>VLOOKUP(Pag_Inicio_Corr_mas_casos[[#This Row],[Corregimiento]],Hoja3!$A$2:$D$676,4,0)</f>
        <v>80811</v>
      </c>
      <c r="E489">
        <v>11</v>
      </c>
    </row>
    <row r="490" spans="1:5">
      <c r="A490" s="25">
        <v>44012</v>
      </c>
      <c r="B490">
        <v>44012</v>
      </c>
      <c r="C490" t="s">
        <v>600</v>
      </c>
      <c r="D490" s="27">
        <f>VLOOKUP(Pag_Inicio_Corr_mas_casos[[#This Row],[Corregimiento]],Hoja3!$A$2:$D$676,4,0)</f>
        <v>30115</v>
      </c>
      <c r="E490">
        <v>10</v>
      </c>
    </row>
    <row r="491" spans="1:5">
      <c r="A491" s="25">
        <v>44012</v>
      </c>
      <c r="B491">
        <v>44012</v>
      </c>
      <c r="C491" t="s">
        <v>533</v>
      </c>
      <c r="D491" s="27">
        <f>VLOOKUP(Pag_Inicio_Corr_mas_casos[[#This Row],[Corregimiento]],Hoja3!$A$2:$D$676,4,0)</f>
        <v>80817</v>
      </c>
      <c r="E491">
        <v>10</v>
      </c>
    </row>
    <row r="492" spans="1:5">
      <c r="A492" s="25">
        <v>44012</v>
      </c>
      <c r="B492">
        <v>44012</v>
      </c>
      <c r="C492" t="s">
        <v>570</v>
      </c>
      <c r="D492" s="27">
        <f>VLOOKUP(Pag_Inicio_Corr_mas_casos[[#This Row],[Corregimiento]],Hoja3!$A$2:$D$676,4,0)</f>
        <v>81009</v>
      </c>
      <c r="E492">
        <v>10</v>
      </c>
    </row>
    <row r="493" spans="1:5">
      <c r="A493" s="25">
        <v>44013</v>
      </c>
      <c r="B493">
        <v>44013</v>
      </c>
      <c r="C493" t="s">
        <v>529</v>
      </c>
      <c r="D493" s="27">
        <f>VLOOKUP(Pag_Inicio_Corr_mas_casos[[#This Row],[Corregimiento]],Hoja3!$A$2:$D$676,4,0)</f>
        <v>80821</v>
      </c>
      <c r="E493">
        <v>41</v>
      </c>
    </row>
    <row r="494" spans="1:5">
      <c r="A494" s="25">
        <v>44013</v>
      </c>
      <c r="B494">
        <v>44013</v>
      </c>
      <c r="C494" t="s">
        <v>548</v>
      </c>
      <c r="D494" s="27">
        <f>VLOOKUP(Pag_Inicio_Corr_mas_casos[[#This Row],[Corregimiento]],Hoja3!$A$2:$D$676,4,0)</f>
        <v>10201</v>
      </c>
      <c r="E494">
        <v>39</v>
      </c>
    </row>
    <row r="495" spans="1:5">
      <c r="A495" s="25">
        <v>44013</v>
      </c>
      <c r="B495">
        <v>44013</v>
      </c>
      <c r="C495" t="s">
        <v>525</v>
      </c>
      <c r="D495" s="27">
        <f>VLOOKUP(Pag_Inicio_Corr_mas_casos[[#This Row],[Corregimiento]],Hoja3!$A$2:$D$676,4,0)</f>
        <v>81002</v>
      </c>
      <c r="E495">
        <v>31</v>
      </c>
    </row>
    <row r="496" spans="1:5">
      <c r="A496" s="25">
        <v>44013</v>
      </c>
      <c r="B496">
        <v>44013</v>
      </c>
      <c r="C496" t="s">
        <v>526</v>
      </c>
      <c r="D496" s="27">
        <f>VLOOKUP(Pag_Inicio_Corr_mas_casos[[#This Row],[Corregimiento]],Hoja3!$A$2:$D$676,4,0)</f>
        <v>130106</v>
      </c>
      <c r="E496">
        <v>31</v>
      </c>
    </row>
    <row r="497" spans="1:5">
      <c r="A497" s="25">
        <v>44013</v>
      </c>
      <c r="B497">
        <v>44013</v>
      </c>
      <c r="C497" t="s">
        <v>540</v>
      </c>
      <c r="D497" s="27">
        <f>VLOOKUP(Pag_Inicio_Corr_mas_casos[[#This Row],[Corregimiento]],Hoja3!$A$2:$D$676,4,0)</f>
        <v>80812</v>
      </c>
      <c r="E497">
        <v>29</v>
      </c>
    </row>
    <row r="498" spans="1:5">
      <c r="A498" s="25">
        <v>44013</v>
      </c>
      <c r="B498">
        <v>44013</v>
      </c>
      <c r="C498" t="s">
        <v>534</v>
      </c>
      <c r="D498" s="27">
        <f>VLOOKUP(Pag_Inicio_Corr_mas_casos[[#This Row],[Corregimiento]],Hoja3!$A$2:$D$676,4,0)</f>
        <v>80822</v>
      </c>
      <c r="E498">
        <v>28</v>
      </c>
    </row>
    <row r="499" spans="1:5">
      <c r="A499" s="25">
        <v>44013</v>
      </c>
      <c r="B499">
        <v>44013</v>
      </c>
      <c r="C499" t="s">
        <v>537</v>
      </c>
      <c r="D499" s="27">
        <f>VLOOKUP(Pag_Inicio_Corr_mas_casos[[#This Row],[Corregimiento]],Hoja3!$A$2:$D$676,4,0)</f>
        <v>80819</v>
      </c>
      <c r="E499">
        <v>24</v>
      </c>
    </row>
    <row r="500" spans="1:5">
      <c r="A500" s="25">
        <v>44013</v>
      </c>
      <c r="B500">
        <v>44013</v>
      </c>
      <c r="C500" t="s">
        <v>528</v>
      </c>
      <c r="D500" s="27">
        <f>VLOOKUP(Pag_Inicio_Corr_mas_casos[[#This Row],[Corregimiento]],Hoja3!$A$2:$D$676,4,0)</f>
        <v>130102</v>
      </c>
      <c r="E500">
        <v>21</v>
      </c>
    </row>
    <row r="501" spans="1:5">
      <c r="A501" s="25">
        <v>44013</v>
      </c>
      <c r="B501">
        <v>44013</v>
      </c>
      <c r="C501" t="s">
        <v>550</v>
      </c>
      <c r="D501" s="27">
        <f>VLOOKUP(Pag_Inicio_Corr_mas_casos[[#This Row],[Corregimiento]],Hoja3!$A$2:$D$676,4,0)</f>
        <v>80813</v>
      </c>
      <c r="E501">
        <v>21</v>
      </c>
    </row>
    <row r="502" spans="1:5">
      <c r="A502" s="25">
        <v>44013</v>
      </c>
      <c r="B502">
        <v>44013</v>
      </c>
      <c r="C502" t="s">
        <v>524</v>
      </c>
      <c r="D502" s="27">
        <f>VLOOKUP(Pag_Inicio_Corr_mas_casos[[#This Row],[Corregimiento]],Hoja3!$A$2:$D$676,4,0)</f>
        <v>130101</v>
      </c>
      <c r="E502">
        <v>20</v>
      </c>
    </row>
    <row r="503" spans="1:5">
      <c r="A503" s="25">
        <v>44013</v>
      </c>
      <c r="B503">
        <v>44013</v>
      </c>
      <c r="C503" t="s">
        <v>559</v>
      </c>
      <c r="D503" s="27">
        <f>VLOOKUP(Pag_Inicio_Corr_mas_casos[[#This Row],[Corregimiento]],Hoja3!$A$2:$D$676,4,0)</f>
        <v>130708</v>
      </c>
      <c r="E503">
        <v>17</v>
      </c>
    </row>
    <row r="504" spans="1:5">
      <c r="A504" s="25">
        <v>44013</v>
      </c>
      <c r="B504">
        <v>44013</v>
      </c>
      <c r="C504" t="s">
        <v>533</v>
      </c>
      <c r="D504" s="27">
        <f>VLOOKUP(Pag_Inicio_Corr_mas_casos[[#This Row],[Corregimiento]],Hoja3!$A$2:$D$676,4,0)</f>
        <v>80817</v>
      </c>
      <c r="E504">
        <v>28</v>
      </c>
    </row>
    <row r="505" spans="1:5">
      <c r="A505" s="25">
        <v>44013</v>
      </c>
      <c r="B505">
        <v>44013</v>
      </c>
      <c r="C505" t="s">
        <v>536</v>
      </c>
      <c r="D505" s="27">
        <f>VLOOKUP(Pag_Inicio_Corr_mas_casos[[#This Row],[Corregimiento]],Hoja3!$A$2:$D$676,4,0)</f>
        <v>81001</v>
      </c>
      <c r="E505">
        <v>16</v>
      </c>
    </row>
    <row r="506" spans="1:5">
      <c r="A506" s="25">
        <v>44013</v>
      </c>
      <c r="B506">
        <v>44013</v>
      </c>
      <c r="C506" t="s">
        <v>532</v>
      </c>
      <c r="D506" s="27">
        <f>VLOOKUP(Pag_Inicio_Corr_mas_casos[[#This Row],[Corregimiento]],Hoja3!$A$2:$D$676,4,0)</f>
        <v>80816</v>
      </c>
      <c r="E506">
        <v>16</v>
      </c>
    </row>
    <row r="507" spans="1:5">
      <c r="A507" s="25">
        <v>44013</v>
      </c>
      <c r="B507">
        <v>44013</v>
      </c>
      <c r="C507" t="s">
        <v>570</v>
      </c>
      <c r="D507" s="27">
        <f>VLOOKUP(Pag_Inicio_Corr_mas_casos[[#This Row],[Corregimiento]],Hoja3!$A$2:$D$676,4,0)</f>
        <v>81009</v>
      </c>
      <c r="E507">
        <v>16</v>
      </c>
    </row>
    <row r="508" spans="1:5">
      <c r="A508" s="25">
        <v>44013</v>
      </c>
      <c r="B508">
        <v>44013</v>
      </c>
      <c r="C508" t="s">
        <v>565</v>
      </c>
      <c r="D508" s="27">
        <f>VLOOKUP(Pag_Inicio_Corr_mas_casos[[#This Row],[Corregimiento]],Hoja3!$A$2:$D$676,4,0)</f>
        <v>80809</v>
      </c>
      <c r="E508">
        <v>16</v>
      </c>
    </row>
    <row r="509" spans="1:5">
      <c r="A509" s="25">
        <v>44013</v>
      </c>
      <c r="B509">
        <v>44013</v>
      </c>
      <c r="C509" t="s">
        <v>569</v>
      </c>
      <c r="D509" s="27">
        <f>VLOOKUP(Pag_Inicio_Corr_mas_casos[[#This Row],[Corregimiento]],Hoja3!$A$2:$D$676,4,0)</f>
        <v>81003</v>
      </c>
      <c r="E509">
        <v>15</v>
      </c>
    </row>
    <row r="510" spans="1:5">
      <c r="A510" s="25">
        <v>44013</v>
      </c>
      <c r="B510">
        <v>44013</v>
      </c>
      <c r="C510" t="s">
        <v>554</v>
      </c>
      <c r="D510" s="27">
        <f>VLOOKUP(Pag_Inicio_Corr_mas_casos[[#This Row],[Corregimiento]],Hoja3!$A$2:$D$676,4,0)</f>
        <v>80820</v>
      </c>
      <c r="E510">
        <v>15</v>
      </c>
    </row>
    <row r="511" spans="1:5">
      <c r="A511" s="25">
        <v>44013</v>
      </c>
      <c r="B511">
        <v>44013</v>
      </c>
      <c r="C511" t="s">
        <v>578</v>
      </c>
      <c r="D511" s="27">
        <f>VLOOKUP(Pag_Inicio_Corr_mas_casos[[#This Row],[Corregimiento]],Hoja3!$A$2:$D$676,4,0)</f>
        <v>30111</v>
      </c>
      <c r="E511">
        <v>15</v>
      </c>
    </row>
    <row r="512" spans="1:5">
      <c r="A512" s="25">
        <v>44013</v>
      </c>
      <c r="B512">
        <v>44013</v>
      </c>
      <c r="C512" t="s">
        <v>555</v>
      </c>
      <c r="D512" s="27">
        <f>VLOOKUP(Pag_Inicio_Corr_mas_casos[[#This Row],[Corregimiento]],Hoja3!$A$2:$D$676,4,0)</f>
        <v>80815</v>
      </c>
      <c r="E512">
        <v>14</v>
      </c>
    </row>
    <row r="513" spans="1:5">
      <c r="A513" s="25">
        <v>44013</v>
      </c>
      <c r="B513">
        <v>44013</v>
      </c>
      <c r="C513" t="s">
        <v>546</v>
      </c>
      <c r="D513" s="27">
        <f>VLOOKUP(Pag_Inicio_Corr_mas_casos[[#This Row],[Corregimiento]],Hoja3!$A$2:$D$676,4,0)</f>
        <v>30107</v>
      </c>
      <c r="E513">
        <v>14</v>
      </c>
    </row>
    <row r="514" spans="1:5">
      <c r="A514" s="25">
        <v>44013</v>
      </c>
      <c r="B514">
        <v>44013</v>
      </c>
      <c r="C514" t="s">
        <v>603</v>
      </c>
      <c r="D514" s="27">
        <f>VLOOKUP(Pag_Inicio_Corr_mas_casos[[#This Row],[Corregimiento]],Hoja3!$A$2:$D$676,4,0)</f>
        <v>40611</v>
      </c>
      <c r="E514">
        <v>14</v>
      </c>
    </row>
    <row r="515" spans="1:5">
      <c r="A515" s="25">
        <v>44013</v>
      </c>
      <c r="B515">
        <v>44013</v>
      </c>
      <c r="C515" t="s">
        <v>527</v>
      </c>
      <c r="D515" s="27">
        <f>VLOOKUP(Pag_Inicio_Corr_mas_casos[[#This Row],[Corregimiento]],Hoja3!$A$2:$D$676,4,0)</f>
        <v>80802</v>
      </c>
      <c r="E515">
        <v>14</v>
      </c>
    </row>
    <row r="516" spans="1:5">
      <c r="A516" s="25">
        <v>44013</v>
      </c>
      <c r="B516">
        <v>44013</v>
      </c>
      <c r="C516" t="s">
        <v>535</v>
      </c>
      <c r="D516" s="27">
        <f>VLOOKUP(Pag_Inicio_Corr_mas_casos[[#This Row],[Corregimiento]],Hoja3!$A$2:$D$676,4,0)</f>
        <v>80823</v>
      </c>
      <c r="E516">
        <v>14</v>
      </c>
    </row>
    <row r="517" spans="1:5">
      <c r="A517" s="25">
        <v>44013</v>
      </c>
      <c r="B517">
        <v>44013</v>
      </c>
      <c r="C517" t="s">
        <v>545</v>
      </c>
      <c r="D517" s="27">
        <f>VLOOKUP(Pag_Inicio_Corr_mas_casos[[#This Row],[Corregimiento]],Hoja3!$A$2:$D$676,4,0)</f>
        <v>80810</v>
      </c>
      <c r="E517">
        <v>14</v>
      </c>
    </row>
    <row r="518" spans="1:5">
      <c r="A518" s="25">
        <v>44013</v>
      </c>
      <c r="B518">
        <v>44013</v>
      </c>
      <c r="C518" t="s">
        <v>539</v>
      </c>
      <c r="D518" s="27">
        <f>VLOOKUP(Pag_Inicio_Corr_mas_casos[[#This Row],[Corregimiento]],Hoja3!$A$2:$D$676,4,0)</f>
        <v>81006</v>
      </c>
      <c r="E518">
        <v>13</v>
      </c>
    </row>
    <row r="519" spans="1:5">
      <c r="A519" s="25">
        <v>44013</v>
      </c>
      <c r="B519">
        <v>44013</v>
      </c>
      <c r="C519" t="s">
        <v>575</v>
      </c>
      <c r="D519" s="27">
        <f>VLOOKUP(Pag_Inicio_Corr_mas_casos[[#This Row],[Corregimiento]],Hoja3!$A$2:$D$676,4,0)</f>
        <v>80807</v>
      </c>
      <c r="E519">
        <v>13</v>
      </c>
    </row>
    <row r="520" spans="1:5">
      <c r="A520" s="25">
        <v>44013</v>
      </c>
      <c r="B520">
        <v>44013</v>
      </c>
      <c r="C520" t="s">
        <v>517</v>
      </c>
      <c r="D520" s="27">
        <f>VLOOKUP(Pag_Inicio_Corr_mas_casos[[#This Row],[Corregimiento]],Hoja3!$A$2:$D$676,4,0)</f>
        <v>130709</v>
      </c>
      <c r="E520">
        <v>13</v>
      </c>
    </row>
    <row r="521" spans="1:5">
      <c r="A521" s="25">
        <v>44013</v>
      </c>
      <c r="B521">
        <v>44013</v>
      </c>
      <c r="C521" t="s">
        <v>531</v>
      </c>
      <c r="D521" s="27">
        <f>VLOOKUP(Pag_Inicio_Corr_mas_casos[[#This Row],[Corregimiento]],Hoja3!$A$2:$D$676,4,0)</f>
        <v>81008</v>
      </c>
      <c r="E521">
        <v>13</v>
      </c>
    </row>
    <row r="522" spans="1:5">
      <c r="A522" s="25">
        <v>44013</v>
      </c>
      <c r="B522">
        <v>44013</v>
      </c>
      <c r="C522" t="s">
        <v>596</v>
      </c>
      <c r="D522" s="27">
        <f>VLOOKUP(Pag_Inicio_Corr_mas_casos[[#This Row],[Corregimiento]],Hoja3!$A$2:$D$676,4,0)</f>
        <v>10401</v>
      </c>
      <c r="E522">
        <v>12</v>
      </c>
    </row>
    <row r="523" spans="1:5">
      <c r="A523" s="25">
        <v>44013</v>
      </c>
      <c r="B523">
        <v>44013</v>
      </c>
      <c r="C523" t="s">
        <v>579</v>
      </c>
      <c r="D523" s="27">
        <f>VLOOKUP(Pag_Inicio_Corr_mas_casos[[#This Row],[Corregimiento]],Hoja3!$A$2:$D$676,4,0)</f>
        <v>130706</v>
      </c>
      <c r="E523">
        <v>12</v>
      </c>
    </row>
    <row r="524" spans="1:5">
      <c r="A524" s="25">
        <v>44013</v>
      </c>
      <c r="B524">
        <v>44013</v>
      </c>
      <c r="C524" t="s">
        <v>585</v>
      </c>
      <c r="D524" s="27">
        <f>VLOOKUP(Pag_Inicio_Corr_mas_casos[[#This Row],[Corregimiento]],Hoja3!$A$2:$D$676,4,0)</f>
        <v>80818</v>
      </c>
      <c r="E524">
        <v>12</v>
      </c>
    </row>
    <row r="525" spans="1:5">
      <c r="A525" s="25">
        <v>44013</v>
      </c>
      <c r="B525">
        <v>44013</v>
      </c>
      <c r="C525" t="s">
        <v>541</v>
      </c>
      <c r="D525" s="27">
        <f>VLOOKUP(Pag_Inicio_Corr_mas_casos[[#This Row],[Corregimiento]],Hoja3!$A$2:$D$676,4,0)</f>
        <v>130702</v>
      </c>
      <c r="E525">
        <v>11</v>
      </c>
    </row>
    <row r="526" spans="1:5">
      <c r="A526" s="25">
        <v>44013</v>
      </c>
      <c r="B526">
        <v>44013</v>
      </c>
      <c r="C526" t="s">
        <v>530</v>
      </c>
      <c r="D526" s="27">
        <f>VLOOKUP(Pag_Inicio_Corr_mas_casos[[#This Row],[Corregimiento]],Hoja3!$A$2:$D$676,4,0)</f>
        <v>81007</v>
      </c>
      <c r="E526">
        <v>11</v>
      </c>
    </row>
    <row r="527" spans="1:5">
      <c r="A527" s="25">
        <v>44013</v>
      </c>
      <c r="B527">
        <v>44013</v>
      </c>
      <c r="C527" t="s">
        <v>560</v>
      </c>
      <c r="D527" s="27">
        <f>VLOOKUP(Pag_Inicio_Corr_mas_casos[[#This Row],[Corregimiento]],Hoja3!$A$2:$D$676,4,0)</f>
        <v>80826</v>
      </c>
      <c r="E527">
        <v>11</v>
      </c>
    </row>
    <row r="528" spans="1:5">
      <c r="A528" s="25">
        <v>44013</v>
      </c>
      <c r="B528">
        <v>44013</v>
      </c>
      <c r="C528" t="s">
        <v>552</v>
      </c>
      <c r="D528" s="27">
        <f>VLOOKUP(Pag_Inicio_Corr_mas_casos[[#This Row],[Corregimiento]],Hoja3!$A$2:$D$676,4,0)</f>
        <v>80501</v>
      </c>
      <c r="E528">
        <v>10</v>
      </c>
    </row>
    <row r="529" spans="1:5">
      <c r="A529" s="25">
        <v>44013</v>
      </c>
      <c r="B529">
        <v>44013</v>
      </c>
      <c r="C529" t="s">
        <v>604</v>
      </c>
      <c r="D529" s="27">
        <f>VLOOKUP(Pag_Inicio_Corr_mas_casos[[#This Row],[Corregimiento]],Hoja3!$A$2:$D$676,4,0)</f>
        <v>120801</v>
      </c>
      <c r="E529">
        <v>10</v>
      </c>
    </row>
    <row r="530" spans="1:5">
      <c r="A530" s="25">
        <v>44013</v>
      </c>
      <c r="B530">
        <v>44013</v>
      </c>
      <c r="C530" t="s">
        <v>568</v>
      </c>
      <c r="D530" s="27">
        <f>VLOOKUP(Pag_Inicio_Corr_mas_casos[[#This Row],[Corregimiento]],Hoja3!$A$2:$D$676,4,0)</f>
        <v>130717</v>
      </c>
      <c r="E530">
        <v>10</v>
      </c>
    </row>
    <row r="531" spans="1:5">
      <c r="A531" s="25">
        <v>44014</v>
      </c>
      <c r="B531">
        <v>44014</v>
      </c>
      <c r="C531" t="s">
        <v>534</v>
      </c>
      <c r="D531" s="27">
        <f>VLOOKUP(Pag_Inicio_Corr_mas_casos[[#This Row],[Corregimiento]],Hoja3!$A$2:$D$676,4,0)</f>
        <v>80822</v>
      </c>
      <c r="E531">
        <v>40</v>
      </c>
    </row>
    <row r="532" spans="1:5">
      <c r="A532" s="25">
        <v>44014</v>
      </c>
      <c r="B532">
        <v>44014</v>
      </c>
      <c r="C532" t="s">
        <v>582</v>
      </c>
      <c r="D532" s="27">
        <f>VLOOKUP(Pag_Inicio_Corr_mas_casos[[#This Row],[Corregimiento]],Hoja3!$A$2:$D$676,4,0)</f>
        <v>99999</v>
      </c>
      <c r="E532">
        <v>38</v>
      </c>
    </row>
    <row r="533" spans="1:5">
      <c r="A533" s="25">
        <v>44014</v>
      </c>
      <c r="B533">
        <v>44014</v>
      </c>
      <c r="C533" t="s">
        <v>526</v>
      </c>
      <c r="D533" s="27">
        <f>VLOOKUP(Pag_Inicio_Corr_mas_casos[[#This Row],[Corregimiento]],Hoja3!$A$2:$D$676,4,0)</f>
        <v>130106</v>
      </c>
      <c r="E533">
        <v>31</v>
      </c>
    </row>
    <row r="534" spans="1:5">
      <c r="A534" s="25">
        <v>44014</v>
      </c>
      <c r="B534">
        <v>44014</v>
      </c>
      <c r="C534" t="s">
        <v>529</v>
      </c>
      <c r="D534" s="27">
        <f>VLOOKUP(Pag_Inicio_Corr_mas_casos[[#This Row],[Corregimiento]],Hoja3!$A$2:$D$676,4,0)</f>
        <v>80821</v>
      </c>
      <c r="E534">
        <v>27</v>
      </c>
    </row>
    <row r="535" spans="1:5">
      <c r="A535" s="25">
        <v>44014</v>
      </c>
      <c r="B535">
        <v>44014</v>
      </c>
      <c r="C535" t="s">
        <v>533</v>
      </c>
      <c r="D535" s="27">
        <f>VLOOKUP(Pag_Inicio_Corr_mas_casos[[#This Row],[Corregimiento]],Hoja3!$A$2:$D$676,4,0)</f>
        <v>80817</v>
      </c>
      <c r="E535">
        <v>27</v>
      </c>
    </row>
    <row r="536" spans="1:5">
      <c r="A536" s="25">
        <v>44014</v>
      </c>
      <c r="B536">
        <v>44014</v>
      </c>
      <c r="C536" t="s">
        <v>537</v>
      </c>
      <c r="D536" s="27">
        <f>VLOOKUP(Pag_Inicio_Corr_mas_casos[[#This Row],[Corregimiento]],Hoja3!$A$2:$D$676,4,0)</f>
        <v>80819</v>
      </c>
      <c r="E536">
        <v>26</v>
      </c>
    </row>
    <row r="537" spans="1:5">
      <c r="A537" s="25">
        <v>44014</v>
      </c>
      <c r="B537">
        <v>44014</v>
      </c>
      <c r="C537" t="s">
        <v>540</v>
      </c>
      <c r="D537" s="27">
        <f>VLOOKUP(Pag_Inicio_Corr_mas_casos[[#This Row],[Corregimiento]],Hoja3!$A$2:$D$676,4,0)</f>
        <v>80812</v>
      </c>
      <c r="E537">
        <v>23</v>
      </c>
    </row>
    <row r="538" spans="1:5">
      <c r="A538" s="25">
        <v>44014</v>
      </c>
      <c r="B538">
        <v>44014</v>
      </c>
      <c r="C538" t="s">
        <v>536</v>
      </c>
      <c r="D538" s="27">
        <f>VLOOKUP(Pag_Inicio_Corr_mas_casos[[#This Row],[Corregimiento]],Hoja3!$A$2:$D$676,4,0)</f>
        <v>81001</v>
      </c>
      <c r="E538">
        <v>22</v>
      </c>
    </row>
    <row r="539" spans="1:5">
      <c r="A539" s="25">
        <v>44014</v>
      </c>
      <c r="B539">
        <v>44014</v>
      </c>
      <c r="C539" t="s">
        <v>532</v>
      </c>
      <c r="D539" s="27">
        <f>VLOOKUP(Pag_Inicio_Corr_mas_casos[[#This Row],[Corregimiento]],Hoja3!$A$2:$D$676,4,0)</f>
        <v>80816</v>
      </c>
      <c r="E539">
        <v>22</v>
      </c>
    </row>
    <row r="540" spans="1:5">
      <c r="A540" s="25">
        <v>44014</v>
      </c>
      <c r="B540">
        <v>44014</v>
      </c>
      <c r="C540" t="s">
        <v>530</v>
      </c>
      <c r="D540" s="27">
        <f>VLOOKUP(Pag_Inicio_Corr_mas_casos[[#This Row],[Corregimiento]],Hoja3!$A$2:$D$676,4,0)</f>
        <v>81007</v>
      </c>
      <c r="E540">
        <v>20</v>
      </c>
    </row>
    <row r="541" spans="1:5">
      <c r="A541" s="25">
        <v>44014</v>
      </c>
      <c r="B541">
        <v>44014</v>
      </c>
      <c r="C541" t="s">
        <v>525</v>
      </c>
      <c r="D541" s="27">
        <f>VLOOKUP(Pag_Inicio_Corr_mas_casos[[#This Row],[Corregimiento]],Hoja3!$A$2:$D$676,4,0)</f>
        <v>81002</v>
      </c>
      <c r="E541">
        <v>18</v>
      </c>
    </row>
    <row r="542" spans="1:5">
      <c r="A542" s="25">
        <v>44014</v>
      </c>
      <c r="B542">
        <v>44014</v>
      </c>
      <c r="C542" t="s">
        <v>538</v>
      </c>
      <c r="D542" s="27">
        <f>VLOOKUP(Pag_Inicio_Corr_mas_casos[[#This Row],[Corregimiento]],Hoja3!$A$2:$D$676,4,0)</f>
        <v>130107</v>
      </c>
      <c r="E542">
        <v>18</v>
      </c>
    </row>
    <row r="543" spans="1:5">
      <c r="A543" s="25">
        <v>44014</v>
      </c>
      <c r="B543">
        <v>44014</v>
      </c>
      <c r="C543" t="s">
        <v>550</v>
      </c>
      <c r="D543" s="27">
        <f>VLOOKUP(Pag_Inicio_Corr_mas_casos[[#This Row],[Corregimiento]],Hoja3!$A$2:$D$676,4,0)</f>
        <v>80813</v>
      </c>
      <c r="E543">
        <v>18</v>
      </c>
    </row>
    <row r="544" spans="1:5">
      <c r="A544" s="25">
        <v>44014</v>
      </c>
      <c r="B544">
        <v>44014</v>
      </c>
      <c r="C544" t="s">
        <v>554</v>
      </c>
      <c r="D544" s="27">
        <f>VLOOKUP(Pag_Inicio_Corr_mas_casos[[#This Row],[Corregimiento]],Hoja3!$A$2:$D$676,4,0)</f>
        <v>80820</v>
      </c>
      <c r="E544">
        <v>17</v>
      </c>
    </row>
    <row r="545" spans="1:5">
      <c r="A545" s="25">
        <v>44014</v>
      </c>
      <c r="B545">
        <v>44014</v>
      </c>
      <c r="C545" t="s">
        <v>524</v>
      </c>
      <c r="D545" s="27">
        <f>VLOOKUP(Pag_Inicio_Corr_mas_casos[[#This Row],[Corregimiento]],Hoja3!$A$2:$D$676,4,0)</f>
        <v>130101</v>
      </c>
      <c r="E545">
        <v>16</v>
      </c>
    </row>
    <row r="546" spans="1:5">
      <c r="A546" s="25">
        <v>44014</v>
      </c>
      <c r="B546">
        <v>44014</v>
      </c>
      <c r="C546" t="s">
        <v>535</v>
      </c>
      <c r="D546" s="27">
        <f>VLOOKUP(Pag_Inicio_Corr_mas_casos[[#This Row],[Corregimiento]],Hoja3!$A$2:$D$676,4,0)</f>
        <v>80823</v>
      </c>
      <c r="E546">
        <v>15</v>
      </c>
    </row>
    <row r="547" spans="1:5">
      <c r="A547" s="25">
        <v>44014</v>
      </c>
      <c r="B547">
        <v>44014</v>
      </c>
      <c r="C547" t="s">
        <v>546</v>
      </c>
      <c r="D547" s="27">
        <f>VLOOKUP(Pag_Inicio_Corr_mas_casos[[#This Row],[Corregimiento]],Hoja3!$A$2:$D$676,4,0)</f>
        <v>30107</v>
      </c>
      <c r="E547">
        <v>14</v>
      </c>
    </row>
    <row r="548" spans="1:5">
      <c r="A548" s="25">
        <v>44014</v>
      </c>
      <c r="B548">
        <v>44014</v>
      </c>
      <c r="C548" t="s">
        <v>542</v>
      </c>
      <c r="D548" s="27">
        <f>VLOOKUP(Pag_Inicio_Corr_mas_casos[[#This Row],[Corregimiento]],Hoja3!$A$2:$D$676,4,0)</f>
        <v>40601</v>
      </c>
      <c r="E548">
        <v>14</v>
      </c>
    </row>
    <row r="549" spans="1:5">
      <c r="A549" s="25">
        <v>44014</v>
      </c>
      <c r="B549">
        <v>44014</v>
      </c>
      <c r="C549" t="s">
        <v>557</v>
      </c>
      <c r="D549" s="27">
        <f>VLOOKUP(Pag_Inicio_Corr_mas_casos[[#This Row],[Corregimiento]],Hoja3!$A$2:$D$676,4,0)</f>
        <v>80811</v>
      </c>
      <c r="E549">
        <v>13</v>
      </c>
    </row>
    <row r="550" spans="1:5">
      <c r="A550" s="25">
        <v>44014</v>
      </c>
      <c r="B550">
        <v>44014</v>
      </c>
      <c r="C550" t="s">
        <v>539</v>
      </c>
      <c r="D550" s="27">
        <f>VLOOKUP(Pag_Inicio_Corr_mas_casos[[#This Row],[Corregimiento]],Hoja3!$A$2:$D$676,4,0)</f>
        <v>81006</v>
      </c>
      <c r="E550">
        <v>12</v>
      </c>
    </row>
    <row r="551" spans="1:5">
      <c r="A551" s="25">
        <v>44014</v>
      </c>
      <c r="B551">
        <v>44014</v>
      </c>
      <c r="C551" t="s">
        <v>560</v>
      </c>
      <c r="D551" s="27">
        <f>VLOOKUP(Pag_Inicio_Corr_mas_casos[[#This Row],[Corregimiento]],Hoja3!$A$2:$D$676,4,0)</f>
        <v>80826</v>
      </c>
      <c r="E551">
        <v>12</v>
      </c>
    </row>
    <row r="552" spans="1:5">
      <c r="A552" s="25">
        <v>44014</v>
      </c>
      <c r="B552">
        <v>44014</v>
      </c>
      <c r="C552" t="s">
        <v>545</v>
      </c>
      <c r="D552" s="27">
        <f>VLOOKUP(Pag_Inicio_Corr_mas_casos[[#This Row],[Corregimiento]],Hoja3!$A$2:$D$676,4,0)</f>
        <v>80810</v>
      </c>
      <c r="E552">
        <v>12</v>
      </c>
    </row>
    <row r="553" spans="1:5">
      <c r="A553" s="25">
        <v>44014</v>
      </c>
      <c r="B553">
        <v>44014</v>
      </c>
      <c r="C553" t="s">
        <v>563</v>
      </c>
      <c r="D553" s="27">
        <f>VLOOKUP(Pag_Inicio_Corr_mas_casos[[#This Row],[Corregimiento]],Hoja3!$A$2:$D$676,4,0)</f>
        <v>130105</v>
      </c>
      <c r="E553">
        <v>12</v>
      </c>
    </row>
    <row r="554" spans="1:5">
      <c r="A554" s="25">
        <v>44014</v>
      </c>
      <c r="B554">
        <v>44014</v>
      </c>
      <c r="C554" t="s">
        <v>555</v>
      </c>
      <c r="D554" s="27">
        <f>VLOOKUP(Pag_Inicio_Corr_mas_casos[[#This Row],[Corregimiento]],Hoja3!$A$2:$D$676,4,0)</f>
        <v>80815</v>
      </c>
      <c r="E554">
        <v>11</v>
      </c>
    </row>
    <row r="555" spans="1:5">
      <c r="A555" s="25">
        <v>44014</v>
      </c>
      <c r="B555">
        <v>44014</v>
      </c>
      <c r="C555" t="s">
        <v>567</v>
      </c>
      <c r="D555" s="27">
        <f>VLOOKUP(Pag_Inicio_Corr_mas_casos[[#This Row],[Corregimiento]],Hoja3!$A$2:$D$676,4,0)</f>
        <v>80805</v>
      </c>
      <c r="E555">
        <v>11</v>
      </c>
    </row>
    <row r="556" spans="1:5">
      <c r="A556" s="25">
        <v>44015</v>
      </c>
      <c r="B556">
        <v>44015</v>
      </c>
      <c r="C556" t="s">
        <v>524</v>
      </c>
      <c r="D556" s="27">
        <f>VLOOKUP(Pag_Inicio_Corr_mas_casos[[#This Row],[Corregimiento]],Hoja3!$A$2:$D$676,4,0)</f>
        <v>130101</v>
      </c>
      <c r="E556">
        <v>32</v>
      </c>
    </row>
    <row r="557" spans="1:5">
      <c r="A557" s="25">
        <v>44015</v>
      </c>
      <c r="B557">
        <v>44015</v>
      </c>
      <c r="C557" t="s">
        <v>534</v>
      </c>
      <c r="D557" s="27">
        <f>VLOOKUP(Pag_Inicio_Corr_mas_casos[[#This Row],[Corregimiento]],Hoja3!$A$2:$D$676,4,0)</f>
        <v>80822</v>
      </c>
      <c r="E557">
        <v>31</v>
      </c>
    </row>
    <row r="558" spans="1:5">
      <c r="A558" s="25">
        <v>44015</v>
      </c>
      <c r="B558">
        <v>44015</v>
      </c>
      <c r="C558" t="s">
        <v>527</v>
      </c>
      <c r="D558" s="27">
        <f>VLOOKUP(Pag_Inicio_Corr_mas_casos[[#This Row],[Corregimiento]],Hoja3!$A$2:$D$676,4,0)</f>
        <v>80802</v>
      </c>
      <c r="E558">
        <v>26</v>
      </c>
    </row>
    <row r="559" spans="1:5">
      <c r="A559" s="25">
        <v>44015</v>
      </c>
      <c r="B559">
        <v>44015</v>
      </c>
      <c r="C559" t="s">
        <v>550</v>
      </c>
      <c r="D559" s="27">
        <f>VLOOKUP(Pag_Inicio_Corr_mas_casos[[#This Row],[Corregimiento]],Hoja3!$A$2:$D$676,4,0)</f>
        <v>80813</v>
      </c>
      <c r="E559">
        <v>25</v>
      </c>
    </row>
    <row r="560" spans="1:5">
      <c r="A560" s="25">
        <v>44015</v>
      </c>
      <c r="B560">
        <v>44015</v>
      </c>
      <c r="C560" t="s">
        <v>526</v>
      </c>
      <c r="D560" s="27">
        <f>VLOOKUP(Pag_Inicio_Corr_mas_casos[[#This Row],[Corregimiento]],Hoja3!$A$2:$D$676,4,0)</f>
        <v>130106</v>
      </c>
      <c r="E560">
        <v>25</v>
      </c>
    </row>
    <row r="561" spans="1:5">
      <c r="A561" s="25">
        <v>44015</v>
      </c>
      <c r="B561">
        <v>44015</v>
      </c>
      <c r="C561" t="s">
        <v>530</v>
      </c>
      <c r="D561" s="27">
        <f>VLOOKUP(Pag_Inicio_Corr_mas_casos[[#This Row],[Corregimiento]],Hoja3!$A$2:$D$676,4,0)</f>
        <v>81007</v>
      </c>
      <c r="E561">
        <v>24</v>
      </c>
    </row>
    <row r="562" spans="1:5">
      <c r="A562" s="25">
        <v>44015</v>
      </c>
      <c r="B562">
        <v>44015</v>
      </c>
      <c r="C562" t="s">
        <v>537</v>
      </c>
      <c r="D562" s="27">
        <f>VLOOKUP(Pag_Inicio_Corr_mas_casos[[#This Row],[Corregimiento]],Hoja3!$A$2:$D$676,4,0)</f>
        <v>80819</v>
      </c>
      <c r="E562">
        <v>22</v>
      </c>
    </row>
    <row r="563" spans="1:5">
      <c r="A563" s="25">
        <v>44015</v>
      </c>
      <c r="B563">
        <v>44015</v>
      </c>
      <c r="C563" t="s">
        <v>532</v>
      </c>
      <c r="D563" s="27">
        <f>VLOOKUP(Pag_Inicio_Corr_mas_casos[[#This Row],[Corregimiento]],Hoja3!$A$2:$D$676,4,0)</f>
        <v>80816</v>
      </c>
      <c r="E563">
        <v>21</v>
      </c>
    </row>
    <row r="564" spans="1:5">
      <c r="A564" s="25">
        <v>44015</v>
      </c>
      <c r="B564">
        <v>44015</v>
      </c>
      <c r="C564" t="s">
        <v>554</v>
      </c>
      <c r="D564" s="27">
        <f>VLOOKUP(Pag_Inicio_Corr_mas_casos[[#This Row],[Corregimiento]],Hoja3!$A$2:$D$676,4,0)</f>
        <v>80820</v>
      </c>
      <c r="E564">
        <v>21</v>
      </c>
    </row>
    <row r="565" spans="1:5">
      <c r="A565" s="25">
        <v>44015</v>
      </c>
      <c r="B565">
        <v>44015</v>
      </c>
      <c r="C565" t="s">
        <v>529</v>
      </c>
      <c r="D565" s="27">
        <f>VLOOKUP(Pag_Inicio_Corr_mas_casos[[#This Row],[Corregimiento]],Hoja3!$A$2:$D$676,4,0)</f>
        <v>80821</v>
      </c>
      <c r="E565">
        <v>20</v>
      </c>
    </row>
    <row r="566" spans="1:5">
      <c r="A566" s="25">
        <v>44015</v>
      </c>
      <c r="B566">
        <v>44015</v>
      </c>
      <c r="C566" t="s">
        <v>536</v>
      </c>
      <c r="D566" s="27">
        <f>VLOOKUP(Pag_Inicio_Corr_mas_casos[[#This Row],[Corregimiento]],Hoja3!$A$2:$D$676,4,0)</f>
        <v>81001</v>
      </c>
      <c r="E566">
        <v>19</v>
      </c>
    </row>
    <row r="567" spans="1:5">
      <c r="A567" s="25">
        <v>44015</v>
      </c>
      <c r="B567">
        <v>44015</v>
      </c>
      <c r="C567" t="s">
        <v>525</v>
      </c>
      <c r="D567" s="27">
        <f>VLOOKUP(Pag_Inicio_Corr_mas_casos[[#This Row],[Corregimiento]],Hoja3!$A$2:$D$676,4,0)</f>
        <v>81002</v>
      </c>
      <c r="E567">
        <v>19</v>
      </c>
    </row>
    <row r="568" spans="1:5">
      <c r="A568" s="25">
        <v>44015</v>
      </c>
      <c r="B568">
        <v>44015</v>
      </c>
      <c r="C568" t="s">
        <v>578</v>
      </c>
      <c r="D568" s="27">
        <f>VLOOKUP(Pag_Inicio_Corr_mas_casos[[#This Row],[Corregimiento]],Hoja3!$A$2:$D$676,4,0)</f>
        <v>30111</v>
      </c>
      <c r="E568">
        <v>19</v>
      </c>
    </row>
    <row r="569" spans="1:5">
      <c r="A569" s="25">
        <v>44015</v>
      </c>
      <c r="B569">
        <v>44015</v>
      </c>
      <c r="C569" t="s">
        <v>539</v>
      </c>
      <c r="D569" s="27">
        <f>VLOOKUP(Pag_Inicio_Corr_mas_casos[[#This Row],[Corregimiento]],Hoja3!$A$2:$D$676,4,0)</f>
        <v>81006</v>
      </c>
      <c r="E569">
        <v>18</v>
      </c>
    </row>
    <row r="570" spans="1:5">
      <c r="A570" s="25">
        <v>44015</v>
      </c>
      <c r="B570">
        <v>44015</v>
      </c>
      <c r="C570" t="s">
        <v>533</v>
      </c>
      <c r="D570" s="27">
        <f>VLOOKUP(Pag_Inicio_Corr_mas_casos[[#This Row],[Corregimiento]],Hoja3!$A$2:$D$676,4,0)</f>
        <v>80817</v>
      </c>
      <c r="E570">
        <v>18</v>
      </c>
    </row>
    <row r="571" spans="1:5">
      <c r="A571" s="25">
        <v>44015</v>
      </c>
      <c r="B571">
        <v>44015</v>
      </c>
      <c r="C571" t="s">
        <v>540</v>
      </c>
      <c r="D571" s="27">
        <f>VLOOKUP(Pag_Inicio_Corr_mas_casos[[#This Row],[Corregimiento]],Hoja3!$A$2:$D$676,4,0)</f>
        <v>80812</v>
      </c>
      <c r="E571">
        <v>16</v>
      </c>
    </row>
    <row r="572" spans="1:5">
      <c r="A572" s="25">
        <v>44015</v>
      </c>
      <c r="B572">
        <v>44015</v>
      </c>
      <c r="C572" t="s">
        <v>566</v>
      </c>
      <c r="D572" s="27">
        <f>VLOOKUP(Pag_Inicio_Corr_mas_casos[[#This Row],[Corregimiento]],Hoja3!$A$2:$D$676,4,0)</f>
        <v>40201</v>
      </c>
      <c r="E572">
        <v>15</v>
      </c>
    </row>
    <row r="573" spans="1:5">
      <c r="A573" s="25">
        <v>44015</v>
      </c>
      <c r="B573">
        <v>44015</v>
      </c>
      <c r="C573" t="s">
        <v>543</v>
      </c>
      <c r="D573" s="27">
        <f>VLOOKUP(Pag_Inicio_Corr_mas_casos[[#This Row],[Corregimiento]],Hoja3!$A$2:$D$676,4,0)</f>
        <v>80806</v>
      </c>
      <c r="E573">
        <v>14</v>
      </c>
    </row>
    <row r="574" spans="1:5">
      <c r="A574" s="25">
        <v>44015</v>
      </c>
      <c r="B574">
        <v>44015</v>
      </c>
      <c r="C574" t="s">
        <v>560</v>
      </c>
      <c r="D574" s="27">
        <f>VLOOKUP(Pag_Inicio_Corr_mas_casos[[#This Row],[Corregimiento]],Hoja3!$A$2:$D$676,4,0)</f>
        <v>80826</v>
      </c>
      <c r="E574">
        <v>14</v>
      </c>
    </row>
    <row r="575" spans="1:5">
      <c r="A575" s="25">
        <v>44015</v>
      </c>
      <c r="B575">
        <v>44015</v>
      </c>
      <c r="C575" t="s">
        <v>535</v>
      </c>
      <c r="D575" s="27">
        <f>VLOOKUP(Pag_Inicio_Corr_mas_casos[[#This Row],[Corregimiento]],Hoja3!$A$2:$D$676,4,0)</f>
        <v>80823</v>
      </c>
      <c r="E575">
        <v>14</v>
      </c>
    </row>
    <row r="576" spans="1:5">
      <c r="A576" s="25">
        <v>44015</v>
      </c>
      <c r="B576">
        <v>44015</v>
      </c>
      <c r="C576" t="s">
        <v>546</v>
      </c>
      <c r="D576" s="27">
        <f>VLOOKUP(Pag_Inicio_Corr_mas_casos[[#This Row],[Corregimiento]],Hoja3!$A$2:$D$676,4,0)</f>
        <v>30107</v>
      </c>
      <c r="E576">
        <v>13</v>
      </c>
    </row>
    <row r="577" spans="1:5">
      <c r="A577" s="25">
        <v>44015</v>
      </c>
      <c r="B577">
        <v>44015</v>
      </c>
      <c r="C577" t="s">
        <v>528</v>
      </c>
      <c r="D577" s="27">
        <f>VLOOKUP(Pag_Inicio_Corr_mas_casos[[#This Row],[Corregimiento]],Hoja3!$A$2:$D$676,4,0)</f>
        <v>130102</v>
      </c>
      <c r="E577">
        <v>12</v>
      </c>
    </row>
    <row r="578" spans="1:5">
      <c r="A578" s="25">
        <v>44015</v>
      </c>
      <c r="B578">
        <v>44015</v>
      </c>
      <c r="C578" t="s">
        <v>555</v>
      </c>
      <c r="D578" s="27">
        <f>VLOOKUP(Pag_Inicio_Corr_mas_casos[[#This Row],[Corregimiento]],Hoja3!$A$2:$D$676,4,0)</f>
        <v>80815</v>
      </c>
      <c r="E578">
        <v>11</v>
      </c>
    </row>
    <row r="579" spans="1:5">
      <c r="A579" s="25">
        <v>44015</v>
      </c>
      <c r="B579">
        <v>44015</v>
      </c>
      <c r="C579" t="s">
        <v>559</v>
      </c>
      <c r="D579" s="27">
        <f>VLOOKUP(Pag_Inicio_Corr_mas_casos[[#This Row],[Corregimiento]],Hoja3!$A$2:$D$676,4,0)</f>
        <v>130708</v>
      </c>
      <c r="E579">
        <v>10</v>
      </c>
    </row>
    <row r="580" spans="1:5">
      <c r="A580" s="25">
        <v>44015</v>
      </c>
      <c r="B580">
        <v>44015</v>
      </c>
      <c r="C580" t="s">
        <v>568</v>
      </c>
      <c r="D580" s="27">
        <f>VLOOKUP(Pag_Inicio_Corr_mas_casos[[#This Row],[Corregimiento]],Hoja3!$A$2:$D$676,4,0)</f>
        <v>130717</v>
      </c>
      <c r="E580">
        <v>10</v>
      </c>
    </row>
    <row r="581" spans="1:5">
      <c r="A581" s="25">
        <v>44016</v>
      </c>
      <c r="B581">
        <v>44016</v>
      </c>
      <c r="C581" t="s">
        <v>524</v>
      </c>
      <c r="D581" s="27">
        <f>VLOOKUP(Pag_Inicio_Corr_mas_casos[[#This Row],[Corregimiento]],Hoja3!$A$2:$D$676,4,0)</f>
        <v>130101</v>
      </c>
      <c r="E581">
        <v>50</v>
      </c>
    </row>
    <row r="582" spans="1:5">
      <c r="A582" s="25">
        <v>44016</v>
      </c>
      <c r="B582">
        <v>44016</v>
      </c>
      <c r="C582" t="s">
        <v>529</v>
      </c>
      <c r="D582" s="27">
        <f>VLOOKUP(Pag_Inicio_Corr_mas_casos[[#This Row],[Corregimiento]],Hoja3!$A$2:$D$676,4,0)</f>
        <v>80821</v>
      </c>
      <c r="E582">
        <v>45</v>
      </c>
    </row>
    <row r="583" spans="1:5">
      <c r="A583" s="25">
        <v>44016</v>
      </c>
      <c r="B583">
        <v>44016</v>
      </c>
      <c r="C583" t="s">
        <v>536</v>
      </c>
      <c r="D583" s="27">
        <f>VLOOKUP(Pag_Inicio_Corr_mas_casos[[#This Row],[Corregimiento]],Hoja3!$A$2:$D$676,4,0)</f>
        <v>81001</v>
      </c>
      <c r="E583">
        <v>37</v>
      </c>
    </row>
    <row r="584" spans="1:5">
      <c r="A584" s="25">
        <v>44016</v>
      </c>
      <c r="B584">
        <v>44016</v>
      </c>
      <c r="C584" t="s">
        <v>534</v>
      </c>
      <c r="D584" s="27">
        <f>VLOOKUP(Pag_Inicio_Corr_mas_casos[[#This Row],[Corregimiento]],Hoja3!$A$2:$D$676,4,0)</f>
        <v>80822</v>
      </c>
      <c r="E584">
        <v>34</v>
      </c>
    </row>
    <row r="585" spans="1:5">
      <c r="A585" s="25">
        <v>44016</v>
      </c>
      <c r="B585">
        <v>44016</v>
      </c>
      <c r="C585" t="s">
        <v>532</v>
      </c>
      <c r="D585" s="27">
        <f>VLOOKUP(Pag_Inicio_Corr_mas_casos[[#This Row],[Corregimiento]],Hoja3!$A$2:$D$676,4,0)</f>
        <v>80816</v>
      </c>
      <c r="E585">
        <v>32</v>
      </c>
    </row>
    <row r="586" spans="1:5">
      <c r="A586" s="25">
        <v>44016</v>
      </c>
      <c r="B586">
        <v>44016</v>
      </c>
      <c r="C586" t="s">
        <v>526</v>
      </c>
      <c r="D586" s="27">
        <f>VLOOKUP(Pag_Inicio_Corr_mas_casos[[#This Row],[Corregimiento]],Hoja3!$A$2:$D$676,4,0)</f>
        <v>130106</v>
      </c>
      <c r="E586">
        <v>31</v>
      </c>
    </row>
    <row r="587" spans="1:5">
      <c r="A587" s="25">
        <v>44016</v>
      </c>
      <c r="B587">
        <v>44016</v>
      </c>
      <c r="C587" t="s">
        <v>578</v>
      </c>
      <c r="D587" s="27">
        <f>VLOOKUP(Pag_Inicio_Corr_mas_casos[[#This Row],[Corregimiento]],Hoja3!$A$2:$D$676,4,0)</f>
        <v>30111</v>
      </c>
      <c r="E587">
        <v>29</v>
      </c>
    </row>
    <row r="588" spans="1:5">
      <c r="A588" s="25">
        <v>44016</v>
      </c>
      <c r="B588">
        <v>44016</v>
      </c>
      <c r="C588" t="s">
        <v>531</v>
      </c>
      <c r="D588" s="27">
        <f>VLOOKUP(Pag_Inicio_Corr_mas_casos[[#This Row],[Corregimiento]],Hoja3!$A$2:$D$676,4,0)</f>
        <v>81008</v>
      </c>
      <c r="E588">
        <v>27</v>
      </c>
    </row>
    <row r="589" spans="1:5">
      <c r="A589" s="25">
        <v>44016</v>
      </c>
      <c r="B589">
        <v>44016</v>
      </c>
      <c r="C589" t="s">
        <v>525</v>
      </c>
      <c r="D589" s="27">
        <f>VLOOKUP(Pag_Inicio_Corr_mas_casos[[#This Row],[Corregimiento]],Hoja3!$A$2:$D$676,4,0)</f>
        <v>81002</v>
      </c>
      <c r="E589">
        <v>24</v>
      </c>
    </row>
    <row r="590" spans="1:5">
      <c r="A590" s="25">
        <v>44016</v>
      </c>
      <c r="B590">
        <v>44016</v>
      </c>
      <c r="C590" t="s">
        <v>543</v>
      </c>
      <c r="D590" s="27">
        <f>VLOOKUP(Pag_Inicio_Corr_mas_casos[[#This Row],[Corregimiento]],Hoja3!$A$2:$D$676,4,0)</f>
        <v>80806</v>
      </c>
      <c r="E590">
        <v>19</v>
      </c>
    </row>
    <row r="591" spans="1:5">
      <c r="A591" s="25">
        <v>44016</v>
      </c>
      <c r="B591">
        <v>44016</v>
      </c>
      <c r="C591" t="s">
        <v>559</v>
      </c>
      <c r="D591" s="27">
        <f>VLOOKUP(Pag_Inicio_Corr_mas_casos[[#This Row],[Corregimiento]],Hoja3!$A$2:$D$676,4,0)</f>
        <v>130708</v>
      </c>
      <c r="E591">
        <v>17</v>
      </c>
    </row>
    <row r="592" spans="1:5">
      <c r="A592" s="25">
        <v>44016</v>
      </c>
      <c r="B592">
        <v>44016</v>
      </c>
      <c r="C592" t="s">
        <v>555</v>
      </c>
      <c r="D592" s="27">
        <f>VLOOKUP(Pag_Inicio_Corr_mas_casos[[#This Row],[Corregimiento]],Hoja3!$A$2:$D$676,4,0)</f>
        <v>80815</v>
      </c>
      <c r="E592">
        <v>15</v>
      </c>
    </row>
    <row r="593" spans="1:5">
      <c r="A593" s="25">
        <v>44016</v>
      </c>
      <c r="B593">
        <v>44016</v>
      </c>
      <c r="C593" t="s">
        <v>554</v>
      </c>
      <c r="D593" s="27">
        <f>VLOOKUP(Pag_Inicio_Corr_mas_casos[[#This Row],[Corregimiento]],Hoja3!$A$2:$D$676,4,0)</f>
        <v>80820</v>
      </c>
      <c r="E593">
        <v>14</v>
      </c>
    </row>
    <row r="594" spans="1:5">
      <c r="A594" s="25">
        <v>44016</v>
      </c>
      <c r="B594">
        <v>44016</v>
      </c>
      <c r="C594" t="s">
        <v>545</v>
      </c>
      <c r="D594" s="27">
        <f>VLOOKUP(Pag_Inicio_Corr_mas_casos[[#This Row],[Corregimiento]],Hoja3!$A$2:$D$676,4,0)</f>
        <v>80810</v>
      </c>
      <c r="E594">
        <v>14</v>
      </c>
    </row>
    <row r="595" spans="1:5">
      <c r="A595" s="25">
        <v>44016</v>
      </c>
      <c r="B595">
        <v>44016</v>
      </c>
      <c r="C595" t="s">
        <v>537</v>
      </c>
      <c r="D595" s="27">
        <f>VLOOKUP(Pag_Inicio_Corr_mas_casos[[#This Row],[Corregimiento]],Hoja3!$A$2:$D$676,4,0)</f>
        <v>80819</v>
      </c>
      <c r="E595">
        <v>14</v>
      </c>
    </row>
    <row r="596" spans="1:5">
      <c r="A596" s="25">
        <v>44016</v>
      </c>
      <c r="B596">
        <v>44016</v>
      </c>
      <c r="C596" t="s">
        <v>538</v>
      </c>
      <c r="D596" s="27">
        <f>VLOOKUP(Pag_Inicio_Corr_mas_casos[[#This Row],[Corregimiento]],Hoja3!$A$2:$D$676,4,0)</f>
        <v>130107</v>
      </c>
      <c r="E596">
        <v>13</v>
      </c>
    </row>
    <row r="597" spans="1:5">
      <c r="A597" s="25">
        <v>44016</v>
      </c>
      <c r="B597">
        <v>44016</v>
      </c>
      <c r="C597" t="s">
        <v>533</v>
      </c>
      <c r="D597" s="27">
        <f>VLOOKUP(Pag_Inicio_Corr_mas_casos[[#This Row],[Corregimiento]],Hoja3!$A$2:$D$676,4,0)</f>
        <v>80817</v>
      </c>
      <c r="E597">
        <v>13</v>
      </c>
    </row>
    <row r="598" spans="1:5">
      <c r="A598" s="25">
        <v>44016</v>
      </c>
      <c r="B598">
        <v>44016</v>
      </c>
      <c r="C598" t="s">
        <v>566</v>
      </c>
      <c r="D598" s="27">
        <f>VLOOKUP(Pag_Inicio_Corr_mas_casos[[#This Row],[Corregimiento]],Hoja3!$A$2:$D$676,4,0)</f>
        <v>40201</v>
      </c>
      <c r="E598">
        <v>13</v>
      </c>
    </row>
    <row r="599" spans="1:5">
      <c r="A599" s="25">
        <v>44016</v>
      </c>
      <c r="B599">
        <v>44016</v>
      </c>
      <c r="C599" t="s">
        <v>539</v>
      </c>
      <c r="D599" s="27">
        <f>VLOOKUP(Pag_Inicio_Corr_mas_casos[[#This Row],[Corregimiento]],Hoja3!$A$2:$D$676,4,0)</f>
        <v>81006</v>
      </c>
      <c r="E599">
        <v>12</v>
      </c>
    </row>
    <row r="600" spans="1:5">
      <c r="A600" s="25">
        <v>44016</v>
      </c>
      <c r="B600">
        <v>44016</v>
      </c>
      <c r="C600" t="s">
        <v>605</v>
      </c>
      <c r="D600" s="27">
        <f>VLOOKUP(Pag_Inicio_Corr_mas_casos[[#This Row],[Corregimiento]],Hoja3!$A$2:$D$676,4,0)</f>
        <v>10206</v>
      </c>
      <c r="E600">
        <v>12</v>
      </c>
    </row>
    <row r="601" spans="1:5">
      <c r="A601" s="25">
        <v>44016</v>
      </c>
      <c r="B601">
        <v>44016</v>
      </c>
      <c r="C601" t="s">
        <v>550</v>
      </c>
      <c r="D601" s="27">
        <f>VLOOKUP(Pag_Inicio_Corr_mas_casos[[#This Row],[Corregimiento]],Hoja3!$A$2:$D$676,4,0)</f>
        <v>80813</v>
      </c>
      <c r="E601">
        <v>12</v>
      </c>
    </row>
    <row r="602" spans="1:5">
      <c r="A602" s="25">
        <v>44016</v>
      </c>
      <c r="B602">
        <v>44016</v>
      </c>
      <c r="C602" t="s">
        <v>594</v>
      </c>
      <c r="D602" s="27">
        <f>VLOOKUP(Pag_Inicio_Corr_mas_casos[[#This Row],[Corregimiento]],Hoja3!$A$2:$D$676,4,0)</f>
        <v>40503</v>
      </c>
      <c r="E602">
        <v>11</v>
      </c>
    </row>
    <row r="603" spans="1:5">
      <c r="A603" s="25">
        <v>44016</v>
      </c>
      <c r="B603">
        <v>44016</v>
      </c>
      <c r="C603" t="s">
        <v>560</v>
      </c>
      <c r="D603" s="27">
        <f>VLOOKUP(Pag_Inicio_Corr_mas_casos[[#This Row],[Corregimiento]],Hoja3!$A$2:$D$676,4,0)</f>
        <v>80826</v>
      </c>
      <c r="E603">
        <v>11</v>
      </c>
    </row>
    <row r="604" spans="1:5">
      <c r="A604" s="25">
        <v>44016</v>
      </c>
      <c r="B604">
        <v>44016</v>
      </c>
      <c r="C604" t="s">
        <v>535</v>
      </c>
      <c r="D604" s="27">
        <f>VLOOKUP(Pag_Inicio_Corr_mas_casos[[#This Row],[Corregimiento]],Hoja3!$A$2:$D$676,4,0)</f>
        <v>80823</v>
      </c>
      <c r="E604">
        <v>11</v>
      </c>
    </row>
    <row r="605" spans="1:5">
      <c r="A605" s="25">
        <v>44016</v>
      </c>
      <c r="B605">
        <v>44016</v>
      </c>
      <c r="C605" t="s">
        <v>553</v>
      </c>
      <c r="D605" s="27">
        <f>VLOOKUP(Pag_Inicio_Corr_mas_casos[[#This Row],[Corregimiento]],Hoja3!$A$2:$D$676,4,0)</f>
        <v>80808</v>
      </c>
      <c r="E605">
        <v>11</v>
      </c>
    </row>
    <row r="606" spans="1:5">
      <c r="A606" s="25">
        <v>44016</v>
      </c>
      <c r="B606">
        <v>44016</v>
      </c>
      <c r="C606" t="s">
        <v>570</v>
      </c>
      <c r="D606" s="27">
        <f>VLOOKUP(Pag_Inicio_Corr_mas_casos[[#This Row],[Corregimiento]],Hoja3!$A$2:$D$676,4,0)</f>
        <v>81009</v>
      </c>
      <c r="E606">
        <v>11</v>
      </c>
    </row>
    <row r="607" spans="1:5">
      <c r="A607" s="25">
        <v>44016</v>
      </c>
      <c r="B607">
        <v>44016</v>
      </c>
      <c r="C607" t="s">
        <v>530</v>
      </c>
      <c r="D607" s="27">
        <f>VLOOKUP(Pag_Inicio_Corr_mas_casos[[#This Row],[Corregimiento]],Hoja3!$A$2:$D$676,4,0)</f>
        <v>81007</v>
      </c>
      <c r="E607">
        <v>10</v>
      </c>
    </row>
    <row r="608" spans="1:5">
      <c r="A608" s="25">
        <v>44016</v>
      </c>
      <c r="B608">
        <v>44016</v>
      </c>
      <c r="C608" t="s">
        <v>542</v>
      </c>
      <c r="D608" s="27">
        <f>VLOOKUP(Pag_Inicio_Corr_mas_casos[[#This Row],[Corregimiento]],Hoja3!$A$2:$D$676,4,0)</f>
        <v>40601</v>
      </c>
      <c r="E608">
        <v>10</v>
      </c>
    </row>
    <row r="609" spans="1:5">
      <c r="A609" s="25">
        <v>44016</v>
      </c>
      <c r="B609">
        <v>44016</v>
      </c>
      <c r="C609" t="s">
        <v>565</v>
      </c>
      <c r="D609" s="27">
        <f>VLOOKUP(Pag_Inicio_Corr_mas_casos[[#This Row],[Corregimiento]],Hoja3!$A$2:$D$676,4,0)</f>
        <v>80809</v>
      </c>
      <c r="E609">
        <v>10</v>
      </c>
    </row>
    <row r="610" spans="1:5">
      <c r="A610" s="25">
        <v>44016</v>
      </c>
      <c r="B610">
        <v>44016</v>
      </c>
      <c r="C610" t="s">
        <v>580</v>
      </c>
      <c r="D610" s="27">
        <f>VLOOKUP(Pag_Inicio_Corr_mas_casos[[#This Row],[Corregimiento]],Hoja3!$A$2:$D$676,4,0)</f>
        <v>91001</v>
      </c>
      <c r="E610">
        <v>10</v>
      </c>
    </row>
    <row r="611" spans="1:5">
      <c r="A611" s="25">
        <v>44017</v>
      </c>
      <c r="B611">
        <v>44017</v>
      </c>
      <c r="C611" t="s">
        <v>533</v>
      </c>
      <c r="D611" s="27">
        <f>VLOOKUP(Pag_Inicio_Corr_mas_casos[[#This Row],[Corregimiento]],Hoja3!$A$2:$D$676,4,0)</f>
        <v>80817</v>
      </c>
      <c r="E611">
        <v>49</v>
      </c>
    </row>
    <row r="612" spans="1:5">
      <c r="A612" s="25">
        <v>44017</v>
      </c>
      <c r="B612">
        <v>44017</v>
      </c>
      <c r="C612" t="s">
        <v>525</v>
      </c>
      <c r="D612" s="27">
        <f>VLOOKUP(Pag_Inicio_Corr_mas_casos[[#This Row],[Corregimiento]],Hoja3!$A$2:$D$676,4,0)</f>
        <v>81002</v>
      </c>
      <c r="E612">
        <v>41</v>
      </c>
    </row>
    <row r="613" spans="1:5">
      <c r="A613" s="25">
        <v>44017</v>
      </c>
      <c r="B613">
        <v>44017</v>
      </c>
      <c r="C613" t="s">
        <v>526</v>
      </c>
      <c r="D613" s="27">
        <f>VLOOKUP(Pag_Inicio_Corr_mas_casos[[#This Row],[Corregimiento]],Hoja3!$A$2:$D$676,4,0)</f>
        <v>130106</v>
      </c>
      <c r="E613">
        <v>40</v>
      </c>
    </row>
    <row r="614" spans="1:5">
      <c r="A614" s="25">
        <v>44017</v>
      </c>
      <c r="B614">
        <v>44017</v>
      </c>
      <c r="C614" t="s">
        <v>550</v>
      </c>
      <c r="D614" s="27">
        <f>VLOOKUP(Pag_Inicio_Corr_mas_casos[[#This Row],[Corregimiento]],Hoja3!$A$2:$D$676,4,0)</f>
        <v>80813</v>
      </c>
      <c r="E614">
        <v>39</v>
      </c>
    </row>
    <row r="615" spans="1:5">
      <c r="A615" s="25">
        <v>44017</v>
      </c>
      <c r="B615">
        <v>44017</v>
      </c>
      <c r="C615" t="s">
        <v>530</v>
      </c>
      <c r="D615" s="27">
        <f>VLOOKUP(Pag_Inicio_Corr_mas_casos[[#This Row],[Corregimiento]],Hoja3!$A$2:$D$676,4,0)</f>
        <v>81007</v>
      </c>
      <c r="E615">
        <v>37</v>
      </c>
    </row>
    <row r="616" spans="1:5">
      <c r="A616" s="25">
        <v>44017</v>
      </c>
      <c r="B616">
        <v>44017</v>
      </c>
      <c r="C616" t="s">
        <v>537</v>
      </c>
      <c r="D616" s="27">
        <f>VLOOKUP(Pag_Inicio_Corr_mas_casos[[#This Row],[Corregimiento]],Hoja3!$A$2:$D$676,4,0)</f>
        <v>80819</v>
      </c>
      <c r="E616">
        <v>37</v>
      </c>
    </row>
    <row r="617" spans="1:5">
      <c r="A617" s="25">
        <v>44017</v>
      </c>
      <c r="B617">
        <v>44017</v>
      </c>
      <c r="C617" t="s">
        <v>546</v>
      </c>
      <c r="D617" s="27">
        <f>VLOOKUP(Pag_Inicio_Corr_mas_casos[[#This Row],[Corregimiento]],Hoja3!$A$2:$D$676,4,0)</f>
        <v>30107</v>
      </c>
      <c r="E617">
        <v>35</v>
      </c>
    </row>
    <row r="618" spans="1:5">
      <c r="A618" s="25">
        <v>44017</v>
      </c>
      <c r="B618">
        <v>44017</v>
      </c>
      <c r="C618" t="s">
        <v>534</v>
      </c>
      <c r="D618" s="27">
        <f>VLOOKUP(Pag_Inicio_Corr_mas_casos[[#This Row],[Corregimiento]],Hoja3!$A$2:$D$676,4,0)</f>
        <v>80822</v>
      </c>
      <c r="E618">
        <v>33</v>
      </c>
    </row>
    <row r="619" spans="1:5">
      <c r="A619" s="25">
        <v>44017</v>
      </c>
      <c r="B619">
        <v>44017</v>
      </c>
      <c r="C619" t="s">
        <v>539</v>
      </c>
      <c r="D619" s="27">
        <f>VLOOKUP(Pag_Inicio_Corr_mas_casos[[#This Row],[Corregimiento]],Hoja3!$A$2:$D$676,4,0)</f>
        <v>81006</v>
      </c>
      <c r="E619">
        <v>33</v>
      </c>
    </row>
    <row r="620" spans="1:5">
      <c r="A620" s="25">
        <v>44017</v>
      </c>
      <c r="B620">
        <v>44017</v>
      </c>
      <c r="C620" t="s">
        <v>529</v>
      </c>
      <c r="D620" s="27">
        <f>VLOOKUP(Pag_Inicio_Corr_mas_casos[[#This Row],[Corregimiento]],Hoja3!$A$2:$D$676,4,0)</f>
        <v>80821</v>
      </c>
      <c r="E620">
        <v>30</v>
      </c>
    </row>
    <row r="621" spans="1:5">
      <c r="A621" s="25">
        <v>44017</v>
      </c>
      <c r="B621">
        <v>44017</v>
      </c>
      <c r="C621" t="s">
        <v>540</v>
      </c>
      <c r="D621" s="27">
        <f>VLOOKUP(Pag_Inicio_Corr_mas_casos[[#This Row],[Corregimiento]],Hoja3!$A$2:$D$676,4,0)</f>
        <v>80812</v>
      </c>
      <c r="E621">
        <v>30</v>
      </c>
    </row>
    <row r="622" spans="1:5">
      <c r="A622" s="25">
        <v>44017</v>
      </c>
      <c r="B622">
        <v>44017</v>
      </c>
      <c r="C622" t="s">
        <v>554</v>
      </c>
      <c r="D622" s="27">
        <f>VLOOKUP(Pag_Inicio_Corr_mas_casos[[#This Row],[Corregimiento]],Hoja3!$A$2:$D$676,4,0)</f>
        <v>80820</v>
      </c>
      <c r="E622">
        <v>27</v>
      </c>
    </row>
    <row r="623" spans="1:5">
      <c r="A623" s="25">
        <v>44017</v>
      </c>
      <c r="B623">
        <v>44017</v>
      </c>
      <c r="C623" t="s">
        <v>578</v>
      </c>
      <c r="D623" s="27">
        <f>VLOOKUP(Pag_Inicio_Corr_mas_casos[[#This Row],[Corregimiento]],Hoja3!$A$2:$D$676,4,0)</f>
        <v>30111</v>
      </c>
      <c r="E623">
        <v>26</v>
      </c>
    </row>
    <row r="624" spans="1:5">
      <c r="A624" s="25">
        <v>44017</v>
      </c>
      <c r="B624">
        <v>44017</v>
      </c>
      <c r="C624" t="s">
        <v>524</v>
      </c>
      <c r="D624" s="27">
        <f>VLOOKUP(Pag_Inicio_Corr_mas_casos[[#This Row],[Corregimiento]],Hoja3!$A$2:$D$676,4,0)</f>
        <v>130101</v>
      </c>
      <c r="E624">
        <v>24</v>
      </c>
    </row>
    <row r="625" spans="1:5">
      <c r="A625" s="25">
        <v>44017</v>
      </c>
      <c r="B625">
        <v>44017</v>
      </c>
      <c r="C625" t="s">
        <v>555</v>
      </c>
      <c r="D625" s="27">
        <f>VLOOKUP(Pag_Inicio_Corr_mas_casos[[#This Row],[Corregimiento]],Hoja3!$A$2:$D$676,4,0)</f>
        <v>80815</v>
      </c>
      <c r="E625">
        <v>24</v>
      </c>
    </row>
    <row r="626" spans="1:5">
      <c r="A626" s="25">
        <v>44017</v>
      </c>
      <c r="B626">
        <v>44017</v>
      </c>
      <c r="C626" t="s">
        <v>531</v>
      </c>
      <c r="D626" s="27">
        <f>VLOOKUP(Pag_Inicio_Corr_mas_casos[[#This Row],[Corregimiento]],Hoja3!$A$2:$D$676,4,0)</f>
        <v>81008</v>
      </c>
      <c r="E626">
        <v>24</v>
      </c>
    </row>
    <row r="627" spans="1:5">
      <c r="A627" s="25">
        <v>44017</v>
      </c>
      <c r="B627">
        <v>44017</v>
      </c>
      <c r="C627" t="s">
        <v>536</v>
      </c>
      <c r="D627" s="27">
        <f>VLOOKUP(Pag_Inicio_Corr_mas_casos[[#This Row],[Corregimiento]],Hoja3!$A$2:$D$676,4,0)</f>
        <v>81001</v>
      </c>
      <c r="E627">
        <v>21</v>
      </c>
    </row>
    <row r="628" spans="1:5">
      <c r="A628" s="25">
        <v>44017</v>
      </c>
      <c r="B628">
        <v>44017</v>
      </c>
      <c r="C628" t="s">
        <v>538</v>
      </c>
      <c r="D628" s="27">
        <f>VLOOKUP(Pag_Inicio_Corr_mas_casos[[#This Row],[Corregimiento]],Hoja3!$A$2:$D$676,4,0)</f>
        <v>130107</v>
      </c>
      <c r="E628">
        <v>21</v>
      </c>
    </row>
    <row r="629" spans="1:5">
      <c r="A629" s="25">
        <v>44017</v>
      </c>
      <c r="B629">
        <v>44017</v>
      </c>
      <c r="C629" t="s">
        <v>532</v>
      </c>
      <c r="D629" s="27">
        <f>VLOOKUP(Pag_Inicio_Corr_mas_casos[[#This Row],[Corregimiento]],Hoja3!$A$2:$D$676,4,0)</f>
        <v>80816</v>
      </c>
      <c r="E629">
        <v>21</v>
      </c>
    </row>
    <row r="630" spans="1:5">
      <c r="A630" s="25">
        <v>44017</v>
      </c>
      <c r="B630">
        <v>44017</v>
      </c>
      <c r="C630" t="s">
        <v>574</v>
      </c>
      <c r="D630" s="27">
        <f>VLOOKUP(Pag_Inicio_Corr_mas_casos[[#This Row],[Corregimiento]],Hoja3!$A$2:$D$676,4,0)</f>
        <v>80508</v>
      </c>
      <c r="E630">
        <v>20</v>
      </c>
    </row>
    <row r="631" spans="1:5">
      <c r="A631" s="25">
        <v>44017</v>
      </c>
      <c r="B631">
        <v>44017</v>
      </c>
      <c r="C631" t="s">
        <v>571</v>
      </c>
      <c r="D631" s="27">
        <f>VLOOKUP(Pag_Inicio_Corr_mas_casos[[#This Row],[Corregimiento]],Hoja3!$A$2:$D$676,4,0)</f>
        <v>30104</v>
      </c>
      <c r="E631">
        <v>17</v>
      </c>
    </row>
    <row r="632" spans="1:5">
      <c r="A632" s="25">
        <v>44017</v>
      </c>
      <c r="B632">
        <v>44017</v>
      </c>
      <c r="C632" t="s">
        <v>542</v>
      </c>
      <c r="D632" s="27">
        <f>VLOOKUP(Pag_Inicio_Corr_mas_casos[[#This Row],[Corregimiento]],Hoja3!$A$2:$D$676,4,0)</f>
        <v>40601</v>
      </c>
      <c r="E632">
        <v>16</v>
      </c>
    </row>
    <row r="633" spans="1:5">
      <c r="A633" s="25">
        <v>44017</v>
      </c>
      <c r="B633">
        <v>44017</v>
      </c>
      <c r="C633" t="s">
        <v>545</v>
      </c>
      <c r="D633" s="27">
        <f>VLOOKUP(Pag_Inicio_Corr_mas_casos[[#This Row],[Corregimiento]],Hoja3!$A$2:$D$676,4,0)</f>
        <v>80810</v>
      </c>
      <c r="E633">
        <v>16</v>
      </c>
    </row>
    <row r="634" spans="1:5">
      <c r="A634" s="25">
        <v>44017</v>
      </c>
      <c r="B634">
        <v>44017</v>
      </c>
      <c r="C634" t="s">
        <v>570</v>
      </c>
      <c r="D634" s="27">
        <f>VLOOKUP(Pag_Inicio_Corr_mas_casos[[#This Row],[Corregimiento]],Hoja3!$A$2:$D$676,4,0)</f>
        <v>81009</v>
      </c>
      <c r="E634">
        <v>16</v>
      </c>
    </row>
    <row r="635" spans="1:5">
      <c r="A635" s="25">
        <v>44017</v>
      </c>
      <c r="B635">
        <v>44017</v>
      </c>
      <c r="C635" t="s">
        <v>559</v>
      </c>
      <c r="D635" s="27">
        <f>VLOOKUP(Pag_Inicio_Corr_mas_casos[[#This Row],[Corregimiento]],Hoja3!$A$2:$D$676,4,0)</f>
        <v>130708</v>
      </c>
      <c r="E635">
        <v>15</v>
      </c>
    </row>
    <row r="636" spans="1:5">
      <c r="A636" s="25">
        <v>44017</v>
      </c>
      <c r="B636">
        <v>44017</v>
      </c>
      <c r="C636" t="s">
        <v>547</v>
      </c>
      <c r="D636" s="27">
        <f>VLOOKUP(Pag_Inicio_Corr_mas_casos[[#This Row],[Corregimiento]],Hoja3!$A$2:$D$676,4,0)</f>
        <v>30113</v>
      </c>
      <c r="E636">
        <v>15</v>
      </c>
    </row>
    <row r="637" spans="1:5">
      <c r="A637" s="25">
        <v>44017</v>
      </c>
      <c r="B637">
        <v>44017</v>
      </c>
      <c r="C637" t="s">
        <v>587</v>
      </c>
      <c r="D637" s="27">
        <f>VLOOKUP(Pag_Inicio_Corr_mas_casos[[#This Row],[Corregimiento]],Hoja3!$A$2:$D$676,4,0)</f>
        <v>130716</v>
      </c>
      <c r="E637">
        <v>14</v>
      </c>
    </row>
    <row r="638" spans="1:5">
      <c r="A638" s="25">
        <v>44017</v>
      </c>
      <c r="B638">
        <v>44017</v>
      </c>
      <c r="C638" t="s">
        <v>563</v>
      </c>
      <c r="D638" s="27">
        <f>VLOOKUP(Pag_Inicio_Corr_mas_casos[[#This Row],[Corregimiento]],Hoja3!$A$2:$D$676,4,0)</f>
        <v>130105</v>
      </c>
      <c r="E638">
        <v>14</v>
      </c>
    </row>
    <row r="639" spans="1:5">
      <c r="A639" s="25">
        <v>44017</v>
      </c>
      <c r="B639">
        <v>44017</v>
      </c>
      <c r="C639" t="s">
        <v>552</v>
      </c>
      <c r="D639" s="27">
        <f>VLOOKUP(Pag_Inicio_Corr_mas_casos[[#This Row],[Corregimiento]],Hoja3!$A$2:$D$676,4,0)</f>
        <v>80501</v>
      </c>
      <c r="E639">
        <v>13</v>
      </c>
    </row>
    <row r="640" spans="1:5">
      <c r="A640" s="25">
        <v>44017</v>
      </c>
      <c r="B640">
        <v>44017</v>
      </c>
      <c r="C640" t="s">
        <v>528</v>
      </c>
      <c r="D640" s="27">
        <f>VLOOKUP(Pag_Inicio_Corr_mas_casos[[#This Row],[Corregimiento]],Hoja3!$A$2:$D$676,4,0)</f>
        <v>130102</v>
      </c>
      <c r="E640">
        <v>13</v>
      </c>
    </row>
    <row r="641" spans="1:5">
      <c r="A641" s="25">
        <v>44017</v>
      </c>
      <c r="B641">
        <v>44017</v>
      </c>
      <c r="C641" t="s">
        <v>565</v>
      </c>
      <c r="D641" s="27">
        <f>VLOOKUP(Pag_Inicio_Corr_mas_casos[[#This Row],[Corregimiento]],Hoja3!$A$2:$D$676,4,0)</f>
        <v>80809</v>
      </c>
      <c r="E641">
        <v>13</v>
      </c>
    </row>
    <row r="642" spans="1:5">
      <c r="A642" s="25">
        <v>44017</v>
      </c>
      <c r="B642">
        <v>44017</v>
      </c>
      <c r="C642" t="s">
        <v>544</v>
      </c>
      <c r="D642" s="27">
        <f>VLOOKUP(Pag_Inicio_Corr_mas_casos[[#This Row],[Corregimiento]],Hoja3!$A$2:$D$676,4,0)</f>
        <v>130108</v>
      </c>
      <c r="E642">
        <v>12</v>
      </c>
    </row>
    <row r="643" spans="1:5">
      <c r="A643" s="25">
        <v>44017</v>
      </c>
      <c r="B643">
        <v>44017</v>
      </c>
      <c r="C643" t="s">
        <v>527</v>
      </c>
      <c r="D643" s="27">
        <f>VLOOKUP(Pag_Inicio_Corr_mas_casos[[#This Row],[Corregimiento]],Hoja3!$A$2:$D$676,4,0)</f>
        <v>80802</v>
      </c>
      <c r="E643">
        <v>12</v>
      </c>
    </row>
    <row r="644" spans="1:5">
      <c r="A644" s="25">
        <v>44017</v>
      </c>
      <c r="B644">
        <v>44017</v>
      </c>
      <c r="C644" t="s">
        <v>535</v>
      </c>
      <c r="D644" s="27">
        <f>VLOOKUP(Pag_Inicio_Corr_mas_casos[[#This Row],[Corregimiento]],Hoja3!$A$2:$D$676,4,0)</f>
        <v>80823</v>
      </c>
      <c r="E644">
        <v>12</v>
      </c>
    </row>
    <row r="645" spans="1:5">
      <c r="A645" s="25">
        <v>44017</v>
      </c>
      <c r="B645">
        <v>44017</v>
      </c>
      <c r="C645" t="s">
        <v>606</v>
      </c>
      <c r="D645" s="27">
        <f>VLOOKUP(Pag_Inicio_Corr_mas_casos[[#This Row],[Corregimiento]],Hoja3!$A$2:$D$676,4,0)</f>
        <v>30101</v>
      </c>
      <c r="E645">
        <v>11</v>
      </c>
    </row>
    <row r="646" spans="1:5">
      <c r="A646" s="25">
        <v>44017</v>
      </c>
      <c r="B646">
        <v>44017</v>
      </c>
      <c r="C646" t="s">
        <v>560</v>
      </c>
      <c r="D646" s="27">
        <f>VLOOKUP(Pag_Inicio_Corr_mas_casos[[#This Row],[Corregimiento]],Hoja3!$A$2:$D$676,4,0)</f>
        <v>80826</v>
      </c>
      <c r="E646">
        <v>11</v>
      </c>
    </row>
    <row r="647" spans="1:5">
      <c r="A647" s="25">
        <v>44017</v>
      </c>
      <c r="B647">
        <v>44017</v>
      </c>
      <c r="C647" t="s">
        <v>568</v>
      </c>
      <c r="D647" s="27">
        <f>VLOOKUP(Pag_Inicio_Corr_mas_casos[[#This Row],[Corregimiento]],Hoja3!$A$2:$D$676,4,0)</f>
        <v>130717</v>
      </c>
      <c r="E647">
        <v>11</v>
      </c>
    </row>
    <row r="648" spans="1:5">
      <c r="A648" s="25">
        <v>44017</v>
      </c>
      <c r="B648">
        <v>44017</v>
      </c>
      <c r="C648" t="s">
        <v>576</v>
      </c>
      <c r="D648" s="27">
        <f>VLOOKUP(Pag_Inicio_Corr_mas_casos[[#This Row],[Corregimiento]],Hoja3!$A$2:$D$676,4,0)</f>
        <v>80814</v>
      </c>
      <c r="E648">
        <v>10</v>
      </c>
    </row>
    <row r="649" spans="1:5">
      <c r="A649" s="25">
        <v>44017</v>
      </c>
      <c r="B649">
        <v>44017</v>
      </c>
      <c r="C649" t="s">
        <v>573</v>
      </c>
      <c r="D649" s="27">
        <f>VLOOKUP(Pag_Inicio_Corr_mas_casos[[#This Row],[Corregimiento]],Hoja3!$A$2:$D$676,4,0)</f>
        <v>80804</v>
      </c>
      <c r="E649">
        <v>10</v>
      </c>
    </row>
    <row r="650" spans="1:5">
      <c r="A650" s="25">
        <v>44017</v>
      </c>
      <c r="B650">
        <v>44017</v>
      </c>
      <c r="C650" t="s">
        <v>602</v>
      </c>
      <c r="D650" s="27">
        <f>VLOOKUP(Pag_Inicio_Corr_mas_casos[[#This Row],[Corregimiento]],Hoja3!$A$2:$D$676,4,0)</f>
        <v>120301</v>
      </c>
      <c r="E650">
        <v>10</v>
      </c>
    </row>
    <row r="651" spans="1:5">
      <c r="A651" s="25">
        <v>44018</v>
      </c>
      <c r="B651">
        <v>44018</v>
      </c>
      <c r="C651" t="s">
        <v>548</v>
      </c>
      <c r="D651" s="27">
        <f>VLOOKUP(Pag_Inicio_Corr_mas_casos[[#This Row],[Corregimiento]],Hoja3!$A$2:$D$676,4,0)</f>
        <v>10201</v>
      </c>
      <c r="E651">
        <v>52</v>
      </c>
    </row>
    <row r="652" spans="1:5">
      <c r="A652" s="25">
        <v>44018</v>
      </c>
      <c r="B652">
        <v>44018</v>
      </c>
      <c r="C652" t="s">
        <v>537</v>
      </c>
      <c r="D652" s="27">
        <f>VLOOKUP(Pag_Inicio_Corr_mas_casos[[#This Row],[Corregimiento]],Hoja3!$A$2:$D$676,4,0)</f>
        <v>80819</v>
      </c>
      <c r="E652">
        <v>49</v>
      </c>
    </row>
    <row r="653" spans="1:5">
      <c r="A653" s="25">
        <v>44018</v>
      </c>
      <c r="B653">
        <v>44018</v>
      </c>
      <c r="C653" t="s">
        <v>529</v>
      </c>
      <c r="D653" s="27">
        <f>VLOOKUP(Pag_Inicio_Corr_mas_casos[[#This Row],[Corregimiento]],Hoja3!$A$2:$D$676,4,0)</f>
        <v>80821</v>
      </c>
      <c r="E653">
        <v>39</v>
      </c>
    </row>
    <row r="654" spans="1:5">
      <c r="A654" s="25">
        <v>44018</v>
      </c>
      <c r="B654">
        <v>44018</v>
      </c>
      <c r="C654" t="s">
        <v>524</v>
      </c>
      <c r="D654" s="27">
        <f>VLOOKUP(Pag_Inicio_Corr_mas_casos[[#This Row],[Corregimiento]],Hoja3!$A$2:$D$676,4,0)</f>
        <v>130101</v>
      </c>
      <c r="E654">
        <v>39</v>
      </c>
    </row>
    <row r="655" spans="1:5">
      <c r="A655" s="25">
        <v>44018</v>
      </c>
      <c r="B655">
        <v>44018</v>
      </c>
      <c r="C655" t="s">
        <v>552</v>
      </c>
      <c r="D655" s="27">
        <f>VLOOKUP(Pag_Inicio_Corr_mas_casos[[#This Row],[Corregimiento]],Hoja3!$A$2:$D$676,4,0)</f>
        <v>80501</v>
      </c>
      <c r="E655">
        <v>39</v>
      </c>
    </row>
    <row r="656" spans="1:5">
      <c r="A656" s="25">
        <v>44018</v>
      </c>
      <c r="B656">
        <v>44018</v>
      </c>
      <c r="C656" t="s">
        <v>534</v>
      </c>
      <c r="D656" s="27">
        <f>VLOOKUP(Pag_Inicio_Corr_mas_casos[[#This Row],[Corregimiento]],Hoja3!$A$2:$D$676,4,0)</f>
        <v>80822</v>
      </c>
      <c r="E656">
        <v>37</v>
      </c>
    </row>
    <row r="657" spans="1:5">
      <c r="A657" s="25">
        <v>44018</v>
      </c>
      <c r="B657">
        <v>44018</v>
      </c>
      <c r="C657" t="s">
        <v>526</v>
      </c>
      <c r="D657" s="27">
        <f>VLOOKUP(Pag_Inicio_Corr_mas_casos[[#This Row],[Corregimiento]],Hoja3!$A$2:$D$676,4,0)</f>
        <v>130106</v>
      </c>
      <c r="E657">
        <v>33</v>
      </c>
    </row>
    <row r="658" spans="1:5">
      <c r="A658" s="25">
        <v>44018</v>
      </c>
      <c r="B658">
        <v>44018</v>
      </c>
      <c r="C658" t="s">
        <v>525</v>
      </c>
      <c r="D658" s="27">
        <f>VLOOKUP(Pag_Inicio_Corr_mas_casos[[#This Row],[Corregimiento]],Hoja3!$A$2:$D$676,4,0)</f>
        <v>81002</v>
      </c>
      <c r="E658">
        <v>31</v>
      </c>
    </row>
    <row r="659" spans="1:5">
      <c r="A659" s="25">
        <v>44018</v>
      </c>
      <c r="B659">
        <v>44018</v>
      </c>
      <c r="C659" t="s">
        <v>535</v>
      </c>
      <c r="D659" s="27">
        <f>VLOOKUP(Pag_Inicio_Corr_mas_casos[[#This Row],[Corregimiento]],Hoja3!$A$2:$D$676,4,0)</f>
        <v>80823</v>
      </c>
      <c r="E659">
        <v>28</v>
      </c>
    </row>
    <row r="660" spans="1:5">
      <c r="A660" s="25">
        <v>44018</v>
      </c>
      <c r="B660">
        <v>44018</v>
      </c>
      <c r="C660" t="s">
        <v>546</v>
      </c>
      <c r="D660" s="27">
        <f>VLOOKUP(Pag_Inicio_Corr_mas_casos[[#This Row],[Corregimiento]],Hoja3!$A$2:$D$676,4,0)</f>
        <v>30107</v>
      </c>
      <c r="E660">
        <v>25</v>
      </c>
    </row>
    <row r="661" spans="1:5">
      <c r="A661" s="25">
        <v>44018</v>
      </c>
      <c r="B661">
        <v>44018</v>
      </c>
      <c r="C661" t="s">
        <v>533</v>
      </c>
      <c r="D661" s="27">
        <f>VLOOKUP(Pag_Inicio_Corr_mas_casos[[#This Row],[Corregimiento]],Hoja3!$A$2:$D$676,4,0)</f>
        <v>80817</v>
      </c>
      <c r="E661">
        <v>36</v>
      </c>
    </row>
    <row r="662" spans="1:5">
      <c r="A662" s="25">
        <v>44018</v>
      </c>
      <c r="B662">
        <v>44018</v>
      </c>
      <c r="C662" t="s">
        <v>536</v>
      </c>
      <c r="D662" s="27">
        <f>VLOOKUP(Pag_Inicio_Corr_mas_casos[[#This Row],[Corregimiento]],Hoja3!$A$2:$D$676,4,0)</f>
        <v>81001</v>
      </c>
      <c r="E662">
        <v>23</v>
      </c>
    </row>
    <row r="663" spans="1:5">
      <c r="A663" s="25">
        <v>44018</v>
      </c>
      <c r="B663">
        <v>44018</v>
      </c>
      <c r="C663" t="s">
        <v>540</v>
      </c>
      <c r="D663" s="27">
        <f>VLOOKUP(Pag_Inicio_Corr_mas_casos[[#This Row],[Corregimiento]],Hoja3!$A$2:$D$676,4,0)</f>
        <v>80812</v>
      </c>
      <c r="E663">
        <v>23</v>
      </c>
    </row>
    <row r="664" spans="1:5">
      <c r="A664" s="25">
        <v>44018</v>
      </c>
      <c r="B664">
        <v>44018</v>
      </c>
      <c r="C664" t="s">
        <v>578</v>
      </c>
      <c r="D664" s="27">
        <f>VLOOKUP(Pag_Inicio_Corr_mas_casos[[#This Row],[Corregimiento]],Hoja3!$A$2:$D$676,4,0)</f>
        <v>30111</v>
      </c>
      <c r="E664">
        <v>23</v>
      </c>
    </row>
    <row r="665" spans="1:5">
      <c r="A665" s="25">
        <v>44018</v>
      </c>
      <c r="B665">
        <v>44018</v>
      </c>
      <c r="C665" t="s">
        <v>532</v>
      </c>
      <c r="D665" s="27">
        <f>VLOOKUP(Pag_Inicio_Corr_mas_casos[[#This Row],[Corregimiento]],Hoja3!$A$2:$D$676,4,0)</f>
        <v>80816</v>
      </c>
      <c r="E665">
        <v>22</v>
      </c>
    </row>
    <row r="666" spans="1:5">
      <c r="A666" s="25">
        <v>44018</v>
      </c>
      <c r="B666">
        <v>44018</v>
      </c>
      <c r="C666" t="s">
        <v>530</v>
      </c>
      <c r="D666" s="27">
        <f>VLOOKUP(Pag_Inicio_Corr_mas_casos[[#This Row],[Corregimiento]],Hoja3!$A$2:$D$676,4,0)</f>
        <v>81007</v>
      </c>
      <c r="E666">
        <v>21</v>
      </c>
    </row>
    <row r="667" spans="1:5">
      <c r="A667" s="25">
        <v>44018</v>
      </c>
      <c r="B667">
        <v>44018</v>
      </c>
      <c r="C667" t="s">
        <v>531</v>
      </c>
      <c r="D667" s="27">
        <f>VLOOKUP(Pag_Inicio_Corr_mas_casos[[#This Row],[Corregimiento]],Hoja3!$A$2:$D$676,4,0)</f>
        <v>81008</v>
      </c>
      <c r="E667">
        <v>21</v>
      </c>
    </row>
    <row r="668" spans="1:5">
      <c r="A668" s="25">
        <v>44018</v>
      </c>
      <c r="B668">
        <v>44018</v>
      </c>
      <c r="C668" t="s">
        <v>550</v>
      </c>
      <c r="D668" s="27">
        <f>VLOOKUP(Pag_Inicio_Corr_mas_casos[[#This Row],[Corregimiento]],Hoja3!$A$2:$D$676,4,0)</f>
        <v>80813</v>
      </c>
      <c r="E668">
        <v>21</v>
      </c>
    </row>
    <row r="669" spans="1:5">
      <c r="A669" s="25">
        <v>44018</v>
      </c>
      <c r="B669">
        <v>44018</v>
      </c>
      <c r="C669" t="s">
        <v>559</v>
      </c>
      <c r="D669" s="27">
        <f>VLOOKUP(Pag_Inicio_Corr_mas_casos[[#This Row],[Corregimiento]],Hoja3!$A$2:$D$676,4,0)</f>
        <v>130708</v>
      </c>
      <c r="E669">
        <v>20</v>
      </c>
    </row>
    <row r="670" spans="1:5">
      <c r="A670" s="25">
        <v>44018</v>
      </c>
      <c r="B670">
        <v>44018</v>
      </c>
      <c r="C670" t="s">
        <v>555</v>
      </c>
      <c r="D670" s="27">
        <f>VLOOKUP(Pag_Inicio_Corr_mas_casos[[#This Row],[Corregimiento]],Hoja3!$A$2:$D$676,4,0)</f>
        <v>80815</v>
      </c>
      <c r="E670">
        <v>19</v>
      </c>
    </row>
    <row r="671" spans="1:5">
      <c r="A671" s="25">
        <v>44018</v>
      </c>
      <c r="B671">
        <v>44018</v>
      </c>
      <c r="C671" t="s">
        <v>567</v>
      </c>
      <c r="D671" s="27">
        <f>VLOOKUP(Pag_Inicio_Corr_mas_casos[[#This Row],[Corregimiento]],Hoja3!$A$2:$D$676,4,0)</f>
        <v>80805</v>
      </c>
      <c r="E671">
        <v>19</v>
      </c>
    </row>
    <row r="672" spans="1:5">
      <c r="A672" s="25">
        <v>44018</v>
      </c>
      <c r="B672">
        <v>44018</v>
      </c>
      <c r="C672" t="s">
        <v>539</v>
      </c>
      <c r="D672" s="27">
        <f>VLOOKUP(Pag_Inicio_Corr_mas_casos[[#This Row],[Corregimiento]],Hoja3!$A$2:$D$676,4,0)</f>
        <v>81006</v>
      </c>
      <c r="E672">
        <v>18</v>
      </c>
    </row>
    <row r="673" spans="1:5">
      <c r="A673" s="25">
        <v>44018</v>
      </c>
      <c r="B673">
        <v>44018</v>
      </c>
      <c r="C673" t="s">
        <v>554</v>
      </c>
      <c r="D673" s="27">
        <f>VLOOKUP(Pag_Inicio_Corr_mas_casos[[#This Row],[Corregimiento]],Hoja3!$A$2:$D$676,4,0)</f>
        <v>80820</v>
      </c>
      <c r="E673">
        <v>17</v>
      </c>
    </row>
    <row r="674" spans="1:5">
      <c r="A674" s="25">
        <v>44018</v>
      </c>
      <c r="B674">
        <v>44018</v>
      </c>
      <c r="C674" t="s">
        <v>541</v>
      </c>
      <c r="D674" s="27">
        <f>VLOOKUP(Pag_Inicio_Corr_mas_casos[[#This Row],[Corregimiento]],Hoja3!$A$2:$D$676,4,0)</f>
        <v>130702</v>
      </c>
      <c r="E674">
        <v>16</v>
      </c>
    </row>
    <row r="675" spans="1:5">
      <c r="A675" s="25">
        <v>44018</v>
      </c>
      <c r="B675">
        <v>44018</v>
      </c>
      <c r="C675" t="s">
        <v>542</v>
      </c>
      <c r="D675" s="27">
        <f>VLOOKUP(Pag_Inicio_Corr_mas_casos[[#This Row],[Corregimiento]],Hoja3!$A$2:$D$676,4,0)</f>
        <v>40601</v>
      </c>
      <c r="E675">
        <v>16</v>
      </c>
    </row>
    <row r="676" spans="1:5">
      <c r="A676" s="25">
        <v>44018</v>
      </c>
      <c r="B676">
        <v>44018</v>
      </c>
      <c r="C676" t="s">
        <v>527</v>
      </c>
      <c r="D676" s="27">
        <f>VLOOKUP(Pag_Inicio_Corr_mas_casos[[#This Row],[Corregimiento]],Hoja3!$A$2:$D$676,4,0)</f>
        <v>80802</v>
      </c>
      <c r="E676">
        <v>16</v>
      </c>
    </row>
    <row r="677" spans="1:5">
      <c r="A677" s="25">
        <v>44018</v>
      </c>
      <c r="B677">
        <v>44018</v>
      </c>
      <c r="C677" t="s">
        <v>517</v>
      </c>
      <c r="D677" s="27">
        <f>VLOOKUP(Pag_Inicio_Corr_mas_casos[[#This Row],[Corregimiento]],Hoja3!$A$2:$D$676,4,0)</f>
        <v>130709</v>
      </c>
      <c r="E677">
        <v>16</v>
      </c>
    </row>
    <row r="678" spans="1:5">
      <c r="A678" s="25">
        <v>44018</v>
      </c>
      <c r="B678">
        <v>44018</v>
      </c>
      <c r="C678" t="s">
        <v>528</v>
      </c>
      <c r="D678" s="27">
        <f>VLOOKUP(Pag_Inicio_Corr_mas_casos[[#This Row],[Corregimiento]],Hoja3!$A$2:$D$676,4,0)</f>
        <v>130102</v>
      </c>
      <c r="E678">
        <v>16</v>
      </c>
    </row>
    <row r="679" spans="1:5">
      <c r="A679" s="25">
        <v>44018</v>
      </c>
      <c r="B679">
        <v>44018</v>
      </c>
      <c r="C679" t="s">
        <v>547</v>
      </c>
      <c r="D679" s="27">
        <f>VLOOKUP(Pag_Inicio_Corr_mas_casos[[#This Row],[Corregimiento]],Hoja3!$A$2:$D$676,4,0)</f>
        <v>30113</v>
      </c>
      <c r="E679">
        <v>16</v>
      </c>
    </row>
    <row r="680" spans="1:5">
      <c r="A680" s="25">
        <v>44018</v>
      </c>
      <c r="B680">
        <v>44018</v>
      </c>
      <c r="C680" t="s">
        <v>538</v>
      </c>
      <c r="D680" s="27">
        <f>VLOOKUP(Pag_Inicio_Corr_mas_casos[[#This Row],[Corregimiento]],Hoja3!$A$2:$D$676,4,0)</f>
        <v>130107</v>
      </c>
      <c r="E680">
        <v>15</v>
      </c>
    </row>
    <row r="681" spans="1:5">
      <c r="A681" s="25">
        <v>44018</v>
      </c>
      <c r="B681">
        <v>44018</v>
      </c>
      <c r="C681" t="s">
        <v>586</v>
      </c>
      <c r="D681" s="27">
        <f>VLOOKUP(Pag_Inicio_Corr_mas_casos[[#This Row],[Corregimiento]],Hoja3!$A$2:$D$676,4,0)</f>
        <v>81005</v>
      </c>
      <c r="E681">
        <v>15</v>
      </c>
    </row>
    <row r="682" spans="1:5">
      <c r="A682" s="25">
        <v>44018</v>
      </c>
      <c r="B682">
        <v>44018</v>
      </c>
      <c r="C682" t="s">
        <v>566</v>
      </c>
      <c r="D682" s="27">
        <f>VLOOKUP(Pag_Inicio_Corr_mas_casos[[#This Row],[Corregimiento]],Hoja3!$A$2:$D$676,4,0)</f>
        <v>40201</v>
      </c>
      <c r="E682">
        <v>13</v>
      </c>
    </row>
    <row r="683" spans="1:5">
      <c r="A683" s="25">
        <v>44018</v>
      </c>
      <c r="B683">
        <v>44018</v>
      </c>
      <c r="C683" t="s">
        <v>607</v>
      </c>
      <c r="D683" s="27">
        <f>VLOOKUP(Pag_Inicio_Corr_mas_casos[[#This Row],[Corregimiento]],Hoja3!$A$2:$D$676,4,0)</f>
        <v>30103</v>
      </c>
      <c r="E683">
        <v>13</v>
      </c>
    </row>
    <row r="684" spans="1:5">
      <c r="A684" s="25">
        <v>44018</v>
      </c>
      <c r="B684">
        <v>44018</v>
      </c>
      <c r="C684" t="s">
        <v>560</v>
      </c>
      <c r="D684" s="27">
        <f>VLOOKUP(Pag_Inicio_Corr_mas_casos[[#This Row],[Corregimiento]],Hoja3!$A$2:$D$676,4,0)</f>
        <v>80826</v>
      </c>
      <c r="E684">
        <v>13</v>
      </c>
    </row>
    <row r="685" spans="1:5">
      <c r="A685" s="25">
        <v>44018</v>
      </c>
      <c r="B685">
        <v>44018</v>
      </c>
      <c r="C685" t="s">
        <v>569</v>
      </c>
      <c r="D685" s="27">
        <f>VLOOKUP(Pag_Inicio_Corr_mas_casos[[#This Row],[Corregimiento]],Hoja3!$A$2:$D$676,4,0)</f>
        <v>81003</v>
      </c>
      <c r="E685">
        <v>13</v>
      </c>
    </row>
    <row r="686" spans="1:5">
      <c r="A686" s="25">
        <v>44018</v>
      </c>
      <c r="B686">
        <v>44018</v>
      </c>
      <c r="C686" t="s">
        <v>545</v>
      </c>
      <c r="D686" s="27">
        <f>VLOOKUP(Pag_Inicio_Corr_mas_casos[[#This Row],[Corregimiento]],Hoja3!$A$2:$D$676,4,0)</f>
        <v>80810</v>
      </c>
      <c r="E686">
        <v>12</v>
      </c>
    </row>
    <row r="687" spans="1:5">
      <c r="A687" s="25">
        <v>44018</v>
      </c>
      <c r="B687">
        <v>44018</v>
      </c>
      <c r="C687" t="s">
        <v>568</v>
      </c>
      <c r="D687" s="27">
        <f>VLOOKUP(Pag_Inicio_Corr_mas_casos[[#This Row],[Corregimiento]],Hoja3!$A$2:$D$676,4,0)</f>
        <v>130717</v>
      </c>
      <c r="E687">
        <v>12</v>
      </c>
    </row>
    <row r="688" spans="1:5">
      <c r="A688" s="25">
        <v>44018</v>
      </c>
      <c r="B688">
        <v>44018</v>
      </c>
      <c r="C688" t="s">
        <v>587</v>
      </c>
      <c r="D688" s="27">
        <f>VLOOKUP(Pag_Inicio_Corr_mas_casos[[#This Row],[Corregimiento]],Hoja3!$A$2:$D$676,4,0)</f>
        <v>130716</v>
      </c>
      <c r="E688">
        <v>11</v>
      </c>
    </row>
    <row r="689" spans="1:5">
      <c r="A689" s="25">
        <v>44018</v>
      </c>
      <c r="B689">
        <v>44018</v>
      </c>
      <c r="C689" t="s">
        <v>580</v>
      </c>
      <c r="D689" s="27">
        <f>VLOOKUP(Pag_Inicio_Corr_mas_casos[[#This Row],[Corregimiento]],Hoja3!$A$2:$D$676,4,0)</f>
        <v>91001</v>
      </c>
      <c r="E689">
        <v>11</v>
      </c>
    </row>
    <row r="690" spans="1:5">
      <c r="A690" s="25">
        <v>44018</v>
      </c>
      <c r="B690">
        <v>44018</v>
      </c>
      <c r="C690" t="s">
        <v>571</v>
      </c>
      <c r="D690" s="27">
        <f>VLOOKUP(Pag_Inicio_Corr_mas_casos[[#This Row],[Corregimiento]],Hoja3!$A$2:$D$676,4,0)</f>
        <v>30104</v>
      </c>
      <c r="E690">
        <v>10</v>
      </c>
    </row>
    <row r="691" spans="1:5">
      <c r="A691" s="25">
        <v>44018</v>
      </c>
      <c r="B691">
        <v>44018</v>
      </c>
      <c r="C691" t="s">
        <v>544</v>
      </c>
      <c r="D691" s="27">
        <f>VLOOKUP(Pag_Inicio_Corr_mas_casos[[#This Row],[Corregimiento]],Hoja3!$A$2:$D$676,4,0)</f>
        <v>130108</v>
      </c>
      <c r="E691">
        <v>10</v>
      </c>
    </row>
    <row r="692" spans="1:5">
      <c r="A692" s="25">
        <v>44018</v>
      </c>
      <c r="B692">
        <v>44018</v>
      </c>
      <c r="C692" t="s">
        <v>557</v>
      </c>
      <c r="D692" s="27">
        <f>VLOOKUP(Pag_Inicio_Corr_mas_casos[[#This Row],[Corregimiento]],Hoja3!$A$2:$D$676,4,0)</f>
        <v>80811</v>
      </c>
      <c r="E692">
        <v>10</v>
      </c>
    </row>
    <row r="693" spans="1:5">
      <c r="A693" s="25">
        <v>44018</v>
      </c>
      <c r="B693">
        <v>44018</v>
      </c>
      <c r="C693" t="s">
        <v>565</v>
      </c>
      <c r="D693" s="27">
        <f>VLOOKUP(Pag_Inicio_Corr_mas_casos[[#This Row],[Corregimiento]],Hoja3!$A$2:$D$676,4,0)</f>
        <v>80809</v>
      </c>
      <c r="E693">
        <v>10</v>
      </c>
    </row>
    <row r="694" spans="1:5">
      <c r="A694" s="25">
        <v>44019</v>
      </c>
      <c r="B694">
        <v>44019</v>
      </c>
      <c r="C694" t="s">
        <v>524</v>
      </c>
      <c r="D694" s="27">
        <f>VLOOKUP(Pag_Inicio_Corr_mas_casos[[#This Row],[Corregimiento]],Hoja3!$A$2:$D$676,4,0)</f>
        <v>130101</v>
      </c>
      <c r="E694">
        <v>53</v>
      </c>
    </row>
    <row r="695" spans="1:5">
      <c r="A695" s="25">
        <v>44019</v>
      </c>
      <c r="B695">
        <v>44019</v>
      </c>
      <c r="C695" t="s">
        <v>537</v>
      </c>
      <c r="D695" s="27">
        <f>VLOOKUP(Pag_Inicio_Corr_mas_casos[[#This Row],[Corregimiento]],Hoja3!$A$2:$D$676,4,0)</f>
        <v>80819</v>
      </c>
      <c r="E695">
        <v>52</v>
      </c>
    </row>
    <row r="696" spans="1:5">
      <c r="A696" s="25">
        <v>44019</v>
      </c>
      <c r="B696">
        <v>44019</v>
      </c>
      <c r="C696" t="s">
        <v>550</v>
      </c>
      <c r="D696" s="27">
        <f>VLOOKUP(Pag_Inicio_Corr_mas_casos[[#This Row],[Corregimiento]],Hoja3!$A$2:$D$676,4,0)</f>
        <v>80813</v>
      </c>
      <c r="E696">
        <v>44</v>
      </c>
    </row>
    <row r="697" spans="1:5">
      <c r="A697" s="25">
        <v>44019</v>
      </c>
      <c r="B697">
        <v>44019</v>
      </c>
      <c r="C697" t="s">
        <v>560</v>
      </c>
      <c r="D697" s="27">
        <f>VLOOKUP(Pag_Inicio_Corr_mas_casos[[#This Row],[Corregimiento]],Hoja3!$A$2:$D$676,4,0)</f>
        <v>80826</v>
      </c>
      <c r="E697">
        <v>29</v>
      </c>
    </row>
    <row r="698" spans="1:5">
      <c r="A698" s="25">
        <v>44019</v>
      </c>
      <c r="B698">
        <v>44019</v>
      </c>
      <c r="C698" t="s">
        <v>533</v>
      </c>
      <c r="D698" s="27">
        <f>VLOOKUP(Pag_Inicio_Corr_mas_casos[[#This Row],[Corregimiento]],Hoja3!$A$2:$D$676,4,0)</f>
        <v>80817</v>
      </c>
      <c r="E698">
        <v>29</v>
      </c>
    </row>
    <row r="699" spans="1:5">
      <c r="A699" s="25">
        <v>44019</v>
      </c>
      <c r="B699">
        <v>44019</v>
      </c>
      <c r="C699" t="s">
        <v>540</v>
      </c>
      <c r="D699" s="27">
        <f>VLOOKUP(Pag_Inicio_Corr_mas_casos[[#This Row],[Corregimiento]],Hoja3!$A$2:$D$676,4,0)</f>
        <v>80812</v>
      </c>
      <c r="E699">
        <v>29</v>
      </c>
    </row>
    <row r="700" spans="1:5">
      <c r="A700" s="25">
        <v>44019</v>
      </c>
      <c r="B700">
        <v>44019</v>
      </c>
      <c r="C700" t="s">
        <v>529</v>
      </c>
      <c r="D700" s="27">
        <f>VLOOKUP(Pag_Inicio_Corr_mas_casos[[#This Row],[Corregimiento]],Hoja3!$A$2:$D$676,4,0)</f>
        <v>80821</v>
      </c>
      <c r="E700">
        <v>25</v>
      </c>
    </row>
    <row r="701" spans="1:5">
      <c r="A701" s="25">
        <v>44019</v>
      </c>
      <c r="B701">
        <v>44019</v>
      </c>
      <c r="C701" t="s">
        <v>554</v>
      </c>
      <c r="D701" s="27">
        <f>VLOOKUP(Pag_Inicio_Corr_mas_casos[[#This Row],[Corregimiento]],Hoja3!$A$2:$D$676,4,0)</f>
        <v>80820</v>
      </c>
      <c r="E701">
        <v>24</v>
      </c>
    </row>
    <row r="702" spans="1:5">
      <c r="A702" s="25">
        <v>44019</v>
      </c>
      <c r="B702">
        <v>44019</v>
      </c>
      <c r="C702" t="s">
        <v>545</v>
      </c>
      <c r="D702" s="27">
        <f>VLOOKUP(Pag_Inicio_Corr_mas_casos[[#This Row],[Corregimiento]],Hoja3!$A$2:$D$676,4,0)</f>
        <v>80810</v>
      </c>
      <c r="E702">
        <v>23</v>
      </c>
    </row>
    <row r="703" spans="1:5">
      <c r="A703" s="25">
        <v>44019</v>
      </c>
      <c r="B703">
        <v>44019</v>
      </c>
      <c r="C703" t="s">
        <v>530</v>
      </c>
      <c r="D703" s="27">
        <f>VLOOKUP(Pag_Inicio_Corr_mas_casos[[#This Row],[Corregimiento]],Hoja3!$A$2:$D$676,4,0)</f>
        <v>81007</v>
      </c>
      <c r="E703">
        <v>22</v>
      </c>
    </row>
    <row r="704" spans="1:5">
      <c r="A704" s="25">
        <v>44019</v>
      </c>
      <c r="B704">
        <v>44019</v>
      </c>
      <c r="C704" t="s">
        <v>582</v>
      </c>
      <c r="D704" s="27">
        <f>VLOOKUP(Pag_Inicio_Corr_mas_casos[[#This Row],[Corregimiento]],Hoja3!$A$2:$D$676,4,0)</f>
        <v>99999</v>
      </c>
      <c r="E704">
        <v>22</v>
      </c>
    </row>
    <row r="705" spans="1:5">
      <c r="A705" s="25">
        <v>44019</v>
      </c>
      <c r="B705">
        <v>44019</v>
      </c>
      <c r="C705" t="s">
        <v>578</v>
      </c>
      <c r="D705" s="27">
        <f>VLOOKUP(Pag_Inicio_Corr_mas_casos[[#This Row],[Corregimiento]],Hoja3!$A$2:$D$676,4,0)</f>
        <v>30111</v>
      </c>
      <c r="E705">
        <v>19</v>
      </c>
    </row>
    <row r="706" spans="1:5">
      <c r="A706" s="25">
        <v>44019</v>
      </c>
      <c r="B706">
        <v>44019</v>
      </c>
      <c r="C706" t="s">
        <v>565</v>
      </c>
      <c r="D706" s="27">
        <f>VLOOKUP(Pag_Inicio_Corr_mas_casos[[#This Row],[Corregimiento]],Hoja3!$A$2:$D$676,4,0)</f>
        <v>80809</v>
      </c>
      <c r="E706">
        <v>18</v>
      </c>
    </row>
    <row r="707" spans="1:5">
      <c r="A707" s="25">
        <v>44019</v>
      </c>
      <c r="B707">
        <v>44019</v>
      </c>
      <c r="C707" t="s">
        <v>534</v>
      </c>
      <c r="D707" s="27">
        <f>VLOOKUP(Pag_Inicio_Corr_mas_casos[[#This Row],[Corregimiento]],Hoja3!$A$2:$D$676,4,0)</f>
        <v>80822</v>
      </c>
      <c r="E707">
        <v>17</v>
      </c>
    </row>
    <row r="708" spans="1:5">
      <c r="A708" s="25">
        <v>44019</v>
      </c>
      <c r="B708">
        <v>44019</v>
      </c>
      <c r="C708" t="s">
        <v>536</v>
      </c>
      <c r="D708" s="27">
        <f>VLOOKUP(Pag_Inicio_Corr_mas_casos[[#This Row],[Corregimiento]],Hoja3!$A$2:$D$676,4,0)</f>
        <v>81001</v>
      </c>
      <c r="E708">
        <v>17</v>
      </c>
    </row>
    <row r="709" spans="1:5">
      <c r="A709" s="25">
        <v>44019</v>
      </c>
      <c r="B709">
        <v>44019</v>
      </c>
      <c r="C709" t="s">
        <v>525</v>
      </c>
      <c r="D709" s="27">
        <f>VLOOKUP(Pag_Inicio_Corr_mas_casos[[#This Row],[Corregimiento]],Hoja3!$A$2:$D$676,4,0)</f>
        <v>81002</v>
      </c>
      <c r="E709">
        <v>17</v>
      </c>
    </row>
    <row r="710" spans="1:5">
      <c r="A710" s="25">
        <v>44019</v>
      </c>
      <c r="B710">
        <v>44019</v>
      </c>
      <c r="C710" t="s">
        <v>531</v>
      </c>
      <c r="D710" s="27">
        <f>VLOOKUP(Pag_Inicio_Corr_mas_casos[[#This Row],[Corregimiento]],Hoja3!$A$2:$D$676,4,0)</f>
        <v>81008</v>
      </c>
      <c r="E710">
        <v>17</v>
      </c>
    </row>
    <row r="711" spans="1:5">
      <c r="A711" s="25">
        <v>44019</v>
      </c>
      <c r="B711">
        <v>44019</v>
      </c>
      <c r="C711" t="s">
        <v>532</v>
      </c>
      <c r="D711" s="27">
        <f>VLOOKUP(Pag_Inicio_Corr_mas_casos[[#This Row],[Corregimiento]],Hoja3!$A$2:$D$676,4,0)</f>
        <v>80816</v>
      </c>
      <c r="E711">
        <v>16</v>
      </c>
    </row>
    <row r="712" spans="1:5">
      <c r="A712" s="25">
        <v>44019</v>
      </c>
      <c r="B712">
        <v>44019</v>
      </c>
      <c r="C712" t="s">
        <v>543</v>
      </c>
      <c r="D712" s="27">
        <f>VLOOKUP(Pag_Inicio_Corr_mas_casos[[#This Row],[Corregimiento]],Hoja3!$A$2:$D$676,4,0)</f>
        <v>80806</v>
      </c>
      <c r="E712">
        <v>15</v>
      </c>
    </row>
    <row r="713" spans="1:5">
      <c r="A713" s="25">
        <v>44019</v>
      </c>
      <c r="B713">
        <v>44019</v>
      </c>
      <c r="C713" t="s">
        <v>553</v>
      </c>
      <c r="D713" s="27">
        <f>VLOOKUP(Pag_Inicio_Corr_mas_casos[[#This Row],[Corregimiento]],Hoja3!$A$2:$D$676,4,0)</f>
        <v>80808</v>
      </c>
      <c r="E713">
        <v>14</v>
      </c>
    </row>
    <row r="714" spans="1:5">
      <c r="A714" s="25">
        <v>44019</v>
      </c>
      <c r="B714">
        <v>44019</v>
      </c>
      <c r="C714" t="s">
        <v>538</v>
      </c>
      <c r="D714" s="27">
        <f>VLOOKUP(Pag_Inicio_Corr_mas_casos[[#This Row],[Corregimiento]],Hoja3!$A$2:$D$676,4,0)</f>
        <v>130107</v>
      </c>
      <c r="E714">
        <v>13</v>
      </c>
    </row>
    <row r="715" spans="1:5">
      <c r="A715" s="25">
        <v>44019</v>
      </c>
      <c r="B715">
        <v>44019</v>
      </c>
      <c r="C715" t="s">
        <v>535</v>
      </c>
      <c r="D715" s="27">
        <f>VLOOKUP(Pag_Inicio_Corr_mas_casos[[#This Row],[Corregimiento]],Hoja3!$A$2:$D$676,4,0)</f>
        <v>80823</v>
      </c>
      <c r="E715">
        <v>13</v>
      </c>
    </row>
    <row r="716" spans="1:5">
      <c r="A716" s="25">
        <v>44019</v>
      </c>
      <c r="B716">
        <v>44019</v>
      </c>
      <c r="C716" t="s">
        <v>570</v>
      </c>
      <c r="D716" s="27">
        <f>VLOOKUP(Pag_Inicio_Corr_mas_casos[[#This Row],[Corregimiento]],Hoja3!$A$2:$D$676,4,0)</f>
        <v>81009</v>
      </c>
      <c r="E716">
        <v>13</v>
      </c>
    </row>
    <row r="717" spans="1:5">
      <c r="A717" s="25">
        <v>44019</v>
      </c>
      <c r="B717">
        <v>44019</v>
      </c>
      <c r="C717" t="s">
        <v>571</v>
      </c>
      <c r="D717" s="27">
        <f>VLOOKUP(Pag_Inicio_Corr_mas_casos[[#This Row],[Corregimiento]],Hoja3!$A$2:$D$676,4,0)</f>
        <v>30104</v>
      </c>
      <c r="E717">
        <v>12</v>
      </c>
    </row>
    <row r="718" spans="1:5">
      <c r="A718" s="25">
        <v>44019</v>
      </c>
      <c r="B718">
        <v>44019</v>
      </c>
      <c r="C718" t="s">
        <v>539</v>
      </c>
      <c r="D718" s="27">
        <f>VLOOKUP(Pag_Inicio_Corr_mas_casos[[#This Row],[Corregimiento]],Hoja3!$A$2:$D$676,4,0)</f>
        <v>81006</v>
      </c>
      <c r="E718">
        <v>11</v>
      </c>
    </row>
    <row r="719" spans="1:5">
      <c r="A719" s="25">
        <v>44019</v>
      </c>
      <c r="B719">
        <v>44019</v>
      </c>
      <c r="C719" t="s">
        <v>575</v>
      </c>
      <c r="D719" s="27">
        <f>VLOOKUP(Pag_Inicio_Corr_mas_casos[[#This Row],[Corregimiento]],Hoja3!$A$2:$D$676,4,0)</f>
        <v>80807</v>
      </c>
      <c r="E719">
        <v>11</v>
      </c>
    </row>
    <row r="720" spans="1:5">
      <c r="A720" s="25">
        <v>44019</v>
      </c>
      <c r="B720">
        <v>44019</v>
      </c>
      <c r="C720" t="s">
        <v>546</v>
      </c>
      <c r="D720" s="27">
        <f>VLOOKUP(Pag_Inicio_Corr_mas_casos[[#This Row],[Corregimiento]],Hoja3!$A$2:$D$676,4,0)</f>
        <v>30107</v>
      </c>
      <c r="E720">
        <v>11</v>
      </c>
    </row>
    <row r="721" spans="1:5">
      <c r="A721" s="25">
        <v>44019</v>
      </c>
      <c r="B721">
        <v>44019</v>
      </c>
      <c r="C721" t="s">
        <v>542</v>
      </c>
      <c r="D721" s="27">
        <f>VLOOKUP(Pag_Inicio_Corr_mas_casos[[#This Row],[Corregimiento]],Hoja3!$A$2:$D$676,4,0)</f>
        <v>40601</v>
      </c>
      <c r="E721">
        <v>11</v>
      </c>
    </row>
    <row r="722" spans="1:5">
      <c r="A722" s="25">
        <v>44019</v>
      </c>
      <c r="B722">
        <v>44019</v>
      </c>
      <c r="C722" t="s">
        <v>586</v>
      </c>
      <c r="D722" s="27">
        <f>VLOOKUP(Pag_Inicio_Corr_mas_casos[[#This Row],[Corregimiento]],Hoja3!$A$2:$D$676,4,0)</f>
        <v>81005</v>
      </c>
      <c r="E722">
        <v>11</v>
      </c>
    </row>
    <row r="723" spans="1:5">
      <c r="A723" s="25">
        <v>44019</v>
      </c>
      <c r="B723">
        <v>44019</v>
      </c>
      <c r="C723" t="s">
        <v>526</v>
      </c>
      <c r="D723" s="27">
        <f>VLOOKUP(Pag_Inicio_Corr_mas_casos[[#This Row],[Corregimiento]],Hoja3!$A$2:$D$676,4,0)</f>
        <v>130106</v>
      </c>
      <c r="E723">
        <v>11</v>
      </c>
    </row>
    <row r="724" spans="1:5">
      <c r="A724" s="25">
        <v>44019</v>
      </c>
      <c r="B724">
        <v>44019</v>
      </c>
      <c r="C724" t="s">
        <v>555</v>
      </c>
      <c r="D724" s="27">
        <f>VLOOKUP(Pag_Inicio_Corr_mas_casos[[#This Row],[Corregimiento]],Hoja3!$A$2:$D$676,4,0)</f>
        <v>80815</v>
      </c>
      <c r="E724">
        <v>20</v>
      </c>
    </row>
    <row r="725" spans="1:5">
      <c r="A725" s="25">
        <v>44019</v>
      </c>
      <c r="B725">
        <v>44019</v>
      </c>
      <c r="C725" t="s">
        <v>573</v>
      </c>
      <c r="D725" s="27">
        <f>VLOOKUP(Pag_Inicio_Corr_mas_casos[[#This Row],[Corregimiento]],Hoja3!$A$2:$D$676,4,0)</f>
        <v>80804</v>
      </c>
      <c r="E725">
        <v>10</v>
      </c>
    </row>
    <row r="726" spans="1:5">
      <c r="A726" s="25">
        <v>44019</v>
      </c>
      <c r="B726">
        <v>44019</v>
      </c>
      <c r="C726" t="s">
        <v>544</v>
      </c>
      <c r="D726" s="27">
        <f>VLOOKUP(Pag_Inicio_Corr_mas_casos[[#This Row],[Corregimiento]],Hoja3!$A$2:$D$676,4,0)</f>
        <v>130108</v>
      </c>
      <c r="E726">
        <v>10</v>
      </c>
    </row>
    <row r="727" spans="1:5">
      <c r="A727" s="25">
        <v>44019</v>
      </c>
      <c r="B727">
        <v>44019</v>
      </c>
      <c r="C727" t="s">
        <v>569</v>
      </c>
      <c r="D727" s="27">
        <f>VLOOKUP(Pag_Inicio_Corr_mas_casos[[#This Row],[Corregimiento]],Hoja3!$A$2:$D$676,4,0)</f>
        <v>81003</v>
      </c>
      <c r="E727">
        <v>10</v>
      </c>
    </row>
    <row r="728" spans="1:5">
      <c r="A728" s="25">
        <v>44019</v>
      </c>
      <c r="B728">
        <v>44019</v>
      </c>
      <c r="C728" t="s">
        <v>528</v>
      </c>
      <c r="D728" s="27">
        <f>VLOOKUP(Pag_Inicio_Corr_mas_casos[[#This Row],[Corregimiento]],Hoja3!$A$2:$D$676,4,0)</f>
        <v>130102</v>
      </c>
      <c r="E728">
        <v>10</v>
      </c>
    </row>
    <row r="729" spans="1:5">
      <c r="A729" s="25">
        <v>44020</v>
      </c>
      <c r="B729">
        <v>44020</v>
      </c>
      <c r="C729" t="s">
        <v>548</v>
      </c>
      <c r="D729" s="27">
        <f>VLOOKUP(Pag_Inicio_Corr_mas_casos[[#This Row],[Corregimiento]],Hoja3!$A$2:$D$676,4,0)</f>
        <v>10201</v>
      </c>
      <c r="E729">
        <v>72</v>
      </c>
    </row>
    <row r="730" spans="1:5">
      <c r="A730" s="25">
        <v>44020</v>
      </c>
      <c r="B730">
        <v>44020</v>
      </c>
      <c r="C730" t="s">
        <v>531</v>
      </c>
      <c r="D730" s="27">
        <f>VLOOKUP(Pag_Inicio_Corr_mas_casos[[#This Row],[Corregimiento]],Hoja3!$A$2:$D$676,4,0)</f>
        <v>81008</v>
      </c>
      <c r="E730">
        <v>42</v>
      </c>
    </row>
    <row r="731" spans="1:5">
      <c r="A731" s="25">
        <v>44020</v>
      </c>
      <c r="B731">
        <v>44020</v>
      </c>
      <c r="C731" t="s">
        <v>537</v>
      </c>
      <c r="D731" s="27">
        <f>VLOOKUP(Pag_Inicio_Corr_mas_casos[[#This Row],[Corregimiento]],Hoja3!$A$2:$D$676,4,0)</f>
        <v>80819</v>
      </c>
      <c r="E731">
        <v>35</v>
      </c>
    </row>
    <row r="732" spans="1:5">
      <c r="A732" s="25">
        <v>44020</v>
      </c>
      <c r="B732">
        <v>44020</v>
      </c>
      <c r="C732" t="s">
        <v>524</v>
      </c>
      <c r="D732" s="27">
        <f>VLOOKUP(Pag_Inicio_Corr_mas_casos[[#This Row],[Corregimiento]],Hoja3!$A$2:$D$676,4,0)</f>
        <v>130101</v>
      </c>
      <c r="E732">
        <v>30</v>
      </c>
    </row>
    <row r="733" spans="1:5">
      <c r="A733" s="25">
        <v>44020</v>
      </c>
      <c r="B733">
        <v>44020</v>
      </c>
      <c r="C733" t="s">
        <v>550</v>
      </c>
      <c r="D733" s="27">
        <f>VLOOKUP(Pag_Inicio_Corr_mas_casos[[#This Row],[Corregimiento]],Hoja3!$A$2:$D$676,4,0)</f>
        <v>80813</v>
      </c>
      <c r="E733">
        <v>29</v>
      </c>
    </row>
    <row r="734" spans="1:5">
      <c r="A734" s="25">
        <v>44020</v>
      </c>
      <c r="B734">
        <v>44020</v>
      </c>
      <c r="C734" t="s">
        <v>532</v>
      </c>
      <c r="D734" s="27">
        <f>VLOOKUP(Pag_Inicio_Corr_mas_casos[[#This Row],[Corregimiento]],Hoja3!$A$2:$D$676,4,0)</f>
        <v>80816</v>
      </c>
      <c r="E734">
        <v>25</v>
      </c>
    </row>
    <row r="735" spans="1:5">
      <c r="A735" s="25">
        <v>44020</v>
      </c>
      <c r="B735">
        <v>44020</v>
      </c>
      <c r="C735" t="s">
        <v>529</v>
      </c>
      <c r="D735" s="27">
        <f>VLOOKUP(Pag_Inicio_Corr_mas_casos[[#This Row],[Corregimiento]],Hoja3!$A$2:$D$676,4,0)</f>
        <v>80821</v>
      </c>
      <c r="E735">
        <v>24</v>
      </c>
    </row>
    <row r="736" spans="1:5">
      <c r="A736" s="25">
        <v>44020</v>
      </c>
      <c r="B736">
        <v>44020</v>
      </c>
      <c r="C736" t="s">
        <v>554</v>
      </c>
      <c r="D736" s="27">
        <f>VLOOKUP(Pag_Inicio_Corr_mas_casos[[#This Row],[Corregimiento]],Hoja3!$A$2:$D$676,4,0)</f>
        <v>80820</v>
      </c>
      <c r="E736">
        <v>24</v>
      </c>
    </row>
    <row r="737" spans="1:5">
      <c r="A737" s="25">
        <v>44020</v>
      </c>
      <c r="B737">
        <v>44020</v>
      </c>
      <c r="C737" t="s">
        <v>540</v>
      </c>
      <c r="D737" s="27">
        <f>VLOOKUP(Pag_Inicio_Corr_mas_casos[[#This Row],[Corregimiento]],Hoja3!$A$2:$D$676,4,0)</f>
        <v>80812</v>
      </c>
      <c r="E737">
        <v>23</v>
      </c>
    </row>
    <row r="738" spans="1:5">
      <c r="A738" s="25">
        <v>44020</v>
      </c>
      <c r="B738">
        <v>44020</v>
      </c>
      <c r="C738" t="s">
        <v>596</v>
      </c>
      <c r="D738" s="27">
        <f>VLOOKUP(Pag_Inicio_Corr_mas_casos[[#This Row],[Corregimiento]],Hoja3!$A$2:$D$676,4,0)</f>
        <v>10401</v>
      </c>
      <c r="E738">
        <v>21</v>
      </c>
    </row>
    <row r="739" spans="1:5">
      <c r="A739" s="25">
        <v>44020</v>
      </c>
      <c r="B739">
        <v>44020</v>
      </c>
      <c r="C739" t="s">
        <v>527</v>
      </c>
      <c r="D739" s="27">
        <f>VLOOKUP(Pag_Inicio_Corr_mas_casos[[#This Row],[Corregimiento]],Hoja3!$A$2:$D$676,4,0)</f>
        <v>80802</v>
      </c>
      <c r="E739">
        <v>21</v>
      </c>
    </row>
    <row r="740" spans="1:5">
      <c r="A740" s="25">
        <v>44020</v>
      </c>
      <c r="B740">
        <v>44020</v>
      </c>
      <c r="C740" t="s">
        <v>526</v>
      </c>
      <c r="D740" s="27">
        <f>VLOOKUP(Pag_Inicio_Corr_mas_casos[[#This Row],[Corregimiento]],Hoja3!$A$2:$D$676,4,0)</f>
        <v>130106</v>
      </c>
      <c r="E740">
        <v>21</v>
      </c>
    </row>
    <row r="741" spans="1:5">
      <c r="A741" s="25">
        <v>44020</v>
      </c>
      <c r="B741">
        <v>44020</v>
      </c>
      <c r="C741" t="s">
        <v>533</v>
      </c>
      <c r="D741" s="27">
        <f>VLOOKUP(Pag_Inicio_Corr_mas_casos[[#This Row],[Corregimiento]],Hoja3!$A$2:$D$676,4,0)</f>
        <v>80817</v>
      </c>
      <c r="E741">
        <v>20</v>
      </c>
    </row>
    <row r="742" spans="1:5">
      <c r="A742" s="25">
        <v>44020</v>
      </c>
      <c r="B742">
        <v>44020</v>
      </c>
      <c r="C742" t="s">
        <v>525</v>
      </c>
      <c r="D742" s="27">
        <f>VLOOKUP(Pag_Inicio_Corr_mas_casos[[#This Row],[Corregimiento]],Hoja3!$A$2:$D$676,4,0)</f>
        <v>81002</v>
      </c>
      <c r="E742">
        <v>19</v>
      </c>
    </row>
    <row r="743" spans="1:5">
      <c r="A743" s="25">
        <v>44020</v>
      </c>
      <c r="B743">
        <v>44020</v>
      </c>
      <c r="C743" t="s">
        <v>535</v>
      </c>
      <c r="D743" s="27">
        <f>VLOOKUP(Pag_Inicio_Corr_mas_casos[[#This Row],[Corregimiento]],Hoja3!$A$2:$D$676,4,0)</f>
        <v>80823</v>
      </c>
      <c r="E743">
        <v>16</v>
      </c>
    </row>
    <row r="744" spans="1:5">
      <c r="A744" s="25">
        <v>44020</v>
      </c>
      <c r="B744">
        <v>44020</v>
      </c>
      <c r="C744" t="s">
        <v>571</v>
      </c>
      <c r="D744" s="27">
        <f>VLOOKUP(Pag_Inicio_Corr_mas_casos[[#This Row],[Corregimiento]],Hoja3!$A$2:$D$676,4,0)</f>
        <v>30104</v>
      </c>
      <c r="E744">
        <v>14</v>
      </c>
    </row>
    <row r="745" spans="1:5">
      <c r="A745" s="25">
        <v>44020</v>
      </c>
      <c r="B745">
        <v>44020</v>
      </c>
      <c r="C745" t="s">
        <v>552</v>
      </c>
      <c r="D745" s="27">
        <f>VLOOKUP(Pag_Inicio_Corr_mas_casos[[#This Row],[Corregimiento]],Hoja3!$A$2:$D$676,4,0)</f>
        <v>80501</v>
      </c>
      <c r="E745">
        <v>14</v>
      </c>
    </row>
    <row r="746" spans="1:5">
      <c r="A746" s="25">
        <v>44020</v>
      </c>
      <c r="B746">
        <v>44020</v>
      </c>
      <c r="C746" t="s">
        <v>536</v>
      </c>
      <c r="D746" s="27">
        <f>VLOOKUP(Pag_Inicio_Corr_mas_casos[[#This Row],[Corregimiento]],Hoja3!$A$2:$D$676,4,0)</f>
        <v>81001</v>
      </c>
      <c r="E746">
        <v>13</v>
      </c>
    </row>
    <row r="747" spans="1:5">
      <c r="A747" s="25">
        <v>44020</v>
      </c>
      <c r="B747">
        <v>44020</v>
      </c>
      <c r="C747" t="s">
        <v>530</v>
      </c>
      <c r="D747" s="27">
        <f>VLOOKUP(Pag_Inicio_Corr_mas_casos[[#This Row],[Corregimiento]],Hoja3!$A$2:$D$676,4,0)</f>
        <v>81007</v>
      </c>
      <c r="E747">
        <v>13</v>
      </c>
    </row>
    <row r="748" spans="1:5">
      <c r="A748" s="25">
        <v>44020</v>
      </c>
      <c r="B748">
        <v>44020</v>
      </c>
      <c r="C748" t="s">
        <v>560</v>
      </c>
      <c r="D748" s="27">
        <f>VLOOKUP(Pag_Inicio_Corr_mas_casos[[#This Row],[Corregimiento]],Hoja3!$A$2:$D$676,4,0)</f>
        <v>80826</v>
      </c>
      <c r="E748">
        <v>13</v>
      </c>
    </row>
    <row r="749" spans="1:5">
      <c r="A749" s="25">
        <v>44020</v>
      </c>
      <c r="B749">
        <v>44020</v>
      </c>
      <c r="C749" t="s">
        <v>578</v>
      </c>
      <c r="D749" s="27">
        <f>VLOOKUP(Pag_Inicio_Corr_mas_casos[[#This Row],[Corregimiento]],Hoja3!$A$2:$D$676,4,0)</f>
        <v>30111</v>
      </c>
      <c r="E749">
        <v>13</v>
      </c>
    </row>
    <row r="750" spans="1:5">
      <c r="A750" s="25">
        <v>44020</v>
      </c>
      <c r="B750">
        <v>44020</v>
      </c>
      <c r="C750" t="s">
        <v>545</v>
      </c>
      <c r="D750" s="27">
        <f>VLOOKUP(Pag_Inicio_Corr_mas_casos[[#This Row],[Corregimiento]],Hoja3!$A$2:$D$676,4,0)</f>
        <v>80810</v>
      </c>
      <c r="E750">
        <v>11</v>
      </c>
    </row>
    <row r="751" spans="1:5">
      <c r="A751" s="25">
        <v>44020</v>
      </c>
      <c r="B751">
        <v>44020</v>
      </c>
      <c r="C751" t="s">
        <v>565</v>
      </c>
      <c r="D751" s="27">
        <f>VLOOKUP(Pag_Inicio_Corr_mas_casos[[#This Row],[Corregimiento]],Hoja3!$A$2:$D$676,4,0)</f>
        <v>80809</v>
      </c>
      <c r="E751">
        <v>11</v>
      </c>
    </row>
    <row r="752" spans="1:5">
      <c r="A752" s="25">
        <v>44021</v>
      </c>
      <c r="B752">
        <v>44021</v>
      </c>
      <c r="C752" t="s">
        <v>550</v>
      </c>
      <c r="D752" s="27">
        <f>VLOOKUP(Pag_Inicio_Corr_mas_casos[[#This Row],[Corregimiento]],Hoja3!$A$2:$D$676,4,0)</f>
        <v>80813</v>
      </c>
      <c r="E752">
        <v>35</v>
      </c>
    </row>
    <row r="753" spans="1:5">
      <c r="A753" s="25">
        <v>44021</v>
      </c>
      <c r="B753">
        <v>44021</v>
      </c>
      <c r="C753" t="s">
        <v>531</v>
      </c>
      <c r="D753" s="27">
        <f>VLOOKUP(Pag_Inicio_Corr_mas_casos[[#This Row],[Corregimiento]],Hoja3!$A$2:$D$676,4,0)</f>
        <v>81008</v>
      </c>
      <c r="E753">
        <v>33</v>
      </c>
    </row>
    <row r="754" spans="1:5">
      <c r="A754" s="25">
        <v>44021</v>
      </c>
      <c r="B754">
        <v>44021</v>
      </c>
      <c r="C754" t="s">
        <v>534</v>
      </c>
      <c r="D754" s="27">
        <f>VLOOKUP(Pag_Inicio_Corr_mas_casos[[#This Row],[Corregimiento]],Hoja3!$A$2:$D$676,4,0)</f>
        <v>80822</v>
      </c>
      <c r="E754">
        <v>31</v>
      </c>
    </row>
    <row r="755" spans="1:5">
      <c r="A755" s="25">
        <v>44021</v>
      </c>
      <c r="B755">
        <v>44021</v>
      </c>
      <c r="C755" t="s">
        <v>533</v>
      </c>
      <c r="D755" s="27">
        <f>VLOOKUP(Pag_Inicio_Corr_mas_casos[[#This Row],[Corregimiento]],Hoja3!$A$2:$D$676,4,0)</f>
        <v>80817</v>
      </c>
      <c r="E755">
        <v>29</v>
      </c>
    </row>
    <row r="756" spans="1:5">
      <c r="A756" s="25">
        <v>44021</v>
      </c>
      <c r="B756">
        <v>44021</v>
      </c>
      <c r="C756" t="s">
        <v>537</v>
      </c>
      <c r="D756" s="27">
        <f>VLOOKUP(Pag_Inicio_Corr_mas_casos[[#This Row],[Corregimiento]],Hoja3!$A$2:$D$676,4,0)</f>
        <v>80819</v>
      </c>
      <c r="E756">
        <v>24</v>
      </c>
    </row>
    <row r="757" spans="1:5">
      <c r="A757" s="25">
        <v>44021</v>
      </c>
      <c r="B757">
        <v>44021</v>
      </c>
      <c r="C757" t="s">
        <v>554</v>
      </c>
      <c r="D757" s="27">
        <f>VLOOKUP(Pag_Inicio_Corr_mas_casos[[#This Row],[Corregimiento]],Hoja3!$A$2:$D$676,4,0)</f>
        <v>80820</v>
      </c>
      <c r="E757">
        <v>22</v>
      </c>
    </row>
    <row r="758" spans="1:5">
      <c r="A758" s="25">
        <v>44021</v>
      </c>
      <c r="B758">
        <v>44021</v>
      </c>
      <c r="C758" t="s">
        <v>545</v>
      </c>
      <c r="D758" s="27">
        <f>VLOOKUP(Pag_Inicio_Corr_mas_casos[[#This Row],[Corregimiento]],Hoja3!$A$2:$D$676,4,0)</f>
        <v>80810</v>
      </c>
      <c r="E758">
        <v>22</v>
      </c>
    </row>
    <row r="759" spans="1:5">
      <c r="A759" s="25">
        <v>44021</v>
      </c>
      <c r="B759">
        <v>44021</v>
      </c>
      <c r="C759" t="s">
        <v>536</v>
      </c>
      <c r="D759" s="27">
        <f>VLOOKUP(Pag_Inicio_Corr_mas_casos[[#This Row],[Corregimiento]],Hoja3!$A$2:$D$676,4,0)</f>
        <v>81001</v>
      </c>
      <c r="E759">
        <v>20</v>
      </c>
    </row>
    <row r="760" spans="1:5">
      <c r="A760" s="25">
        <v>44021</v>
      </c>
      <c r="B760">
        <v>44021</v>
      </c>
      <c r="C760" t="s">
        <v>529</v>
      </c>
      <c r="D760" s="27">
        <f>VLOOKUP(Pag_Inicio_Corr_mas_casos[[#This Row],[Corregimiento]],Hoja3!$A$2:$D$676,4,0)</f>
        <v>80821</v>
      </c>
      <c r="E760">
        <v>19</v>
      </c>
    </row>
    <row r="761" spans="1:5">
      <c r="A761" s="25">
        <v>44021</v>
      </c>
      <c r="B761">
        <v>44021</v>
      </c>
      <c r="C761" t="s">
        <v>525</v>
      </c>
      <c r="D761" s="27">
        <f>VLOOKUP(Pag_Inicio_Corr_mas_casos[[#This Row],[Corregimiento]],Hoja3!$A$2:$D$676,4,0)</f>
        <v>81002</v>
      </c>
      <c r="E761">
        <v>19</v>
      </c>
    </row>
    <row r="762" spans="1:5">
      <c r="A762" s="25">
        <v>44021</v>
      </c>
      <c r="B762">
        <v>44021</v>
      </c>
      <c r="C762" t="s">
        <v>526</v>
      </c>
      <c r="D762" s="27">
        <f>VLOOKUP(Pag_Inicio_Corr_mas_casos[[#This Row],[Corregimiento]],Hoja3!$A$2:$D$676,4,0)</f>
        <v>130106</v>
      </c>
      <c r="E762">
        <v>19</v>
      </c>
    </row>
    <row r="763" spans="1:5">
      <c r="A763" s="25">
        <v>44021</v>
      </c>
      <c r="B763">
        <v>44021</v>
      </c>
      <c r="C763" t="s">
        <v>539</v>
      </c>
      <c r="D763" s="27">
        <f>VLOOKUP(Pag_Inicio_Corr_mas_casos[[#This Row],[Corregimiento]],Hoja3!$A$2:$D$676,4,0)</f>
        <v>81006</v>
      </c>
      <c r="E763">
        <v>18</v>
      </c>
    </row>
    <row r="764" spans="1:5">
      <c r="A764" s="25">
        <v>44021</v>
      </c>
      <c r="B764">
        <v>44021</v>
      </c>
      <c r="C764" t="s">
        <v>542</v>
      </c>
      <c r="D764" s="27">
        <f>VLOOKUP(Pag_Inicio_Corr_mas_casos[[#This Row],[Corregimiento]],Hoja3!$A$2:$D$676,4,0)</f>
        <v>40601</v>
      </c>
      <c r="E764">
        <v>17</v>
      </c>
    </row>
    <row r="765" spans="1:5">
      <c r="A765" s="25">
        <v>44021</v>
      </c>
      <c r="B765">
        <v>44021</v>
      </c>
      <c r="C765" t="s">
        <v>540</v>
      </c>
      <c r="D765" s="27">
        <f>VLOOKUP(Pag_Inicio_Corr_mas_casos[[#This Row],[Corregimiento]],Hoja3!$A$2:$D$676,4,0)</f>
        <v>80812</v>
      </c>
      <c r="E765">
        <v>16</v>
      </c>
    </row>
    <row r="766" spans="1:5">
      <c r="A766" s="25">
        <v>44021</v>
      </c>
      <c r="B766">
        <v>44021</v>
      </c>
      <c r="C766" t="s">
        <v>546</v>
      </c>
      <c r="D766" s="27">
        <f>VLOOKUP(Pag_Inicio_Corr_mas_casos[[#This Row],[Corregimiento]],Hoja3!$A$2:$D$676,4,0)</f>
        <v>30107</v>
      </c>
      <c r="E766">
        <v>15</v>
      </c>
    </row>
    <row r="767" spans="1:5">
      <c r="A767" s="25">
        <v>44021</v>
      </c>
      <c r="B767">
        <v>44021</v>
      </c>
      <c r="C767" t="s">
        <v>530</v>
      </c>
      <c r="D767" s="27">
        <f>VLOOKUP(Pag_Inicio_Corr_mas_casos[[#This Row],[Corregimiento]],Hoja3!$A$2:$D$676,4,0)</f>
        <v>81007</v>
      </c>
      <c r="E767">
        <v>14</v>
      </c>
    </row>
    <row r="768" spans="1:5">
      <c r="A768" s="25">
        <v>44021</v>
      </c>
      <c r="B768">
        <v>44021</v>
      </c>
      <c r="C768" t="s">
        <v>573</v>
      </c>
      <c r="D768" s="27">
        <f>VLOOKUP(Pag_Inicio_Corr_mas_casos[[#This Row],[Corregimiento]],Hoja3!$A$2:$D$676,4,0)</f>
        <v>80804</v>
      </c>
      <c r="E768">
        <v>14</v>
      </c>
    </row>
    <row r="769" spans="1:5">
      <c r="A769" s="25">
        <v>44021</v>
      </c>
      <c r="B769">
        <v>44021</v>
      </c>
      <c r="C769" t="s">
        <v>527</v>
      </c>
      <c r="D769" s="27">
        <f>VLOOKUP(Pag_Inicio_Corr_mas_casos[[#This Row],[Corregimiento]],Hoja3!$A$2:$D$676,4,0)</f>
        <v>80802</v>
      </c>
      <c r="E769">
        <v>14</v>
      </c>
    </row>
    <row r="770" spans="1:5">
      <c r="A770" s="25">
        <v>44021</v>
      </c>
      <c r="B770">
        <v>44021</v>
      </c>
      <c r="C770" t="s">
        <v>569</v>
      </c>
      <c r="D770" s="27">
        <f>VLOOKUP(Pag_Inicio_Corr_mas_casos[[#This Row],[Corregimiento]],Hoja3!$A$2:$D$676,4,0)</f>
        <v>81003</v>
      </c>
      <c r="E770">
        <v>14</v>
      </c>
    </row>
    <row r="771" spans="1:5">
      <c r="A771" s="25">
        <v>44021</v>
      </c>
      <c r="B771">
        <v>44021</v>
      </c>
      <c r="C771" t="s">
        <v>557</v>
      </c>
      <c r="D771" s="27">
        <f>VLOOKUP(Pag_Inicio_Corr_mas_casos[[#This Row],[Corregimiento]],Hoja3!$A$2:$D$676,4,0)</f>
        <v>80811</v>
      </c>
      <c r="E771">
        <v>14</v>
      </c>
    </row>
    <row r="772" spans="1:5">
      <c r="A772" s="25">
        <v>44021</v>
      </c>
      <c r="B772">
        <v>44021</v>
      </c>
      <c r="C772" t="s">
        <v>543</v>
      </c>
      <c r="D772" s="27">
        <f>VLOOKUP(Pag_Inicio_Corr_mas_casos[[#This Row],[Corregimiento]],Hoja3!$A$2:$D$676,4,0)</f>
        <v>80806</v>
      </c>
      <c r="E772">
        <v>13</v>
      </c>
    </row>
    <row r="773" spans="1:5">
      <c r="A773" s="25">
        <v>44021</v>
      </c>
      <c r="B773">
        <v>44021</v>
      </c>
      <c r="C773" t="s">
        <v>594</v>
      </c>
      <c r="D773" s="27">
        <f>VLOOKUP(Pag_Inicio_Corr_mas_casos[[#This Row],[Corregimiento]],Hoja3!$A$2:$D$676,4,0)</f>
        <v>40503</v>
      </c>
      <c r="E773">
        <v>13</v>
      </c>
    </row>
    <row r="774" spans="1:5">
      <c r="A774" s="25">
        <v>44021</v>
      </c>
      <c r="B774">
        <v>44021</v>
      </c>
      <c r="C774" t="s">
        <v>555</v>
      </c>
      <c r="D774" s="27">
        <f>VLOOKUP(Pag_Inicio_Corr_mas_casos[[#This Row],[Corregimiento]],Hoja3!$A$2:$D$676,4,0)</f>
        <v>80815</v>
      </c>
      <c r="E774">
        <v>13</v>
      </c>
    </row>
    <row r="775" spans="1:5">
      <c r="A775" s="25">
        <v>44021</v>
      </c>
      <c r="B775">
        <v>44021</v>
      </c>
      <c r="C775" t="s">
        <v>567</v>
      </c>
      <c r="D775" s="27">
        <f>VLOOKUP(Pag_Inicio_Corr_mas_casos[[#This Row],[Corregimiento]],Hoja3!$A$2:$D$676,4,0)</f>
        <v>80805</v>
      </c>
      <c r="E775">
        <v>13</v>
      </c>
    </row>
    <row r="776" spans="1:5">
      <c r="A776" s="25">
        <v>44021</v>
      </c>
      <c r="B776">
        <v>44021</v>
      </c>
      <c r="C776" t="s">
        <v>607</v>
      </c>
      <c r="D776" s="27">
        <f>VLOOKUP(Pag_Inicio_Corr_mas_casos[[#This Row],[Corregimiento]],Hoja3!$A$2:$D$676,4,0)</f>
        <v>30103</v>
      </c>
      <c r="E776">
        <v>12</v>
      </c>
    </row>
    <row r="777" spans="1:5">
      <c r="A777" s="25">
        <v>44021</v>
      </c>
      <c r="B777">
        <v>44021</v>
      </c>
      <c r="C777" t="s">
        <v>600</v>
      </c>
      <c r="D777" s="27">
        <f>VLOOKUP(Pag_Inicio_Corr_mas_casos[[#This Row],[Corregimiento]],Hoja3!$A$2:$D$676,4,0)</f>
        <v>30115</v>
      </c>
      <c r="E777">
        <v>12</v>
      </c>
    </row>
    <row r="778" spans="1:5">
      <c r="A778" s="25">
        <v>44021</v>
      </c>
      <c r="B778">
        <v>44021</v>
      </c>
      <c r="C778" t="s">
        <v>608</v>
      </c>
      <c r="D778" s="27">
        <f>VLOOKUP(Pag_Inicio_Corr_mas_casos[[#This Row],[Corregimiento]],Hoja3!$A$2:$D$676,4,0)</f>
        <v>40701</v>
      </c>
      <c r="E778">
        <v>12</v>
      </c>
    </row>
    <row r="779" spans="1:5">
      <c r="A779" s="25">
        <v>44021</v>
      </c>
      <c r="B779">
        <v>44021</v>
      </c>
      <c r="C779" t="s">
        <v>602</v>
      </c>
      <c r="D779" s="27">
        <f>VLOOKUP(Pag_Inicio_Corr_mas_casos[[#This Row],[Corregimiento]],Hoja3!$A$2:$D$676,4,0)</f>
        <v>120301</v>
      </c>
      <c r="E779">
        <v>12</v>
      </c>
    </row>
    <row r="780" spans="1:5">
      <c r="A780" s="25">
        <v>44021</v>
      </c>
      <c r="B780">
        <v>44021</v>
      </c>
      <c r="C780" t="s">
        <v>606</v>
      </c>
      <c r="D780" s="27">
        <f>VLOOKUP(Pag_Inicio_Corr_mas_casos[[#This Row],[Corregimiento]],Hoja3!$A$2:$D$676,4,0)</f>
        <v>30101</v>
      </c>
      <c r="E780">
        <v>11</v>
      </c>
    </row>
    <row r="781" spans="1:5">
      <c r="A781" s="25">
        <v>44021</v>
      </c>
      <c r="B781">
        <v>44021</v>
      </c>
      <c r="C781" t="s">
        <v>571</v>
      </c>
      <c r="D781" s="27">
        <f>VLOOKUP(Pag_Inicio_Corr_mas_casos[[#This Row],[Corregimiento]],Hoja3!$A$2:$D$676,4,0)</f>
        <v>30104</v>
      </c>
      <c r="E781">
        <v>11</v>
      </c>
    </row>
    <row r="782" spans="1:5">
      <c r="A782" s="25">
        <v>44021</v>
      </c>
      <c r="B782">
        <v>44021</v>
      </c>
      <c r="C782" t="s">
        <v>532</v>
      </c>
      <c r="D782" s="27">
        <f>VLOOKUP(Pag_Inicio_Corr_mas_casos[[#This Row],[Corregimiento]],Hoja3!$A$2:$D$676,4,0)</f>
        <v>80816</v>
      </c>
      <c r="E782">
        <v>11</v>
      </c>
    </row>
    <row r="783" spans="1:5">
      <c r="A783" s="25">
        <v>44021</v>
      </c>
      <c r="B783">
        <v>44021</v>
      </c>
      <c r="C783" t="s">
        <v>561</v>
      </c>
      <c r="D783" s="27">
        <f>VLOOKUP(Pag_Inicio_Corr_mas_casos[[#This Row],[Corregimiento]],Hoja3!$A$2:$D$676,4,0)</f>
        <v>50208</v>
      </c>
      <c r="E783">
        <v>11</v>
      </c>
    </row>
    <row r="784" spans="1:5">
      <c r="A784" s="25">
        <v>44022</v>
      </c>
      <c r="B784">
        <v>44022</v>
      </c>
      <c r="C784" t="s">
        <v>529</v>
      </c>
      <c r="D784" s="27">
        <f>VLOOKUP(Pag_Inicio_Corr_mas_casos[[#This Row],[Corregimiento]],Hoja3!$A$2:$D$676,4,0)</f>
        <v>80821</v>
      </c>
      <c r="E784">
        <v>50</v>
      </c>
    </row>
    <row r="785" spans="1:5">
      <c r="A785" s="25">
        <v>44022</v>
      </c>
      <c r="B785">
        <v>44022</v>
      </c>
      <c r="C785" t="s">
        <v>524</v>
      </c>
      <c r="D785" s="27">
        <f>VLOOKUP(Pag_Inicio_Corr_mas_casos[[#This Row],[Corregimiento]],Hoja3!$A$2:$D$676,4,0)</f>
        <v>130101</v>
      </c>
      <c r="E785">
        <v>48</v>
      </c>
    </row>
    <row r="786" spans="1:5">
      <c r="A786" s="25">
        <v>44022</v>
      </c>
      <c r="B786">
        <v>44022</v>
      </c>
      <c r="C786" t="s">
        <v>548</v>
      </c>
      <c r="D786" s="27">
        <f>VLOOKUP(Pag_Inicio_Corr_mas_casos[[#This Row],[Corregimiento]],Hoja3!$A$2:$D$676,4,0)</f>
        <v>10201</v>
      </c>
      <c r="E786">
        <v>44</v>
      </c>
    </row>
    <row r="787" spans="1:5">
      <c r="A787" s="25">
        <v>44022</v>
      </c>
      <c r="B787">
        <v>44022</v>
      </c>
      <c r="C787" t="s">
        <v>526</v>
      </c>
      <c r="D787" s="27">
        <f>VLOOKUP(Pag_Inicio_Corr_mas_casos[[#This Row],[Corregimiento]],Hoja3!$A$2:$D$676,4,0)</f>
        <v>130106</v>
      </c>
      <c r="E787">
        <v>43</v>
      </c>
    </row>
    <row r="788" spans="1:5">
      <c r="A788" s="25">
        <v>44022</v>
      </c>
      <c r="B788">
        <v>44022</v>
      </c>
      <c r="C788" t="s">
        <v>550</v>
      </c>
      <c r="D788" s="27">
        <f>VLOOKUP(Pag_Inicio_Corr_mas_casos[[#This Row],[Corregimiento]],Hoja3!$A$2:$D$676,4,0)</f>
        <v>80813</v>
      </c>
      <c r="E788">
        <v>39</v>
      </c>
    </row>
    <row r="789" spans="1:5">
      <c r="A789" s="25">
        <v>44022</v>
      </c>
      <c r="B789">
        <v>44022</v>
      </c>
      <c r="C789" t="s">
        <v>568</v>
      </c>
      <c r="D789" s="27">
        <f>VLOOKUP(Pag_Inicio_Corr_mas_casos[[#This Row],[Corregimiento]],Hoja3!$A$2:$D$676,4,0)</f>
        <v>130717</v>
      </c>
      <c r="E789">
        <v>39</v>
      </c>
    </row>
    <row r="790" spans="1:5">
      <c r="A790" s="25">
        <v>44022</v>
      </c>
      <c r="B790">
        <v>44022</v>
      </c>
      <c r="C790" t="s">
        <v>537</v>
      </c>
      <c r="D790" s="27">
        <f>VLOOKUP(Pag_Inicio_Corr_mas_casos[[#This Row],[Corregimiento]],Hoja3!$A$2:$D$676,4,0)</f>
        <v>80819</v>
      </c>
      <c r="E790">
        <v>35</v>
      </c>
    </row>
    <row r="791" spans="1:5">
      <c r="A791" s="25">
        <v>44022</v>
      </c>
      <c r="B791">
        <v>44022</v>
      </c>
      <c r="C791" t="s">
        <v>540</v>
      </c>
      <c r="D791" s="27">
        <f>VLOOKUP(Pag_Inicio_Corr_mas_casos[[#This Row],[Corregimiento]],Hoja3!$A$2:$D$676,4,0)</f>
        <v>80812</v>
      </c>
      <c r="E791">
        <v>33</v>
      </c>
    </row>
    <row r="792" spans="1:5">
      <c r="A792" s="25">
        <v>44022</v>
      </c>
      <c r="B792">
        <v>44022</v>
      </c>
      <c r="C792" t="s">
        <v>525</v>
      </c>
      <c r="D792" s="27">
        <f>VLOOKUP(Pag_Inicio_Corr_mas_casos[[#This Row],[Corregimiento]],Hoja3!$A$2:$D$676,4,0)</f>
        <v>81002</v>
      </c>
      <c r="E792">
        <v>32</v>
      </c>
    </row>
    <row r="793" spans="1:5">
      <c r="A793" s="25">
        <v>44022</v>
      </c>
      <c r="B793">
        <v>44022</v>
      </c>
      <c r="C793" t="s">
        <v>609</v>
      </c>
      <c r="D793" s="27">
        <f>VLOOKUP(Pag_Inicio_Corr_mas_casos[[#This Row],[Corregimiento]],Hoja3!$A$2:$D$676,4,0)</f>
        <v>41402</v>
      </c>
      <c r="E793">
        <v>31</v>
      </c>
    </row>
    <row r="794" spans="1:5">
      <c r="A794" s="25">
        <v>44022</v>
      </c>
      <c r="B794">
        <v>44022</v>
      </c>
      <c r="C794" t="s">
        <v>534</v>
      </c>
      <c r="D794" s="27">
        <f>VLOOKUP(Pag_Inicio_Corr_mas_casos[[#This Row],[Corregimiento]],Hoja3!$A$2:$D$676,4,0)</f>
        <v>80822</v>
      </c>
      <c r="E794">
        <v>28</v>
      </c>
    </row>
    <row r="795" spans="1:5">
      <c r="A795" s="25">
        <v>44022</v>
      </c>
      <c r="B795">
        <v>44022</v>
      </c>
      <c r="C795" t="s">
        <v>559</v>
      </c>
      <c r="D795" s="27">
        <f>VLOOKUP(Pag_Inicio_Corr_mas_casos[[#This Row],[Corregimiento]],Hoja3!$A$2:$D$676,4,0)</f>
        <v>130708</v>
      </c>
      <c r="E795">
        <v>28</v>
      </c>
    </row>
    <row r="796" spans="1:5">
      <c r="A796" s="25">
        <v>44022</v>
      </c>
      <c r="B796">
        <v>44022</v>
      </c>
      <c r="C796" t="s">
        <v>533</v>
      </c>
      <c r="D796" s="27">
        <f>VLOOKUP(Pag_Inicio_Corr_mas_casos[[#This Row],[Corregimiento]],Hoja3!$A$2:$D$676,4,0)</f>
        <v>80817</v>
      </c>
      <c r="E796">
        <v>25</v>
      </c>
    </row>
    <row r="797" spans="1:5">
      <c r="A797" s="25">
        <v>44022</v>
      </c>
      <c r="B797">
        <v>44022</v>
      </c>
      <c r="C797" t="s">
        <v>528</v>
      </c>
      <c r="D797" s="27">
        <f>VLOOKUP(Pag_Inicio_Corr_mas_casos[[#This Row],[Corregimiento]],Hoja3!$A$2:$D$676,4,0)</f>
        <v>130102</v>
      </c>
      <c r="E797">
        <v>23</v>
      </c>
    </row>
    <row r="798" spans="1:5">
      <c r="A798" s="25">
        <v>44022</v>
      </c>
      <c r="B798">
        <v>44022</v>
      </c>
      <c r="C798" t="s">
        <v>532</v>
      </c>
      <c r="D798" s="27">
        <f>VLOOKUP(Pag_Inicio_Corr_mas_casos[[#This Row],[Corregimiento]],Hoja3!$A$2:$D$676,4,0)</f>
        <v>80816</v>
      </c>
      <c r="E798">
        <v>22</v>
      </c>
    </row>
    <row r="799" spans="1:5">
      <c r="A799" s="25">
        <v>44022</v>
      </c>
      <c r="B799">
        <v>44022</v>
      </c>
      <c r="C799" t="s">
        <v>530</v>
      </c>
      <c r="D799" s="27">
        <f>VLOOKUP(Pag_Inicio_Corr_mas_casos[[#This Row],[Corregimiento]],Hoja3!$A$2:$D$676,4,0)</f>
        <v>81007</v>
      </c>
      <c r="E799">
        <v>19</v>
      </c>
    </row>
    <row r="800" spans="1:5">
      <c r="A800" s="25">
        <v>44022</v>
      </c>
      <c r="B800">
        <v>44022</v>
      </c>
      <c r="C800" t="s">
        <v>554</v>
      </c>
      <c r="D800" s="27">
        <f>VLOOKUP(Pag_Inicio_Corr_mas_casos[[#This Row],[Corregimiento]],Hoja3!$A$2:$D$676,4,0)</f>
        <v>80820</v>
      </c>
      <c r="E800">
        <v>18</v>
      </c>
    </row>
    <row r="801" spans="1:5">
      <c r="A801" s="25">
        <v>44022</v>
      </c>
      <c r="B801">
        <v>44022</v>
      </c>
      <c r="C801" t="s">
        <v>541</v>
      </c>
      <c r="D801" s="27">
        <f>VLOOKUP(Pag_Inicio_Corr_mas_casos[[#This Row],[Corregimiento]],Hoja3!$A$2:$D$676,4,0)</f>
        <v>130702</v>
      </c>
      <c r="E801">
        <v>17</v>
      </c>
    </row>
    <row r="802" spans="1:5">
      <c r="A802" s="25">
        <v>44022</v>
      </c>
      <c r="B802">
        <v>44022</v>
      </c>
      <c r="C802" t="s">
        <v>565</v>
      </c>
      <c r="D802" s="27">
        <f>VLOOKUP(Pag_Inicio_Corr_mas_casos[[#This Row],[Corregimiento]],Hoja3!$A$2:$D$676,4,0)</f>
        <v>80809</v>
      </c>
      <c r="E802">
        <v>17</v>
      </c>
    </row>
    <row r="803" spans="1:5">
      <c r="A803" s="25">
        <v>44022</v>
      </c>
      <c r="B803">
        <v>44022</v>
      </c>
      <c r="C803" t="s">
        <v>535</v>
      </c>
      <c r="D803" s="27">
        <f>VLOOKUP(Pag_Inicio_Corr_mas_casos[[#This Row],[Corregimiento]],Hoja3!$A$2:$D$676,4,0)</f>
        <v>80823</v>
      </c>
      <c r="E803">
        <v>16</v>
      </c>
    </row>
    <row r="804" spans="1:5">
      <c r="A804" s="25">
        <v>44022</v>
      </c>
      <c r="B804">
        <v>44022</v>
      </c>
      <c r="C804" t="s">
        <v>572</v>
      </c>
      <c r="D804" s="27">
        <f>VLOOKUP(Pag_Inicio_Corr_mas_casos[[#This Row],[Corregimiento]],Hoja3!$A$2:$D$676,4,0)</f>
        <v>130701</v>
      </c>
      <c r="E804">
        <v>15</v>
      </c>
    </row>
    <row r="805" spans="1:5">
      <c r="A805" s="25">
        <v>44022</v>
      </c>
      <c r="B805">
        <v>44022</v>
      </c>
      <c r="C805" t="s">
        <v>538</v>
      </c>
      <c r="D805" s="27">
        <f>VLOOKUP(Pag_Inicio_Corr_mas_casos[[#This Row],[Corregimiento]],Hoja3!$A$2:$D$676,4,0)</f>
        <v>130107</v>
      </c>
      <c r="E805">
        <v>15</v>
      </c>
    </row>
    <row r="806" spans="1:5">
      <c r="A806" s="25">
        <v>44022</v>
      </c>
      <c r="B806">
        <v>44022</v>
      </c>
      <c r="C806" t="s">
        <v>560</v>
      </c>
      <c r="D806" s="27">
        <f>VLOOKUP(Pag_Inicio_Corr_mas_casos[[#This Row],[Corregimiento]],Hoja3!$A$2:$D$676,4,0)</f>
        <v>80826</v>
      </c>
      <c r="E806">
        <v>15</v>
      </c>
    </row>
    <row r="807" spans="1:5">
      <c r="A807" s="25">
        <v>44022</v>
      </c>
      <c r="B807">
        <v>44022</v>
      </c>
      <c r="C807" t="s">
        <v>552</v>
      </c>
      <c r="D807" s="27">
        <f>VLOOKUP(Pag_Inicio_Corr_mas_casos[[#This Row],[Corregimiento]],Hoja3!$A$2:$D$676,4,0)</f>
        <v>80501</v>
      </c>
      <c r="E807">
        <v>14</v>
      </c>
    </row>
    <row r="808" spans="1:5">
      <c r="A808" s="25">
        <v>44022</v>
      </c>
      <c r="B808">
        <v>44022</v>
      </c>
      <c r="C808" t="s">
        <v>545</v>
      </c>
      <c r="D808" s="27">
        <f>VLOOKUP(Pag_Inicio_Corr_mas_casos[[#This Row],[Corregimiento]],Hoja3!$A$2:$D$676,4,0)</f>
        <v>80810</v>
      </c>
      <c r="E808">
        <v>14</v>
      </c>
    </row>
    <row r="809" spans="1:5">
      <c r="A809" s="25">
        <v>44022</v>
      </c>
      <c r="B809">
        <v>44022</v>
      </c>
      <c r="C809" t="s">
        <v>587</v>
      </c>
      <c r="D809" s="27">
        <f>VLOOKUP(Pag_Inicio_Corr_mas_casos[[#This Row],[Corregimiento]],Hoja3!$A$2:$D$676,4,0)</f>
        <v>130716</v>
      </c>
      <c r="E809">
        <v>14</v>
      </c>
    </row>
    <row r="810" spans="1:5">
      <c r="A810" s="25">
        <v>44022</v>
      </c>
      <c r="B810">
        <v>44022</v>
      </c>
      <c r="C810" t="s">
        <v>517</v>
      </c>
      <c r="D810" s="27">
        <f>VLOOKUP(Pag_Inicio_Corr_mas_casos[[#This Row],[Corregimiento]],Hoja3!$A$2:$D$676,4,0)</f>
        <v>130709</v>
      </c>
      <c r="E810">
        <v>13</v>
      </c>
    </row>
    <row r="811" spans="1:5">
      <c r="A811" s="25">
        <v>44022</v>
      </c>
      <c r="B811">
        <v>44022</v>
      </c>
      <c r="C811" t="s">
        <v>569</v>
      </c>
      <c r="D811" s="27">
        <f>VLOOKUP(Pag_Inicio_Corr_mas_casos[[#This Row],[Corregimiento]],Hoja3!$A$2:$D$676,4,0)</f>
        <v>81003</v>
      </c>
      <c r="E811">
        <v>13</v>
      </c>
    </row>
    <row r="812" spans="1:5">
      <c r="A812" s="25">
        <v>44022</v>
      </c>
      <c r="B812">
        <v>44022</v>
      </c>
      <c r="C812" t="s">
        <v>610</v>
      </c>
      <c r="D812" s="27">
        <f>VLOOKUP(Pag_Inicio_Corr_mas_casos[[#This Row],[Corregimiento]],Hoja3!$A$2:$D$676,4,0)</f>
        <v>40203</v>
      </c>
      <c r="E812">
        <v>13</v>
      </c>
    </row>
    <row r="813" spans="1:5">
      <c r="A813" s="25">
        <v>44022</v>
      </c>
      <c r="B813">
        <v>44022</v>
      </c>
      <c r="C813" t="s">
        <v>580</v>
      </c>
      <c r="D813" s="27">
        <f>VLOOKUP(Pag_Inicio_Corr_mas_casos[[#This Row],[Corregimiento]],Hoja3!$A$2:$D$676,4,0)</f>
        <v>91001</v>
      </c>
      <c r="E813">
        <v>13</v>
      </c>
    </row>
    <row r="814" spans="1:5">
      <c r="A814" s="25">
        <v>44022</v>
      </c>
      <c r="B814">
        <v>44022</v>
      </c>
      <c r="C814" t="s">
        <v>575</v>
      </c>
      <c r="D814" s="27">
        <f>VLOOKUP(Pag_Inicio_Corr_mas_casos[[#This Row],[Corregimiento]],Hoja3!$A$2:$D$676,4,0)</f>
        <v>80807</v>
      </c>
      <c r="E814">
        <v>11</v>
      </c>
    </row>
    <row r="815" spans="1:5">
      <c r="A815" s="25">
        <v>44022</v>
      </c>
      <c r="B815">
        <v>44022</v>
      </c>
      <c r="C815" t="s">
        <v>544</v>
      </c>
      <c r="D815" s="27">
        <f>VLOOKUP(Pag_Inicio_Corr_mas_casos[[#This Row],[Corregimiento]],Hoja3!$A$2:$D$676,4,0)</f>
        <v>130108</v>
      </c>
      <c r="E815">
        <v>11</v>
      </c>
    </row>
    <row r="816" spans="1:5">
      <c r="A816" s="25">
        <v>44022</v>
      </c>
      <c r="B816">
        <v>44022</v>
      </c>
      <c r="C816" t="s">
        <v>570</v>
      </c>
      <c r="D816" s="27">
        <f>VLOOKUP(Pag_Inicio_Corr_mas_casos[[#This Row],[Corregimiento]],Hoja3!$A$2:$D$676,4,0)</f>
        <v>81009</v>
      </c>
      <c r="E816">
        <v>11</v>
      </c>
    </row>
    <row r="817" spans="1:5">
      <c r="A817" s="25">
        <v>44023</v>
      </c>
      <c r="B817">
        <v>44023</v>
      </c>
      <c r="C817" t="s">
        <v>533</v>
      </c>
      <c r="D817" s="27">
        <f>VLOOKUP(Pag_Inicio_Corr_mas_casos[[#This Row],[Corregimiento]],Hoja3!$A$2:$D$676,4,0)</f>
        <v>80817</v>
      </c>
      <c r="E817">
        <v>50</v>
      </c>
    </row>
    <row r="818" spans="1:5">
      <c r="A818" s="25">
        <v>44023</v>
      </c>
      <c r="B818">
        <v>44023</v>
      </c>
      <c r="C818" t="s">
        <v>537</v>
      </c>
      <c r="D818" s="27">
        <f>VLOOKUP(Pag_Inicio_Corr_mas_casos[[#This Row],[Corregimiento]],Hoja3!$A$2:$D$676,4,0)</f>
        <v>80819</v>
      </c>
      <c r="E818">
        <v>45</v>
      </c>
    </row>
    <row r="819" spans="1:5">
      <c r="A819" s="25">
        <v>44023</v>
      </c>
      <c r="B819">
        <v>44023</v>
      </c>
      <c r="C819" t="s">
        <v>529</v>
      </c>
      <c r="D819" s="27">
        <f>VLOOKUP(Pag_Inicio_Corr_mas_casos[[#This Row],[Corregimiento]],Hoja3!$A$2:$D$676,4,0)</f>
        <v>80821</v>
      </c>
      <c r="E819">
        <v>44</v>
      </c>
    </row>
    <row r="820" spans="1:5">
      <c r="A820" s="25">
        <v>44023</v>
      </c>
      <c r="B820">
        <v>44023</v>
      </c>
      <c r="C820" t="s">
        <v>554</v>
      </c>
      <c r="D820" s="27">
        <f>VLOOKUP(Pag_Inicio_Corr_mas_casos[[#This Row],[Corregimiento]],Hoja3!$A$2:$D$676,4,0)</f>
        <v>80820</v>
      </c>
      <c r="E820">
        <v>38</v>
      </c>
    </row>
    <row r="821" spans="1:5">
      <c r="A821" s="25">
        <v>44023</v>
      </c>
      <c r="B821">
        <v>44023</v>
      </c>
      <c r="C821" t="s">
        <v>565</v>
      </c>
      <c r="D821" s="27">
        <f>VLOOKUP(Pag_Inicio_Corr_mas_casos[[#This Row],[Corregimiento]],Hoja3!$A$2:$D$676,4,0)</f>
        <v>80809</v>
      </c>
      <c r="E821">
        <v>36</v>
      </c>
    </row>
    <row r="822" spans="1:5">
      <c r="A822" s="25">
        <v>44023</v>
      </c>
      <c r="B822">
        <v>44023</v>
      </c>
      <c r="C822" t="s">
        <v>526</v>
      </c>
      <c r="D822" s="27">
        <f>VLOOKUP(Pag_Inicio_Corr_mas_casos[[#This Row],[Corregimiento]],Hoja3!$A$2:$D$676,4,0)</f>
        <v>130106</v>
      </c>
      <c r="E822">
        <v>36</v>
      </c>
    </row>
    <row r="823" spans="1:5">
      <c r="A823" s="25">
        <v>44023</v>
      </c>
      <c r="B823">
        <v>44023</v>
      </c>
      <c r="C823" t="s">
        <v>550</v>
      </c>
      <c r="D823" s="27">
        <f>VLOOKUP(Pag_Inicio_Corr_mas_casos[[#This Row],[Corregimiento]],Hoja3!$A$2:$D$676,4,0)</f>
        <v>80813</v>
      </c>
      <c r="E823">
        <v>30</v>
      </c>
    </row>
    <row r="824" spans="1:5">
      <c r="A824" s="25">
        <v>44023</v>
      </c>
      <c r="B824">
        <v>44023</v>
      </c>
      <c r="C824" t="s">
        <v>540</v>
      </c>
      <c r="D824" s="27">
        <f>VLOOKUP(Pag_Inicio_Corr_mas_casos[[#This Row],[Corregimiento]],Hoja3!$A$2:$D$676,4,0)</f>
        <v>80812</v>
      </c>
      <c r="E824">
        <v>28</v>
      </c>
    </row>
    <row r="825" spans="1:5">
      <c r="A825" s="25">
        <v>44023</v>
      </c>
      <c r="B825">
        <v>44023</v>
      </c>
      <c r="C825" t="s">
        <v>532</v>
      </c>
      <c r="D825" s="27">
        <f>VLOOKUP(Pag_Inicio_Corr_mas_casos[[#This Row],[Corregimiento]],Hoja3!$A$2:$D$676,4,0)</f>
        <v>80816</v>
      </c>
      <c r="E825">
        <v>21</v>
      </c>
    </row>
    <row r="826" spans="1:5">
      <c r="A826" s="25">
        <v>44023</v>
      </c>
      <c r="B826">
        <v>44023</v>
      </c>
      <c r="C826" t="s">
        <v>545</v>
      </c>
      <c r="D826" s="27">
        <f>VLOOKUP(Pag_Inicio_Corr_mas_casos[[#This Row],[Corregimiento]],Hoja3!$A$2:$D$676,4,0)</f>
        <v>80810</v>
      </c>
      <c r="E826">
        <v>19</v>
      </c>
    </row>
    <row r="827" spans="1:5">
      <c r="A827" s="25">
        <v>44023</v>
      </c>
      <c r="B827">
        <v>44023</v>
      </c>
      <c r="C827" t="s">
        <v>524</v>
      </c>
      <c r="D827" s="27">
        <f>VLOOKUP(Pag_Inicio_Corr_mas_casos[[#This Row],[Corregimiento]],Hoja3!$A$2:$D$676,4,0)</f>
        <v>130101</v>
      </c>
      <c r="E827">
        <v>17</v>
      </c>
    </row>
    <row r="828" spans="1:5">
      <c r="A828" s="25">
        <v>44023</v>
      </c>
      <c r="B828">
        <v>44023</v>
      </c>
      <c r="C828" t="s">
        <v>543</v>
      </c>
      <c r="D828" s="27">
        <f>VLOOKUP(Pag_Inicio_Corr_mas_casos[[#This Row],[Corregimiento]],Hoja3!$A$2:$D$676,4,0)</f>
        <v>80806</v>
      </c>
      <c r="E828">
        <v>16</v>
      </c>
    </row>
    <row r="829" spans="1:5">
      <c r="A829" s="25">
        <v>44023</v>
      </c>
      <c r="B829">
        <v>44023</v>
      </c>
      <c r="C829" t="s">
        <v>536</v>
      </c>
      <c r="D829" s="27">
        <f>VLOOKUP(Pag_Inicio_Corr_mas_casos[[#This Row],[Corregimiento]],Hoja3!$A$2:$D$676,4,0)</f>
        <v>81001</v>
      </c>
      <c r="E829">
        <v>15</v>
      </c>
    </row>
    <row r="830" spans="1:5">
      <c r="A830" s="25">
        <v>44023</v>
      </c>
      <c r="B830">
        <v>44023</v>
      </c>
      <c r="C830" t="s">
        <v>530</v>
      </c>
      <c r="D830" s="27">
        <f>VLOOKUP(Pag_Inicio_Corr_mas_casos[[#This Row],[Corregimiento]],Hoja3!$A$2:$D$676,4,0)</f>
        <v>81007</v>
      </c>
      <c r="E830">
        <v>15</v>
      </c>
    </row>
    <row r="831" spans="1:5">
      <c r="A831" s="25">
        <v>44023</v>
      </c>
      <c r="B831">
        <v>44023</v>
      </c>
      <c r="C831" t="s">
        <v>611</v>
      </c>
      <c r="D831" s="27">
        <f>VLOOKUP(Pag_Inicio_Corr_mas_casos[[#This Row],[Corregimiento]],Hoja3!$A$2:$D$676,4,0)</f>
        <v>41405</v>
      </c>
      <c r="E831">
        <v>15</v>
      </c>
    </row>
    <row r="832" spans="1:5">
      <c r="A832" s="25">
        <v>44023</v>
      </c>
      <c r="B832">
        <v>44023</v>
      </c>
      <c r="C832" t="s">
        <v>534</v>
      </c>
      <c r="D832" s="27">
        <f>VLOOKUP(Pag_Inicio_Corr_mas_casos[[#This Row],[Corregimiento]],Hoja3!$A$2:$D$676,4,0)</f>
        <v>80822</v>
      </c>
      <c r="E832">
        <v>14</v>
      </c>
    </row>
    <row r="833" spans="1:5">
      <c r="A833" s="25">
        <v>44023</v>
      </c>
      <c r="B833">
        <v>44023</v>
      </c>
      <c r="C833" t="s">
        <v>541</v>
      </c>
      <c r="D833" s="27">
        <f>VLOOKUP(Pag_Inicio_Corr_mas_casos[[#This Row],[Corregimiento]],Hoja3!$A$2:$D$676,4,0)</f>
        <v>130702</v>
      </c>
      <c r="E833">
        <v>14</v>
      </c>
    </row>
    <row r="834" spans="1:5">
      <c r="A834" s="25">
        <v>44023</v>
      </c>
      <c r="B834">
        <v>44023</v>
      </c>
      <c r="C834" t="s">
        <v>557</v>
      </c>
      <c r="D834" s="27">
        <f>VLOOKUP(Pag_Inicio_Corr_mas_casos[[#This Row],[Corregimiento]],Hoja3!$A$2:$D$676,4,0)</f>
        <v>80811</v>
      </c>
      <c r="E834">
        <v>14</v>
      </c>
    </row>
    <row r="835" spans="1:5">
      <c r="A835" s="25">
        <v>44023</v>
      </c>
      <c r="B835">
        <v>44023</v>
      </c>
      <c r="C835" t="s">
        <v>575</v>
      </c>
      <c r="D835" s="27">
        <f>VLOOKUP(Pag_Inicio_Corr_mas_casos[[#This Row],[Corregimiento]],Hoja3!$A$2:$D$676,4,0)</f>
        <v>80807</v>
      </c>
      <c r="E835">
        <v>13</v>
      </c>
    </row>
    <row r="836" spans="1:5">
      <c r="A836" s="25">
        <v>44023</v>
      </c>
      <c r="B836">
        <v>44023</v>
      </c>
      <c r="C836" t="s">
        <v>555</v>
      </c>
      <c r="D836" s="27">
        <f>VLOOKUP(Pag_Inicio_Corr_mas_casos[[#This Row],[Corregimiento]],Hoja3!$A$2:$D$676,4,0)</f>
        <v>80815</v>
      </c>
      <c r="E836">
        <v>13</v>
      </c>
    </row>
    <row r="837" spans="1:5">
      <c r="A837" s="25">
        <v>44023</v>
      </c>
      <c r="B837">
        <v>44023</v>
      </c>
      <c r="C837" t="s">
        <v>578</v>
      </c>
      <c r="D837" s="27">
        <f>VLOOKUP(Pag_Inicio_Corr_mas_casos[[#This Row],[Corregimiento]],Hoja3!$A$2:$D$676,4,0)</f>
        <v>30111</v>
      </c>
      <c r="E837">
        <v>13</v>
      </c>
    </row>
    <row r="838" spans="1:5">
      <c r="A838" s="25">
        <v>44023</v>
      </c>
      <c r="B838">
        <v>44023</v>
      </c>
      <c r="C838" t="s">
        <v>573</v>
      </c>
      <c r="D838" s="27">
        <f>VLOOKUP(Pag_Inicio_Corr_mas_casos[[#This Row],[Corregimiento]],Hoja3!$A$2:$D$676,4,0)</f>
        <v>80804</v>
      </c>
      <c r="E838">
        <v>12</v>
      </c>
    </row>
    <row r="839" spans="1:5">
      <c r="A839" s="25">
        <v>44023</v>
      </c>
      <c r="B839">
        <v>44023</v>
      </c>
      <c r="C839" t="s">
        <v>539</v>
      </c>
      <c r="D839" s="27">
        <f>VLOOKUP(Pag_Inicio_Corr_mas_casos[[#This Row],[Corregimiento]],Hoja3!$A$2:$D$676,4,0)</f>
        <v>81006</v>
      </c>
      <c r="E839">
        <v>11</v>
      </c>
    </row>
    <row r="840" spans="1:5">
      <c r="A840" s="25">
        <v>44023</v>
      </c>
      <c r="B840">
        <v>44023</v>
      </c>
      <c r="C840" t="s">
        <v>525</v>
      </c>
      <c r="D840" s="27">
        <f>VLOOKUP(Pag_Inicio_Corr_mas_casos[[#This Row],[Corregimiento]],Hoja3!$A$2:$D$676,4,0)</f>
        <v>81002</v>
      </c>
      <c r="E840">
        <v>11</v>
      </c>
    </row>
    <row r="841" spans="1:5">
      <c r="A841" s="25">
        <v>44023</v>
      </c>
      <c r="B841">
        <v>44023</v>
      </c>
      <c r="C841" t="s">
        <v>552</v>
      </c>
      <c r="D841" s="27">
        <f>VLOOKUP(Pag_Inicio_Corr_mas_casos[[#This Row],[Corregimiento]],Hoja3!$A$2:$D$676,4,0)</f>
        <v>80501</v>
      </c>
      <c r="E841">
        <v>11</v>
      </c>
    </row>
    <row r="842" spans="1:5">
      <c r="A842" s="25">
        <v>44023</v>
      </c>
      <c r="B842">
        <v>44023</v>
      </c>
      <c r="C842" t="s">
        <v>542</v>
      </c>
      <c r="D842" s="27">
        <f>VLOOKUP(Pag_Inicio_Corr_mas_casos[[#This Row],[Corregimiento]],Hoja3!$A$2:$D$676,4,0)</f>
        <v>40601</v>
      </c>
      <c r="E842">
        <v>11</v>
      </c>
    </row>
    <row r="843" spans="1:5">
      <c r="A843" s="25">
        <v>44023</v>
      </c>
      <c r="B843">
        <v>44023</v>
      </c>
      <c r="C843" t="s">
        <v>535</v>
      </c>
      <c r="D843" s="27">
        <f>VLOOKUP(Pag_Inicio_Corr_mas_casos[[#This Row],[Corregimiento]],Hoja3!$A$2:$D$676,4,0)</f>
        <v>80823</v>
      </c>
      <c r="E843">
        <v>11</v>
      </c>
    </row>
    <row r="844" spans="1:5">
      <c r="A844" s="25">
        <v>44023</v>
      </c>
      <c r="B844">
        <v>44023</v>
      </c>
      <c r="C844" t="s">
        <v>570</v>
      </c>
      <c r="D844" s="27">
        <f>VLOOKUP(Pag_Inicio_Corr_mas_casos[[#This Row],[Corregimiento]],Hoja3!$A$2:$D$676,4,0)</f>
        <v>81009</v>
      </c>
      <c r="E844">
        <v>11</v>
      </c>
    </row>
    <row r="845" spans="1:5">
      <c r="A845" s="25">
        <v>44024</v>
      </c>
      <c r="B845">
        <v>44024</v>
      </c>
      <c r="C845" t="s">
        <v>531</v>
      </c>
      <c r="D845" s="27">
        <f>VLOOKUP(Pag_Inicio_Corr_mas_casos[[#This Row],[Corregimiento]],Hoja3!$A$2:$D$676,4,0)</f>
        <v>81008</v>
      </c>
      <c r="E845">
        <v>78</v>
      </c>
    </row>
    <row r="846" spans="1:5">
      <c r="A846" s="25">
        <v>44024</v>
      </c>
      <c r="B846">
        <v>44024</v>
      </c>
      <c r="C846" t="s">
        <v>524</v>
      </c>
      <c r="D846" s="27">
        <f>VLOOKUP(Pag_Inicio_Corr_mas_casos[[#This Row],[Corregimiento]],Hoja3!$A$2:$D$676,4,0)</f>
        <v>130101</v>
      </c>
      <c r="E846">
        <v>42</v>
      </c>
    </row>
    <row r="847" spans="1:5">
      <c r="A847" s="25">
        <v>44024</v>
      </c>
      <c r="B847">
        <v>44024</v>
      </c>
      <c r="C847" t="s">
        <v>537</v>
      </c>
      <c r="D847" s="27">
        <f>VLOOKUP(Pag_Inicio_Corr_mas_casos[[#This Row],[Corregimiento]],Hoja3!$A$2:$D$676,4,0)</f>
        <v>80819</v>
      </c>
      <c r="E847">
        <v>42</v>
      </c>
    </row>
    <row r="848" spans="1:5">
      <c r="A848" s="25">
        <v>44024</v>
      </c>
      <c r="B848">
        <v>44024</v>
      </c>
      <c r="C848" t="s">
        <v>550</v>
      </c>
      <c r="D848" s="27">
        <f>VLOOKUP(Pag_Inicio_Corr_mas_casos[[#This Row],[Corregimiento]],Hoja3!$A$2:$D$676,4,0)</f>
        <v>80813</v>
      </c>
      <c r="E848">
        <v>41</v>
      </c>
    </row>
    <row r="849" spans="1:5">
      <c r="A849" s="25">
        <v>44024</v>
      </c>
      <c r="B849">
        <v>44024</v>
      </c>
      <c r="C849" t="s">
        <v>529</v>
      </c>
      <c r="D849" s="27">
        <f>VLOOKUP(Pag_Inicio_Corr_mas_casos[[#This Row],[Corregimiento]],Hoja3!$A$2:$D$676,4,0)</f>
        <v>80821</v>
      </c>
      <c r="E849">
        <v>38</v>
      </c>
    </row>
    <row r="850" spans="1:5">
      <c r="A850" s="25">
        <v>44024</v>
      </c>
      <c r="B850">
        <v>44024</v>
      </c>
      <c r="C850" t="s">
        <v>568</v>
      </c>
      <c r="D850" s="27">
        <f>VLOOKUP(Pag_Inicio_Corr_mas_casos[[#This Row],[Corregimiento]],Hoja3!$A$2:$D$676,4,0)</f>
        <v>130717</v>
      </c>
      <c r="E850">
        <v>38</v>
      </c>
    </row>
    <row r="851" spans="1:5">
      <c r="A851" s="25">
        <v>44024</v>
      </c>
      <c r="B851">
        <v>44024</v>
      </c>
      <c r="C851" t="s">
        <v>578</v>
      </c>
      <c r="D851" s="27">
        <f>VLOOKUP(Pag_Inicio_Corr_mas_casos[[#This Row],[Corregimiento]],Hoja3!$A$2:$D$676,4,0)</f>
        <v>30111</v>
      </c>
      <c r="E851">
        <v>36</v>
      </c>
    </row>
    <row r="852" spans="1:5">
      <c r="A852" s="25">
        <v>44024</v>
      </c>
      <c r="B852">
        <v>44024</v>
      </c>
      <c r="C852" t="s">
        <v>533</v>
      </c>
      <c r="D852" s="27">
        <f>VLOOKUP(Pag_Inicio_Corr_mas_casos[[#This Row],[Corregimiento]],Hoja3!$A$2:$D$676,4,0)</f>
        <v>80817</v>
      </c>
      <c r="E852">
        <v>34</v>
      </c>
    </row>
    <row r="853" spans="1:5">
      <c r="A853" s="25">
        <v>44024</v>
      </c>
      <c r="B853">
        <v>44024</v>
      </c>
      <c r="C853" t="s">
        <v>526</v>
      </c>
      <c r="D853" s="27">
        <f>VLOOKUP(Pag_Inicio_Corr_mas_casos[[#This Row],[Corregimiento]],Hoja3!$A$2:$D$676,4,0)</f>
        <v>130106</v>
      </c>
      <c r="E853">
        <v>32</v>
      </c>
    </row>
    <row r="854" spans="1:5">
      <c r="A854" s="25">
        <v>44024</v>
      </c>
      <c r="B854">
        <v>44024</v>
      </c>
      <c r="C854" t="s">
        <v>540</v>
      </c>
      <c r="D854" s="27">
        <f>VLOOKUP(Pag_Inicio_Corr_mas_casos[[#This Row],[Corregimiento]],Hoja3!$A$2:$D$676,4,0)</f>
        <v>80812</v>
      </c>
      <c r="E854">
        <v>31</v>
      </c>
    </row>
    <row r="855" spans="1:5">
      <c r="A855" s="25">
        <v>44024</v>
      </c>
      <c r="B855">
        <v>44024</v>
      </c>
      <c r="C855" t="s">
        <v>530</v>
      </c>
      <c r="D855" s="27">
        <f>VLOOKUP(Pag_Inicio_Corr_mas_casos[[#This Row],[Corregimiento]],Hoja3!$A$2:$D$676,4,0)</f>
        <v>81007</v>
      </c>
      <c r="E855">
        <v>27</v>
      </c>
    </row>
    <row r="856" spans="1:5">
      <c r="A856" s="25">
        <v>44024</v>
      </c>
      <c r="B856">
        <v>44024</v>
      </c>
      <c r="C856" t="s">
        <v>571</v>
      </c>
      <c r="D856" s="27">
        <f>VLOOKUP(Pag_Inicio_Corr_mas_casos[[#This Row],[Corregimiento]],Hoja3!$A$2:$D$676,4,0)</f>
        <v>30104</v>
      </c>
      <c r="E856">
        <v>25</v>
      </c>
    </row>
    <row r="857" spans="1:5">
      <c r="A857" s="25">
        <v>44024</v>
      </c>
      <c r="B857">
        <v>44024</v>
      </c>
      <c r="C857" t="s">
        <v>587</v>
      </c>
      <c r="D857" s="27">
        <f>VLOOKUP(Pag_Inicio_Corr_mas_casos[[#This Row],[Corregimiento]],Hoja3!$A$2:$D$676,4,0)</f>
        <v>130716</v>
      </c>
      <c r="E857">
        <v>25</v>
      </c>
    </row>
    <row r="858" spans="1:5">
      <c r="A858" s="25">
        <v>44024</v>
      </c>
      <c r="B858">
        <v>44024</v>
      </c>
      <c r="C858" t="s">
        <v>517</v>
      </c>
      <c r="D858" s="27">
        <f>VLOOKUP(Pag_Inicio_Corr_mas_casos[[#This Row],[Corregimiento]],Hoja3!$A$2:$D$676,4,0)</f>
        <v>130709</v>
      </c>
      <c r="E858">
        <v>23</v>
      </c>
    </row>
    <row r="859" spans="1:5">
      <c r="A859" s="25">
        <v>44024</v>
      </c>
      <c r="B859">
        <v>44024</v>
      </c>
      <c r="C859" t="s">
        <v>604</v>
      </c>
      <c r="D859" s="27">
        <f>VLOOKUP(Pag_Inicio_Corr_mas_casos[[#This Row],[Corregimiento]],Hoja3!$A$2:$D$676,4,0)</f>
        <v>120801</v>
      </c>
      <c r="E859">
        <v>23</v>
      </c>
    </row>
    <row r="860" spans="1:5">
      <c r="A860" s="25">
        <v>44024</v>
      </c>
      <c r="B860">
        <v>44024</v>
      </c>
      <c r="C860" t="s">
        <v>559</v>
      </c>
      <c r="D860" s="27">
        <f>VLOOKUP(Pag_Inicio_Corr_mas_casos[[#This Row],[Corregimiento]],Hoja3!$A$2:$D$676,4,0)</f>
        <v>130708</v>
      </c>
      <c r="E860">
        <v>22</v>
      </c>
    </row>
    <row r="861" spans="1:5">
      <c r="A861" s="25">
        <v>44024</v>
      </c>
      <c r="B861">
        <v>44024</v>
      </c>
      <c r="C861" t="s">
        <v>525</v>
      </c>
      <c r="D861" s="27">
        <f>VLOOKUP(Pag_Inicio_Corr_mas_casos[[#This Row],[Corregimiento]],Hoja3!$A$2:$D$676,4,0)</f>
        <v>81002</v>
      </c>
      <c r="E861">
        <v>21</v>
      </c>
    </row>
    <row r="862" spans="1:5">
      <c r="A862" s="25">
        <v>44024</v>
      </c>
      <c r="B862">
        <v>44024</v>
      </c>
      <c r="C862" t="s">
        <v>612</v>
      </c>
      <c r="D862" s="27">
        <f>VLOOKUP(Pag_Inicio_Corr_mas_casos[[#This Row],[Corregimiento]],Hoja3!$A$2:$D$676,4,0)</f>
        <v>80502</v>
      </c>
      <c r="E862">
        <v>21</v>
      </c>
    </row>
    <row r="863" spans="1:5">
      <c r="A863" s="25">
        <v>44024</v>
      </c>
      <c r="B863">
        <v>44024</v>
      </c>
      <c r="C863" t="s">
        <v>546</v>
      </c>
      <c r="D863" s="27">
        <f>VLOOKUP(Pag_Inicio_Corr_mas_casos[[#This Row],[Corregimiento]],Hoja3!$A$2:$D$676,4,0)</f>
        <v>30107</v>
      </c>
      <c r="E863">
        <v>21</v>
      </c>
    </row>
    <row r="864" spans="1:5">
      <c r="A864" s="25">
        <v>44024</v>
      </c>
      <c r="B864">
        <v>44024</v>
      </c>
      <c r="C864" t="s">
        <v>600</v>
      </c>
      <c r="D864" s="27">
        <f>VLOOKUP(Pag_Inicio_Corr_mas_casos[[#This Row],[Corregimiento]],Hoja3!$A$2:$D$676,4,0)</f>
        <v>30115</v>
      </c>
      <c r="E864">
        <v>21</v>
      </c>
    </row>
    <row r="865" spans="1:5">
      <c r="A865" s="25">
        <v>44024</v>
      </c>
      <c r="B865">
        <v>44024</v>
      </c>
      <c r="C865" t="s">
        <v>527</v>
      </c>
      <c r="D865" s="27">
        <f>VLOOKUP(Pag_Inicio_Corr_mas_casos[[#This Row],[Corregimiento]],Hoja3!$A$2:$D$676,4,0)</f>
        <v>80802</v>
      </c>
      <c r="E865">
        <v>21</v>
      </c>
    </row>
    <row r="866" spans="1:5">
      <c r="A866" s="25">
        <v>44024</v>
      </c>
      <c r="B866">
        <v>44024</v>
      </c>
      <c r="C866" t="s">
        <v>602</v>
      </c>
      <c r="D866" s="27">
        <f>VLOOKUP(Pag_Inicio_Corr_mas_casos[[#This Row],[Corregimiento]],Hoja3!$A$2:$D$676,4,0)</f>
        <v>120301</v>
      </c>
      <c r="E866">
        <v>21</v>
      </c>
    </row>
    <row r="867" spans="1:5">
      <c r="A867" s="25">
        <v>44024</v>
      </c>
      <c r="B867">
        <v>44024</v>
      </c>
      <c r="C867" t="s">
        <v>545</v>
      </c>
      <c r="D867" s="27">
        <f>VLOOKUP(Pag_Inicio_Corr_mas_casos[[#This Row],[Corregimiento]],Hoja3!$A$2:$D$676,4,0)</f>
        <v>80810</v>
      </c>
      <c r="E867">
        <v>20</v>
      </c>
    </row>
    <row r="868" spans="1:5">
      <c r="A868" s="25">
        <v>44024</v>
      </c>
      <c r="B868">
        <v>44024</v>
      </c>
      <c r="C868" t="s">
        <v>539</v>
      </c>
      <c r="D868" s="27">
        <f>VLOOKUP(Pag_Inicio_Corr_mas_casos[[#This Row],[Corregimiento]],Hoja3!$A$2:$D$676,4,0)</f>
        <v>81006</v>
      </c>
      <c r="E868">
        <v>19</v>
      </c>
    </row>
    <row r="869" spans="1:5">
      <c r="A869" s="25">
        <v>44024</v>
      </c>
      <c r="B869">
        <v>44024</v>
      </c>
      <c r="C869" t="s">
        <v>541</v>
      </c>
      <c r="D869" s="27">
        <f>VLOOKUP(Pag_Inicio_Corr_mas_casos[[#This Row],[Corregimiento]],Hoja3!$A$2:$D$676,4,0)</f>
        <v>130702</v>
      </c>
      <c r="E869">
        <v>19</v>
      </c>
    </row>
    <row r="870" spans="1:5">
      <c r="A870" s="25">
        <v>44024</v>
      </c>
      <c r="B870">
        <v>44024</v>
      </c>
      <c r="C870" t="s">
        <v>554</v>
      </c>
      <c r="D870" s="27">
        <f>VLOOKUP(Pag_Inicio_Corr_mas_casos[[#This Row],[Corregimiento]],Hoja3!$A$2:$D$676,4,0)</f>
        <v>80820</v>
      </c>
      <c r="E870">
        <v>19</v>
      </c>
    </row>
    <row r="871" spans="1:5">
      <c r="A871" s="25">
        <v>44024</v>
      </c>
      <c r="B871">
        <v>44024</v>
      </c>
      <c r="C871" t="s">
        <v>607</v>
      </c>
      <c r="D871" s="27">
        <f>VLOOKUP(Pag_Inicio_Corr_mas_casos[[#This Row],[Corregimiento]],Hoja3!$A$2:$D$676,4,0)</f>
        <v>30103</v>
      </c>
      <c r="E871">
        <v>17</v>
      </c>
    </row>
    <row r="872" spans="1:5">
      <c r="A872" s="25">
        <v>44024</v>
      </c>
      <c r="B872">
        <v>44024</v>
      </c>
      <c r="C872" t="s">
        <v>555</v>
      </c>
      <c r="D872" s="27">
        <f>VLOOKUP(Pag_Inicio_Corr_mas_casos[[#This Row],[Corregimiento]],Hoja3!$A$2:$D$676,4,0)</f>
        <v>80815</v>
      </c>
      <c r="E872">
        <v>16</v>
      </c>
    </row>
    <row r="873" spans="1:5">
      <c r="A873" s="25">
        <v>44024</v>
      </c>
      <c r="B873">
        <v>44024</v>
      </c>
      <c r="C873" t="s">
        <v>535</v>
      </c>
      <c r="D873" s="27">
        <f>VLOOKUP(Pag_Inicio_Corr_mas_casos[[#This Row],[Corregimiento]],Hoja3!$A$2:$D$676,4,0)</f>
        <v>80823</v>
      </c>
      <c r="E873">
        <v>16</v>
      </c>
    </row>
    <row r="874" spans="1:5">
      <c r="A874" s="25">
        <v>44024</v>
      </c>
      <c r="B874">
        <v>44024</v>
      </c>
      <c r="C874" t="s">
        <v>532</v>
      </c>
      <c r="D874" s="27">
        <f>VLOOKUP(Pag_Inicio_Corr_mas_casos[[#This Row],[Corregimiento]],Hoja3!$A$2:$D$676,4,0)</f>
        <v>80816</v>
      </c>
      <c r="E874">
        <v>15</v>
      </c>
    </row>
    <row r="875" spans="1:5">
      <c r="A875" s="25">
        <v>44024</v>
      </c>
      <c r="B875">
        <v>44024</v>
      </c>
      <c r="C875" t="s">
        <v>560</v>
      </c>
      <c r="D875" s="27">
        <f>VLOOKUP(Pag_Inicio_Corr_mas_casos[[#This Row],[Corregimiento]],Hoja3!$A$2:$D$676,4,0)</f>
        <v>80826</v>
      </c>
      <c r="E875">
        <v>14</v>
      </c>
    </row>
    <row r="876" spans="1:5">
      <c r="A876" s="25">
        <v>44024</v>
      </c>
      <c r="B876">
        <v>44024</v>
      </c>
      <c r="C876" t="s">
        <v>575</v>
      </c>
      <c r="D876" s="27">
        <f>VLOOKUP(Pag_Inicio_Corr_mas_casos[[#This Row],[Corregimiento]],Hoja3!$A$2:$D$676,4,0)</f>
        <v>80807</v>
      </c>
      <c r="E876">
        <v>13</v>
      </c>
    </row>
    <row r="877" spans="1:5">
      <c r="A877" s="25">
        <v>44024</v>
      </c>
      <c r="B877">
        <v>44024</v>
      </c>
      <c r="C877" t="s">
        <v>569</v>
      </c>
      <c r="D877" s="27">
        <f>VLOOKUP(Pag_Inicio_Corr_mas_casos[[#This Row],[Corregimiento]],Hoja3!$A$2:$D$676,4,0)</f>
        <v>81003</v>
      </c>
      <c r="E877">
        <v>13</v>
      </c>
    </row>
    <row r="878" spans="1:5">
      <c r="A878" s="25">
        <v>44024</v>
      </c>
      <c r="B878">
        <v>44024</v>
      </c>
      <c r="C878" t="s">
        <v>562</v>
      </c>
      <c r="D878" s="27">
        <f>VLOOKUP(Pag_Inicio_Corr_mas_casos[[#This Row],[Corregimiento]],Hoja3!$A$2:$D$676,4,0)</f>
        <v>80803</v>
      </c>
      <c r="E878">
        <v>13</v>
      </c>
    </row>
    <row r="879" spans="1:5">
      <c r="A879" s="25">
        <v>44024</v>
      </c>
      <c r="B879">
        <v>44024</v>
      </c>
      <c r="C879" t="s">
        <v>552</v>
      </c>
      <c r="D879" s="27">
        <f>VLOOKUP(Pag_Inicio_Corr_mas_casos[[#This Row],[Corregimiento]],Hoja3!$A$2:$D$676,4,0)</f>
        <v>80501</v>
      </c>
      <c r="E879">
        <v>12</v>
      </c>
    </row>
    <row r="880" spans="1:5">
      <c r="A880" s="25">
        <v>44024</v>
      </c>
      <c r="B880">
        <v>44024</v>
      </c>
      <c r="C880" t="s">
        <v>528</v>
      </c>
      <c r="D880" s="27">
        <f>VLOOKUP(Pag_Inicio_Corr_mas_casos[[#This Row],[Corregimiento]],Hoja3!$A$2:$D$676,4,0)</f>
        <v>130102</v>
      </c>
      <c r="E880">
        <v>12</v>
      </c>
    </row>
    <row r="881" spans="1:5">
      <c r="A881" s="25">
        <v>44024</v>
      </c>
      <c r="B881">
        <v>44024</v>
      </c>
      <c r="C881" t="s">
        <v>547</v>
      </c>
      <c r="D881" s="27">
        <f>VLOOKUP(Pag_Inicio_Corr_mas_casos[[#This Row],[Corregimiento]],Hoja3!$A$2:$D$676,4,0)</f>
        <v>30113</v>
      </c>
      <c r="E881">
        <v>12</v>
      </c>
    </row>
    <row r="882" spans="1:5">
      <c r="A882" s="25">
        <v>44024</v>
      </c>
      <c r="B882">
        <v>44024</v>
      </c>
      <c r="C882" t="s">
        <v>536</v>
      </c>
      <c r="D882" s="27">
        <f>VLOOKUP(Pag_Inicio_Corr_mas_casos[[#This Row],[Corregimiento]],Hoja3!$A$2:$D$676,4,0)</f>
        <v>81001</v>
      </c>
      <c r="E882">
        <v>11</v>
      </c>
    </row>
    <row r="883" spans="1:5">
      <c r="A883" s="25">
        <v>44024</v>
      </c>
      <c r="B883">
        <v>44024</v>
      </c>
      <c r="C883" t="s">
        <v>613</v>
      </c>
      <c r="D883" s="27">
        <f>VLOOKUP(Pag_Inicio_Corr_mas_casos[[#This Row],[Corregimiento]],Hoja3!$A$2:$D$676,4,0)</f>
        <v>120507</v>
      </c>
      <c r="E883">
        <v>11</v>
      </c>
    </row>
    <row r="884" spans="1:5">
      <c r="A884" s="25">
        <v>44025</v>
      </c>
      <c r="B884">
        <v>44025</v>
      </c>
      <c r="C884" t="s">
        <v>530</v>
      </c>
      <c r="D884" s="27">
        <f>VLOOKUP(Pag_Inicio_Corr_mas_casos[[#This Row],[Corregimiento]],Hoja3!$A$2:$D$676,4,0)</f>
        <v>81007</v>
      </c>
      <c r="E884">
        <v>61</v>
      </c>
    </row>
    <row r="885" spans="1:5">
      <c r="A885" s="25">
        <v>44025</v>
      </c>
      <c r="B885">
        <v>44025</v>
      </c>
      <c r="C885" t="s">
        <v>525</v>
      </c>
      <c r="D885" s="27">
        <f>VLOOKUP(Pag_Inicio_Corr_mas_casos[[#This Row],[Corregimiento]],Hoja3!$A$2:$D$676,4,0)</f>
        <v>81002</v>
      </c>
      <c r="E885">
        <v>54</v>
      </c>
    </row>
    <row r="886" spans="1:5">
      <c r="A886" s="25">
        <v>44025</v>
      </c>
      <c r="B886">
        <v>44025</v>
      </c>
      <c r="C886" t="s">
        <v>540</v>
      </c>
      <c r="D886" s="27">
        <f>VLOOKUP(Pag_Inicio_Corr_mas_casos[[#This Row],[Corregimiento]],Hoja3!$A$2:$D$676,4,0)</f>
        <v>80812</v>
      </c>
      <c r="E886">
        <v>54</v>
      </c>
    </row>
    <row r="887" spans="1:5">
      <c r="A887" s="25">
        <v>44025</v>
      </c>
      <c r="B887">
        <v>44025</v>
      </c>
      <c r="C887" t="s">
        <v>537</v>
      </c>
      <c r="D887" s="27">
        <f>VLOOKUP(Pag_Inicio_Corr_mas_casos[[#This Row],[Corregimiento]],Hoja3!$A$2:$D$676,4,0)</f>
        <v>80819</v>
      </c>
      <c r="E887">
        <v>53</v>
      </c>
    </row>
    <row r="888" spans="1:5">
      <c r="A888" s="25">
        <v>44025</v>
      </c>
      <c r="B888">
        <v>44025</v>
      </c>
      <c r="C888" t="s">
        <v>550</v>
      </c>
      <c r="D888" s="27">
        <f>VLOOKUP(Pag_Inicio_Corr_mas_casos[[#This Row],[Corregimiento]],Hoja3!$A$2:$D$676,4,0)</f>
        <v>80813</v>
      </c>
      <c r="E888">
        <v>50</v>
      </c>
    </row>
    <row r="889" spans="1:5">
      <c r="A889" s="25">
        <v>44025</v>
      </c>
      <c r="B889">
        <v>44025</v>
      </c>
      <c r="C889" t="s">
        <v>578</v>
      </c>
      <c r="D889" s="27">
        <f>VLOOKUP(Pag_Inicio_Corr_mas_casos[[#This Row],[Corregimiento]],Hoja3!$A$2:$D$676,4,0)</f>
        <v>30111</v>
      </c>
      <c r="E889">
        <v>48</v>
      </c>
    </row>
    <row r="890" spans="1:5">
      <c r="A890" s="25">
        <v>44025</v>
      </c>
      <c r="B890">
        <v>44025</v>
      </c>
      <c r="C890" t="s">
        <v>526</v>
      </c>
      <c r="D890" s="27">
        <f>VLOOKUP(Pag_Inicio_Corr_mas_casos[[#This Row],[Corregimiento]],Hoja3!$A$2:$D$676,4,0)</f>
        <v>130106</v>
      </c>
      <c r="E890">
        <v>48</v>
      </c>
    </row>
    <row r="891" spans="1:5">
      <c r="A891" s="25">
        <v>44025</v>
      </c>
      <c r="B891">
        <v>44025</v>
      </c>
      <c r="C891" t="s">
        <v>529</v>
      </c>
      <c r="D891" s="27">
        <f>VLOOKUP(Pag_Inicio_Corr_mas_casos[[#This Row],[Corregimiento]],Hoja3!$A$2:$D$676,4,0)</f>
        <v>80821</v>
      </c>
      <c r="E891">
        <v>46</v>
      </c>
    </row>
    <row r="892" spans="1:5">
      <c r="A892" s="25">
        <v>44025</v>
      </c>
      <c r="B892">
        <v>44025</v>
      </c>
      <c r="C892" t="s">
        <v>534</v>
      </c>
      <c r="D892" s="27">
        <f>VLOOKUP(Pag_Inicio_Corr_mas_casos[[#This Row],[Corregimiento]],Hoja3!$A$2:$D$676,4,0)</f>
        <v>80822</v>
      </c>
      <c r="E892">
        <v>37</v>
      </c>
    </row>
    <row r="893" spans="1:5">
      <c r="A893" s="25">
        <v>44025</v>
      </c>
      <c r="B893">
        <v>44025</v>
      </c>
      <c r="C893" t="s">
        <v>527</v>
      </c>
      <c r="D893" s="27">
        <f>VLOOKUP(Pag_Inicio_Corr_mas_casos[[#This Row],[Corregimiento]],Hoja3!$A$2:$D$676,4,0)</f>
        <v>80802</v>
      </c>
      <c r="E893">
        <v>35</v>
      </c>
    </row>
    <row r="894" spans="1:5">
      <c r="A894" s="25">
        <v>44025</v>
      </c>
      <c r="B894">
        <v>44025</v>
      </c>
      <c r="C894" t="s">
        <v>552</v>
      </c>
      <c r="D894" s="27">
        <f>VLOOKUP(Pag_Inicio_Corr_mas_casos[[#This Row],[Corregimiento]],Hoja3!$A$2:$D$676,4,0)</f>
        <v>80501</v>
      </c>
      <c r="E894">
        <v>35</v>
      </c>
    </row>
    <row r="895" spans="1:5">
      <c r="A895" s="25">
        <v>44025</v>
      </c>
      <c r="B895">
        <v>44025</v>
      </c>
      <c r="C895" t="s">
        <v>554</v>
      </c>
      <c r="D895" s="27">
        <f>VLOOKUP(Pag_Inicio_Corr_mas_casos[[#This Row],[Corregimiento]],Hoja3!$A$2:$D$676,4,0)</f>
        <v>80820</v>
      </c>
      <c r="E895">
        <v>32</v>
      </c>
    </row>
    <row r="896" spans="1:5">
      <c r="A896" s="25">
        <v>44025</v>
      </c>
      <c r="B896">
        <v>44025</v>
      </c>
      <c r="C896" t="s">
        <v>533</v>
      </c>
      <c r="D896" s="27">
        <f>VLOOKUP(Pag_Inicio_Corr_mas_casos[[#This Row],[Corregimiento]],Hoja3!$A$2:$D$676,4,0)</f>
        <v>80817</v>
      </c>
      <c r="E896">
        <v>32</v>
      </c>
    </row>
    <row r="897" spans="1:5">
      <c r="A897" s="25">
        <v>44025</v>
      </c>
      <c r="B897">
        <v>44025</v>
      </c>
      <c r="C897" t="s">
        <v>524</v>
      </c>
      <c r="D897" s="27">
        <f>VLOOKUP(Pag_Inicio_Corr_mas_casos[[#This Row],[Corregimiento]],Hoja3!$A$2:$D$676,4,0)</f>
        <v>130101</v>
      </c>
      <c r="E897">
        <v>31</v>
      </c>
    </row>
    <row r="898" spans="1:5">
      <c r="A898" s="25">
        <v>44025</v>
      </c>
      <c r="B898">
        <v>44025</v>
      </c>
      <c r="C898" t="s">
        <v>532</v>
      </c>
      <c r="D898" s="27">
        <f>VLOOKUP(Pag_Inicio_Corr_mas_casos[[#This Row],[Corregimiento]],Hoja3!$A$2:$D$676,4,0)</f>
        <v>80816</v>
      </c>
      <c r="E898">
        <v>29</v>
      </c>
    </row>
    <row r="899" spans="1:5">
      <c r="A899" s="25">
        <v>44025</v>
      </c>
      <c r="B899">
        <v>44025</v>
      </c>
      <c r="C899" t="s">
        <v>538</v>
      </c>
      <c r="D899" s="27">
        <f>VLOOKUP(Pag_Inicio_Corr_mas_casos[[#This Row],[Corregimiento]],Hoja3!$A$2:$D$676,4,0)</f>
        <v>130107</v>
      </c>
      <c r="E899">
        <v>25</v>
      </c>
    </row>
    <row r="900" spans="1:5">
      <c r="A900" s="25">
        <v>44025</v>
      </c>
      <c r="B900">
        <v>44025</v>
      </c>
      <c r="C900" t="s">
        <v>600</v>
      </c>
      <c r="D900" s="27">
        <f>VLOOKUP(Pag_Inicio_Corr_mas_casos[[#This Row],[Corregimiento]],Hoja3!$A$2:$D$676,4,0)</f>
        <v>30115</v>
      </c>
      <c r="E900">
        <v>25</v>
      </c>
    </row>
    <row r="901" spans="1:5">
      <c r="A901" s="25">
        <v>44025</v>
      </c>
      <c r="B901">
        <v>44025</v>
      </c>
      <c r="C901" t="s">
        <v>536</v>
      </c>
      <c r="D901" s="27">
        <f>VLOOKUP(Pag_Inicio_Corr_mas_casos[[#This Row],[Corregimiento]],Hoja3!$A$2:$D$676,4,0)</f>
        <v>81001</v>
      </c>
      <c r="E901">
        <v>24</v>
      </c>
    </row>
    <row r="902" spans="1:5">
      <c r="A902" s="25">
        <v>44025</v>
      </c>
      <c r="B902">
        <v>44025</v>
      </c>
      <c r="C902" t="s">
        <v>559</v>
      </c>
      <c r="D902" s="27">
        <f>VLOOKUP(Pag_Inicio_Corr_mas_casos[[#This Row],[Corregimiento]],Hoja3!$A$2:$D$676,4,0)</f>
        <v>130708</v>
      </c>
      <c r="E902">
        <v>24</v>
      </c>
    </row>
    <row r="903" spans="1:5">
      <c r="A903" s="25">
        <v>44025</v>
      </c>
      <c r="B903">
        <v>44025</v>
      </c>
      <c r="C903" t="s">
        <v>531</v>
      </c>
      <c r="D903" s="27">
        <f>VLOOKUP(Pag_Inicio_Corr_mas_casos[[#This Row],[Corregimiento]],Hoja3!$A$2:$D$676,4,0)</f>
        <v>81008</v>
      </c>
      <c r="E903">
        <v>24</v>
      </c>
    </row>
    <row r="904" spans="1:5">
      <c r="A904" s="25">
        <v>44025</v>
      </c>
      <c r="B904">
        <v>44025</v>
      </c>
      <c r="C904" t="s">
        <v>568</v>
      </c>
      <c r="D904" s="27">
        <f>VLOOKUP(Pag_Inicio_Corr_mas_casos[[#This Row],[Corregimiento]],Hoja3!$A$2:$D$676,4,0)</f>
        <v>130717</v>
      </c>
      <c r="E904">
        <v>24</v>
      </c>
    </row>
    <row r="905" spans="1:5">
      <c r="A905" s="25">
        <v>44025</v>
      </c>
      <c r="B905">
        <v>44025</v>
      </c>
      <c r="C905" t="s">
        <v>560</v>
      </c>
      <c r="D905" s="27">
        <f>VLOOKUP(Pag_Inicio_Corr_mas_casos[[#This Row],[Corregimiento]],Hoja3!$A$2:$D$676,4,0)</f>
        <v>80826</v>
      </c>
      <c r="E905">
        <v>22</v>
      </c>
    </row>
    <row r="906" spans="1:5">
      <c r="A906" s="25">
        <v>44025</v>
      </c>
      <c r="B906">
        <v>44025</v>
      </c>
      <c r="C906" t="s">
        <v>544</v>
      </c>
      <c r="D906" s="27">
        <f>VLOOKUP(Pag_Inicio_Corr_mas_casos[[#This Row],[Corregimiento]],Hoja3!$A$2:$D$676,4,0)</f>
        <v>130108</v>
      </c>
      <c r="E906">
        <v>21</v>
      </c>
    </row>
    <row r="907" spans="1:5">
      <c r="A907" s="25">
        <v>44025</v>
      </c>
      <c r="B907">
        <v>44025</v>
      </c>
      <c r="C907" t="s">
        <v>546</v>
      </c>
      <c r="D907" s="27">
        <f>VLOOKUP(Pag_Inicio_Corr_mas_casos[[#This Row],[Corregimiento]],Hoja3!$A$2:$D$676,4,0)</f>
        <v>30107</v>
      </c>
      <c r="E907">
        <v>20</v>
      </c>
    </row>
    <row r="908" spans="1:5">
      <c r="A908" s="25">
        <v>44025</v>
      </c>
      <c r="B908">
        <v>44025</v>
      </c>
      <c r="C908" t="s">
        <v>570</v>
      </c>
      <c r="D908" s="27">
        <f>VLOOKUP(Pag_Inicio_Corr_mas_casos[[#This Row],[Corregimiento]],Hoja3!$A$2:$D$676,4,0)</f>
        <v>81009</v>
      </c>
      <c r="E908">
        <v>20</v>
      </c>
    </row>
    <row r="909" spans="1:5">
      <c r="A909" s="25">
        <v>44025</v>
      </c>
      <c r="B909">
        <v>44025</v>
      </c>
      <c r="C909" t="s">
        <v>565</v>
      </c>
      <c r="D909" s="27">
        <f>VLOOKUP(Pag_Inicio_Corr_mas_casos[[#This Row],[Corregimiento]],Hoja3!$A$2:$D$676,4,0)</f>
        <v>80809</v>
      </c>
      <c r="E909">
        <v>19</v>
      </c>
    </row>
    <row r="910" spans="1:5">
      <c r="A910" s="25">
        <v>44025</v>
      </c>
      <c r="B910">
        <v>44025</v>
      </c>
      <c r="C910" t="s">
        <v>563</v>
      </c>
      <c r="D910" s="27">
        <f>VLOOKUP(Pag_Inicio_Corr_mas_casos[[#This Row],[Corregimiento]],Hoja3!$A$2:$D$676,4,0)</f>
        <v>130105</v>
      </c>
      <c r="E910">
        <v>19</v>
      </c>
    </row>
    <row r="911" spans="1:5">
      <c r="A911" s="25">
        <v>44025</v>
      </c>
      <c r="B911">
        <v>44025</v>
      </c>
      <c r="C911" t="s">
        <v>539</v>
      </c>
      <c r="D911" s="27">
        <f>VLOOKUP(Pag_Inicio_Corr_mas_casos[[#This Row],[Corregimiento]],Hoja3!$A$2:$D$676,4,0)</f>
        <v>81006</v>
      </c>
      <c r="E911">
        <v>17</v>
      </c>
    </row>
    <row r="912" spans="1:5">
      <c r="A912" s="25">
        <v>44025</v>
      </c>
      <c r="B912">
        <v>44025</v>
      </c>
      <c r="C912" t="s">
        <v>607</v>
      </c>
      <c r="D912" s="27">
        <f>VLOOKUP(Pag_Inicio_Corr_mas_casos[[#This Row],[Corregimiento]],Hoja3!$A$2:$D$676,4,0)</f>
        <v>30103</v>
      </c>
      <c r="E912">
        <v>17</v>
      </c>
    </row>
    <row r="913" spans="1:5">
      <c r="A913" s="25">
        <v>44025</v>
      </c>
      <c r="B913">
        <v>44025</v>
      </c>
      <c r="C913" t="s">
        <v>555</v>
      </c>
      <c r="D913" s="27">
        <f>VLOOKUP(Pag_Inicio_Corr_mas_casos[[#This Row],[Corregimiento]],Hoja3!$A$2:$D$676,4,0)</f>
        <v>80815</v>
      </c>
      <c r="E913">
        <v>17</v>
      </c>
    </row>
    <row r="914" spans="1:5">
      <c r="A914" s="25">
        <v>44025</v>
      </c>
      <c r="B914">
        <v>44025</v>
      </c>
      <c r="C914" t="s">
        <v>545</v>
      </c>
      <c r="D914" s="27">
        <f>VLOOKUP(Pag_Inicio_Corr_mas_casos[[#This Row],[Corregimiento]],Hoja3!$A$2:$D$676,4,0)</f>
        <v>80810</v>
      </c>
      <c r="E914">
        <v>17</v>
      </c>
    </row>
    <row r="915" spans="1:5">
      <c r="A915" s="25">
        <v>44025</v>
      </c>
      <c r="B915">
        <v>44025</v>
      </c>
      <c r="C915" t="s">
        <v>528</v>
      </c>
      <c r="D915" s="27">
        <f>VLOOKUP(Pag_Inicio_Corr_mas_casos[[#This Row],[Corregimiento]],Hoja3!$A$2:$D$676,4,0)</f>
        <v>130102</v>
      </c>
      <c r="E915">
        <v>16</v>
      </c>
    </row>
    <row r="916" spans="1:5">
      <c r="A916" s="25">
        <v>44025</v>
      </c>
      <c r="B916">
        <v>44025</v>
      </c>
      <c r="C916" t="s">
        <v>571</v>
      </c>
      <c r="D916" s="27">
        <f>VLOOKUP(Pag_Inicio_Corr_mas_casos[[#This Row],[Corregimiento]],Hoja3!$A$2:$D$676,4,0)</f>
        <v>30104</v>
      </c>
      <c r="E916">
        <v>15</v>
      </c>
    </row>
    <row r="917" spans="1:5">
      <c r="A917" s="25">
        <v>44025</v>
      </c>
      <c r="B917">
        <v>44025</v>
      </c>
      <c r="C917" t="s">
        <v>517</v>
      </c>
      <c r="D917" s="27">
        <f>VLOOKUP(Pag_Inicio_Corr_mas_casos[[#This Row],[Corregimiento]],Hoja3!$A$2:$D$676,4,0)</f>
        <v>130709</v>
      </c>
      <c r="E917">
        <v>15</v>
      </c>
    </row>
    <row r="918" spans="1:5">
      <c r="A918" s="25">
        <v>44025</v>
      </c>
      <c r="B918">
        <v>44025</v>
      </c>
      <c r="C918" t="s">
        <v>614</v>
      </c>
      <c r="D918" s="27">
        <f>VLOOKUP(Pag_Inicio_Corr_mas_casos[[#This Row],[Corregimiento]],Hoja3!$A$2:$D$676,4,0)</f>
        <v>30110</v>
      </c>
      <c r="E918">
        <v>15</v>
      </c>
    </row>
    <row r="919" spans="1:5">
      <c r="A919" s="25">
        <v>44025</v>
      </c>
      <c r="B919">
        <v>44025</v>
      </c>
      <c r="C919" t="s">
        <v>543</v>
      </c>
      <c r="D919" s="27">
        <f>VLOOKUP(Pag_Inicio_Corr_mas_casos[[#This Row],[Corregimiento]],Hoja3!$A$2:$D$676,4,0)</f>
        <v>80806</v>
      </c>
      <c r="E919">
        <v>14</v>
      </c>
    </row>
    <row r="920" spans="1:5">
      <c r="A920" s="25">
        <v>44025</v>
      </c>
      <c r="B920">
        <v>44025</v>
      </c>
      <c r="C920" t="s">
        <v>562</v>
      </c>
      <c r="D920" s="27">
        <f>VLOOKUP(Pag_Inicio_Corr_mas_casos[[#This Row],[Corregimiento]],Hoja3!$A$2:$D$676,4,0)</f>
        <v>80803</v>
      </c>
      <c r="E920">
        <v>14</v>
      </c>
    </row>
    <row r="921" spans="1:5">
      <c r="A921" s="25">
        <v>44025</v>
      </c>
      <c r="B921">
        <v>44025</v>
      </c>
      <c r="C921" t="s">
        <v>541</v>
      </c>
      <c r="D921" s="27">
        <f>VLOOKUP(Pag_Inicio_Corr_mas_casos[[#This Row],[Corregimiento]],Hoja3!$A$2:$D$676,4,0)</f>
        <v>130702</v>
      </c>
      <c r="E921">
        <v>13</v>
      </c>
    </row>
    <row r="922" spans="1:5">
      <c r="A922" s="25">
        <v>44025</v>
      </c>
      <c r="B922">
        <v>44025</v>
      </c>
      <c r="C922" t="s">
        <v>575</v>
      </c>
      <c r="D922" s="27">
        <f>VLOOKUP(Pag_Inicio_Corr_mas_casos[[#This Row],[Corregimiento]],Hoja3!$A$2:$D$676,4,0)</f>
        <v>80807</v>
      </c>
      <c r="E922">
        <v>13</v>
      </c>
    </row>
    <row r="923" spans="1:5">
      <c r="A923" s="25">
        <v>44025</v>
      </c>
      <c r="B923">
        <v>44025</v>
      </c>
      <c r="C923" t="s">
        <v>557</v>
      </c>
      <c r="D923" s="27">
        <f>VLOOKUP(Pag_Inicio_Corr_mas_casos[[#This Row],[Corregimiento]],Hoja3!$A$2:$D$676,4,0)</f>
        <v>80811</v>
      </c>
      <c r="E923">
        <v>13</v>
      </c>
    </row>
    <row r="924" spans="1:5">
      <c r="A924" s="25">
        <v>44025</v>
      </c>
      <c r="B924">
        <v>44025</v>
      </c>
      <c r="C924" t="s">
        <v>576</v>
      </c>
      <c r="D924" s="27">
        <f>VLOOKUP(Pag_Inicio_Corr_mas_casos[[#This Row],[Corregimiento]],Hoja3!$A$2:$D$676,4,0)</f>
        <v>80814</v>
      </c>
      <c r="E924">
        <v>12</v>
      </c>
    </row>
    <row r="925" spans="1:5">
      <c r="A925" s="25">
        <v>44025</v>
      </c>
      <c r="B925">
        <v>44025</v>
      </c>
      <c r="C925" t="s">
        <v>606</v>
      </c>
      <c r="D925" s="27">
        <f>VLOOKUP(Pag_Inicio_Corr_mas_casos[[#This Row],[Corregimiento]],Hoja3!$A$2:$D$676,4,0)</f>
        <v>30101</v>
      </c>
      <c r="E925">
        <v>12</v>
      </c>
    </row>
    <row r="926" spans="1:5">
      <c r="A926" s="25">
        <v>44025</v>
      </c>
      <c r="B926">
        <v>44025</v>
      </c>
      <c r="C926" t="s">
        <v>599</v>
      </c>
      <c r="D926" s="27">
        <f>VLOOKUP(Pag_Inicio_Corr_mas_casos[[#This Row],[Corregimiento]],Hoja3!$A$2:$D$676,4,0)</f>
        <v>81004</v>
      </c>
      <c r="E926">
        <v>12</v>
      </c>
    </row>
    <row r="927" spans="1:5">
      <c r="A927" s="25">
        <v>44025</v>
      </c>
      <c r="B927">
        <v>44025</v>
      </c>
      <c r="C927" t="s">
        <v>547</v>
      </c>
      <c r="D927" s="27">
        <f>VLOOKUP(Pag_Inicio_Corr_mas_casos[[#This Row],[Corregimiento]],Hoja3!$A$2:$D$676,4,0)</f>
        <v>30113</v>
      </c>
      <c r="E927">
        <v>12</v>
      </c>
    </row>
    <row r="928" spans="1:5">
      <c r="A928" s="25">
        <v>44025</v>
      </c>
      <c r="B928">
        <v>44025</v>
      </c>
      <c r="C928" t="s">
        <v>586</v>
      </c>
      <c r="D928" s="27">
        <f>VLOOKUP(Pag_Inicio_Corr_mas_casos[[#This Row],[Corregimiento]],Hoja3!$A$2:$D$676,4,0)</f>
        <v>81005</v>
      </c>
      <c r="E928">
        <v>12</v>
      </c>
    </row>
    <row r="929" spans="1:5">
      <c r="A929" s="25">
        <v>44025</v>
      </c>
      <c r="B929">
        <v>44025</v>
      </c>
      <c r="C929" t="s">
        <v>596</v>
      </c>
      <c r="D929" s="27">
        <f>VLOOKUP(Pag_Inicio_Corr_mas_casos[[#This Row],[Corregimiento]],Hoja3!$A$2:$D$676,4,0)</f>
        <v>10401</v>
      </c>
      <c r="E929">
        <v>11</v>
      </c>
    </row>
    <row r="930" spans="1:5">
      <c r="A930" s="25">
        <v>44025</v>
      </c>
      <c r="B930">
        <v>44025</v>
      </c>
      <c r="C930" t="s">
        <v>535</v>
      </c>
      <c r="D930" s="27">
        <f>VLOOKUP(Pag_Inicio_Corr_mas_casos[[#This Row],[Corregimiento]],Hoja3!$A$2:$D$676,4,0)</f>
        <v>80823</v>
      </c>
      <c r="E930">
        <v>11</v>
      </c>
    </row>
    <row r="931" spans="1:5">
      <c r="A931" s="25">
        <v>44025</v>
      </c>
      <c r="B931">
        <v>44025</v>
      </c>
      <c r="C931" t="s">
        <v>569</v>
      </c>
      <c r="D931" s="27">
        <f>VLOOKUP(Pag_Inicio_Corr_mas_casos[[#This Row],[Corregimiento]],Hoja3!$A$2:$D$676,4,0)</f>
        <v>81003</v>
      </c>
      <c r="E931">
        <v>11</v>
      </c>
    </row>
    <row r="932" spans="1:5">
      <c r="A932" s="25">
        <v>44026</v>
      </c>
      <c r="B932">
        <v>44026</v>
      </c>
      <c r="C932" t="s">
        <v>529</v>
      </c>
      <c r="D932" s="27">
        <f>VLOOKUP(Pag_Inicio_Corr_mas_casos[[#This Row],[Corregimiento]],Hoja3!$A$2:$D$676,4,0)</f>
        <v>80821</v>
      </c>
      <c r="E932">
        <v>38</v>
      </c>
    </row>
    <row r="933" spans="1:5">
      <c r="A933" s="25">
        <v>44026</v>
      </c>
      <c r="B933">
        <v>44026</v>
      </c>
      <c r="C933" t="s">
        <v>533</v>
      </c>
      <c r="D933" s="27">
        <f>VLOOKUP(Pag_Inicio_Corr_mas_casos[[#This Row],[Corregimiento]],Hoja3!$A$2:$D$676,4,0)</f>
        <v>80817</v>
      </c>
      <c r="E933">
        <v>34</v>
      </c>
    </row>
    <row r="934" spans="1:5">
      <c r="A934" s="25">
        <v>44026</v>
      </c>
      <c r="B934">
        <v>44026</v>
      </c>
      <c r="C934" t="s">
        <v>537</v>
      </c>
      <c r="D934" s="27">
        <f>VLOOKUP(Pag_Inicio_Corr_mas_casos[[#This Row],[Corregimiento]],Hoja3!$A$2:$D$676,4,0)</f>
        <v>80819</v>
      </c>
      <c r="E934">
        <v>32</v>
      </c>
    </row>
    <row r="935" spans="1:5">
      <c r="A935" s="25">
        <v>44026</v>
      </c>
      <c r="B935">
        <v>44026</v>
      </c>
      <c r="C935" t="s">
        <v>554</v>
      </c>
      <c r="D935" s="27">
        <f>VLOOKUP(Pag_Inicio_Corr_mas_casos[[#This Row],[Corregimiento]],Hoja3!$A$2:$D$676,4,0)</f>
        <v>80820</v>
      </c>
      <c r="E935">
        <v>29</v>
      </c>
    </row>
    <row r="936" spans="1:5">
      <c r="A936" s="25">
        <v>44026</v>
      </c>
      <c r="B936">
        <v>44026</v>
      </c>
      <c r="C936" t="s">
        <v>540</v>
      </c>
      <c r="D936" s="27">
        <f>VLOOKUP(Pag_Inicio_Corr_mas_casos[[#This Row],[Corregimiento]],Hoja3!$A$2:$D$676,4,0)</f>
        <v>80812</v>
      </c>
      <c r="E936">
        <v>26</v>
      </c>
    </row>
    <row r="937" spans="1:5">
      <c r="A937" s="25">
        <v>44026</v>
      </c>
      <c r="B937">
        <v>44026</v>
      </c>
      <c r="C937" t="s">
        <v>525</v>
      </c>
      <c r="D937" s="27">
        <f>VLOOKUP(Pag_Inicio_Corr_mas_casos[[#This Row],[Corregimiento]],Hoja3!$A$2:$D$676,4,0)</f>
        <v>81002</v>
      </c>
      <c r="E937">
        <v>25</v>
      </c>
    </row>
    <row r="938" spans="1:5">
      <c r="A938" s="25">
        <v>44026</v>
      </c>
      <c r="B938">
        <v>44026</v>
      </c>
      <c r="C938" t="s">
        <v>531</v>
      </c>
      <c r="D938" s="27">
        <f>VLOOKUP(Pag_Inicio_Corr_mas_casos[[#This Row],[Corregimiento]],Hoja3!$A$2:$D$676,4,0)</f>
        <v>81008</v>
      </c>
      <c r="E938">
        <v>25</v>
      </c>
    </row>
    <row r="939" spans="1:5">
      <c r="A939" s="25">
        <v>44026</v>
      </c>
      <c r="B939">
        <v>44026</v>
      </c>
      <c r="C939" t="s">
        <v>524</v>
      </c>
      <c r="D939" s="27">
        <f>VLOOKUP(Pag_Inicio_Corr_mas_casos[[#This Row],[Corregimiento]],Hoja3!$A$2:$D$676,4,0)</f>
        <v>130101</v>
      </c>
      <c r="E939">
        <v>23</v>
      </c>
    </row>
    <row r="940" spans="1:5">
      <c r="A940" s="25">
        <v>44026</v>
      </c>
      <c r="B940">
        <v>44026</v>
      </c>
      <c r="C940" t="s">
        <v>530</v>
      </c>
      <c r="D940" s="27">
        <f>VLOOKUP(Pag_Inicio_Corr_mas_casos[[#This Row],[Corregimiento]],Hoja3!$A$2:$D$676,4,0)</f>
        <v>81007</v>
      </c>
      <c r="E940">
        <v>23</v>
      </c>
    </row>
    <row r="941" spans="1:5">
      <c r="A941" s="25">
        <v>44026</v>
      </c>
      <c r="B941">
        <v>44026</v>
      </c>
      <c r="C941" t="s">
        <v>536</v>
      </c>
      <c r="D941" s="27">
        <f>VLOOKUP(Pag_Inicio_Corr_mas_casos[[#This Row],[Corregimiento]],Hoja3!$A$2:$D$676,4,0)</f>
        <v>81001</v>
      </c>
      <c r="E941">
        <v>22</v>
      </c>
    </row>
    <row r="942" spans="1:5">
      <c r="A942" s="25">
        <v>44026</v>
      </c>
      <c r="B942">
        <v>44026</v>
      </c>
      <c r="C942" t="s">
        <v>532</v>
      </c>
      <c r="D942" s="27">
        <f>VLOOKUP(Pag_Inicio_Corr_mas_casos[[#This Row],[Corregimiento]],Hoja3!$A$2:$D$676,4,0)</f>
        <v>80816</v>
      </c>
      <c r="E942">
        <v>22</v>
      </c>
    </row>
    <row r="943" spans="1:5">
      <c r="A943" s="25">
        <v>44026</v>
      </c>
      <c r="B943">
        <v>44026</v>
      </c>
      <c r="C943" t="s">
        <v>526</v>
      </c>
      <c r="D943" s="27">
        <f>VLOOKUP(Pag_Inicio_Corr_mas_casos[[#This Row],[Corregimiento]],Hoja3!$A$2:$D$676,4,0)</f>
        <v>130106</v>
      </c>
      <c r="E943">
        <v>22</v>
      </c>
    </row>
    <row r="944" spans="1:5">
      <c r="A944" s="25">
        <v>44026</v>
      </c>
      <c r="B944">
        <v>44026</v>
      </c>
      <c r="C944" t="s">
        <v>552</v>
      </c>
      <c r="D944" s="27">
        <f>VLOOKUP(Pag_Inicio_Corr_mas_casos[[#This Row],[Corregimiento]],Hoja3!$A$2:$D$676,4,0)</f>
        <v>80501</v>
      </c>
      <c r="E944">
        <v>16</v>
      </c>
    </row>
    <row r="945" spans="1:5">
      <c r="A945" s="25">
        <v>44026</v>
      </c>
      <c r="B945">
        <v>44026</v>
      </c>
      <c r="C945" t="s">
        <v>534</v>
      </c>
      <c r="D945" s="27">
        <f>VLOOKUP(Pag_Inicio_Corr_mas_casos[[#This Row],[Corregimiento]],Hoja3!$A$2:$D$676,4,0)</f>
        <v>80822</v>
      </c>
      <c r="E945">
        <v>15</v>
      </c>
    </row>
    <row r="946" spans="1:5">
      <c r="A946" s="25">
        <v>44026</v>
      </c>
      <c r="B946">
        <v>44026</v>
      </c>
      <c r="C946" t="s">
        <v>535</v>
      </c>
      <c r="D946" s="27">
        <f>VLOOKUP(Pag_Inicio_Corr_mas_casos[[#This Row],[Corregimiento]],Hoja3!$A$2:$D$676,4,0)</f>
        <v>80823</v>
      </c>
      <c r="E946">
        <v>15</v>
      </c>
    </row>
    <row r="947" spans="1:5">
      <c r="A947" s="25">
        <v>44026</v>
      </c>
      <c r="B947">
        <v>44026</v>
      </c>
      <c r="C947" t="s">
        <v>546</v>
      </c>
      <c r="D947" s="27">
        <f>VLOOKUP(Pag_Inicio_Corr_mas_casos[[#This Row],[Corregimiento]],Hoja3!$A$2:$D$676,4,0)</f>
        <v>30107</v>
      </c>
      <c r="E947">
        <v>13</v>
      </c>
    </row>
    <row r="948" spans="1:5">
      <c r="A948" s="25">
        <v>44026</v>
      </c>
      <c r="B948">
        <v>44026</v>
      </c>
      <c r="C948" t="s">
        <v>538</v>
      </c>
      <c r="D948" s="27">
        <f>VLOOKUP(Pag_Inicio_Corr_mas_casos[[#This Row],[Corregimiento]],Hoja3!$A$2:$D$676,4,0)</f>
        <v>130107</v>
      </c>
      <c r="E948">
        <v>12</v>
      </c>
    </row>
    <row r="949" spans="1:5">
      <c r="A949" s="25">
        <v>44026</v>
      </c>
      <c r="B949">
        <v>44026</v>
      </c>
      <c r="C949" t="s">
        <v>615</v>
      </c>
      <c r="D949" s="27">
        <f>VLOOKUP(Pag_Inicio_Corr_mas_casos[[#This Row],[Corregimiento]],Hoja3!$A$2:$D$676,4,0)</f>
        <v>120805</v>
      </c>
      <c r="E949">
        <v>12</v>
      </c>
    </row>
    <row r="950" spans="1:5">
      <c r="A950" s="25">
        <v>44026</v>
      </c>
      <c r="B950">
        <v>44026</v>
      </c>
      <c r="C950" t="s">
        <v>550</v>
      </c>
      <c r="D950" s="27">
        <f>VLOOKUP(Pag_Inicio_Corr_mas_casos[[#This Row],[Corregimiento]],Hoja3!$A$2:$D$676,4,0)</f>
        <v>80813</v>
      </c>
      <c r="E950">
        <v>12</v>
      </c>
    </row>
    <row r="951" spans="1:5">
      <c r="A951" s="25">
        <v>44026</v>
      </c>
      <c r="B951">
        <v>44026</v>
      </c>
      <c r="C951" t="s">
        <v>539</v>
      </c>
      <c r="D951" s="27">
        <f>VLOOKUP(Pag_Inicio_Corr_mas_casos[[#This Row],[Corregimiento]],Hoja3!$A$2:$D$676,4,0)</f>
        <v>81006</v>
      </c>
      <c r="E951">
        <v>11</v>
      </c>
    </row>
    <row r="952" spans="1:5">
      <c r="A952" s="25">
        <v>44026</v>
      </c>
      <c r="B952">
        <v>44026</v>
      </c>
      <c r="C952" t="s">
        <v>616</v>
      </c>
      <c r="D952" s="27">
        <f>VLOOKUP(Pag_Inicio_Corr_mas_casos[[#This Row],[Corregimiento]],Hoja3!$A$2:$D$676,4,0)</f>
        <v>91014</v>
      </c>
      <c r="E952">
        <v>11</v>
      </c>
    </row>
    <row r="953" spans="1:5">
      <c r="A953" s="25">
        <v>44026</v>
      </c>
      <c r="B953">
        <v>44026</v>
      </c>
      <c r="C953" t="s">
        <v>570</v>
      </c>
      <c r="D953" s="27">
        <f>VLOOKUP(Pag_Inicio_Corr_mas_casos[[#This Row],[Corregimiento]],Hoja3!$A$2:$D$676,4,0)</f>
        <v>81009</v>
      </c>
      <c r="E953">
        <v>11</v>
      </c>
    </row>
    <row r="954" spans="1:5">
      <c r="A954" s="25">
        <v>44026</v>
      </c>
      <c r="B954">
        <v>44026</v>
      </c>
      <c r="C954" t="s">
        <v>574</v>
      </c>
      <c r="D954" s="27">
        <f>VLOOKUP(Pag_Inicio_Corr_mas_casos[[#This Row],[Corregimiento]],Hoja3!$A$2:$D$676,4,0)</f>
        <v>80508</v>
      </c>
      <c r="E954">
        <v>11</v>
      </c>
    </row>
    <row r="955" spans="1:5">
      <c r="A955" s="25">
        <v>44027</v>
      </c>
      <c r="B955">
        <v>44027</v>
      </c>
      <c r="C955" t="s">
        <v>550</v>
      </c>
      <c r="D955" s="27">
        <f>VLOOKUP(Pag_Inicio_Corr_mas_casos[[#This Row],[Corregimiento]],Hoja3!$A$2:$D$676,4,0)</f>
        <v>80813</v>
      </c>
      <c r="E955">
        <v>60</v>
      </c>
    </row>
    <row r="956" spans="1:5">
      <c r="A956" s="25">
        <v>44027</v>
      </c>
      <c r="B956">
        <v>44027</v>
      </c>
      <c r="C956" t="s">
        <v>540</v>
      </c>
      <c r="D956" s="27">
        <f>VLOOKUP(Pag_Inicio_Corr_mas_casos[[#This Row],[Corregimiento]],Hoja3!$A$2:$D$676,4,0)</f>
        <v>80812</v>
      </c>
      <c r="E956">
        <v>42</v>
      </c>
    </row>
    <row r="957" spans="1:5">
      <c r="A957" s="25">
        <v>44027</v>
      </c>
      <c r="B957">
        <v>44027</v>
      </c>
      <c r="C957" t="s">
        <v>554</v>
      </c>
      <c r="D957" s="27">
        <f>VLOOKUP(Pag_Inicio_Corr_mas_casos[[#This Row],[Corregimiento]],Hoja3!$A$2:$D$676,4,0)</f>
        <v>80820</v>
      </c>
      <c r="E957">
        <v>42</v>
      </c>
    </row>
    <row r="958" spans="1:5">
      <c r="A958" s="25">
        <v>44027</v>
      </c>
      <c r="B958">
        <v>44027</v>
      </c>
      <c r="C958" t="s">
        <v>529</v>
      </c>
      <c r="D958" s="27">
        <f>VLOOKUP(Pag_Inicio_Corr_mas_casos[[#This Row],[Corregimiento]],Hoja3!$A$2:$D$676,4,0)</f>
        <v>80821</v>
      </c>
      <c r="E958">
        <v>38</v>
      </c>
    </row>
    <row r="959" spans="1:5">
      <c r="A959" s="25">
        <v>44027</v>
      </c>
      <c r="B959">
        <v>44027</v>
      </c>
      <c r="C959" t="s">
        <v>537</v>
      </c>
      <c r="D959" s="27">
        <f>VLOOKUP(Pag_Inicio_Corr_mas_casos[[#This Row],[Corregimiento]],Hoja3!$A$2:$D$676,4,0)</f>
        <v>80819</v>
      </c>
      <c r="E959">
        <v>32</v>
      </c>
    </row>
    <row r="960" spans="1:5">
      <c r="A960" s="25">
        <v>44027</v>
      </c>
      <c r="B960">
        <v>44027</v>
      </c>
      <c r="C960" t="s">
        <v>530</v>
      </c>
      <c r="D960" s="27">
        <f>VLOOKUP(Pag_Inicio_Corr_mas_casos[[#This Row],[Corregimiento]],Hoja3!$A$2:$D$676,4,0)</f>
        <v>81007</v>
      </c>
      <c r="E960">
        <v>29</v>
      </c>
    </row>
    <row r="961" spans="1:5">
      <c r="A961" s="25">
        <v>44027</v>
      </c>
      <c r="B961">
        <v>44027</v>
      </c>
      <c r="C961" t="s">
        <v>525</v>
      </c>
      <c r="D961" s="27">
        <f>VLOOKUP(Pag_Inicio_Corr_mas_casos[[#This Row],[Corregimiento]],Hoja3!$A$2:$D$676,4,0)</f>
        <v>81002</v>
      </c>
      <c r="E961">
        <v>27</v>
      </c>
    </row>
    <row r="962" spans="1:5">
      <c r="A962" s="25">
        <v>44027</v>
      </c>
      <c r="B962">
        <v>44027</v>
      </c>
      <c r="C962" t="s">
        <v>565</v>
      </c>
      <c r="D962" s="27">
        <f>VLOOKUP(Pag_Inicio_Corr_mas_casos[[#This Row],[Corregimiento]],Hoja3!$A$2:$D$676,4,0)</f>
        <v>80809</v>
      </c>
      <c r="E962">
        <v>24</v>
      </c>
    </row>
    <row r="963" spans="1:5">
      <c r="A963" s="25">
        <v>44027</v>
      </c>
      <c r="B963">
        <v>44027</v>
      </c>
      <c r="C963" t="s">
        <v>536</v>
      </c>
      <c r="D963" s="27">
        <f>VLOOKUP(Pag_Inicio_Corr_mas_casos[[#This Row],[Corregimiento]],Hoja3!$A$2:$D$676,4,0)</f>
        <v>81001</v>
      </c>
      <c r="E963">
        <v>23</v>
      </c>
    </row>
    <row r="964" spans="1:5">
      <c r="A964" s="25">
        <v>44027</v>
      </c>
      <c r="B964">
        <v>44027</v>
      </c>
      <c r="C964" t="s">
        <v>542</v>
      </c>
      <c r="D964" s="27">
        <f>VLOOKUP(Pag_Inicio_Corr_mas_casos[[#This Row],[Corregimiento]],Hoja3!$A$2:$D$676,4,0)</f>
        <v>40601</v>
      </c>
      <c r="E964">
        <v>23</v>
      </c>
    </row>
    <row r="965" spans="1:5">
      <c r="A965" s="25">
        <v>44027</v>
      </c>
      <c r="B965">
        <v>44027</v>
      </c>
      <c r="C965" t="s">
        <v>557</v>
      </c>
      <c r="D965" s="27">
        <f>VLOOKUP(Pag_Inicio_Corr_mas_casos[[#This Row],[Corregimiento]],Hoja3!$A$2:$D$676,4,0)</f>
        <v>80811</v>
      </c>
      <c r="E965">
        <v>21</v>
      </c>
    </row>
    <row r="966" spans="1:5">
      <c r="A966" s="25">
        <v>44027</v>
      </c>
      <c r="B966">
        <v>44027</v>
      </c>
      <c r="C966" t="s">
        <v>533</v>
      </c>
      <c r="D966" s="27">
        <f>VLOOKUP(Pag_Inicio_Corr_mas_casos[[#This Row],[Corregimiento]],Hoja3!$A$2:$D$676,4,0)</f>
        <v>80817</v>
      </c>
      <c r="E966">
        <v>18</v>
      </c>
    </row>
    <row r="967" spans="1:5">
      <c r="A967" s="25">
        <v>44027</v>
      </c>
      <c r="B967">
        <v>44027</v>
      </c>
      <c r="C967" t="s">
        <v>555</v>
      </c>
      <c r="D967" s="27">
        <f>VLOOKUP(Pag_Inicio_Corr_mas_casos[[#This Row],[Corregimiento]],Hoja3!$A$2:$D$676,4,0)</f>
        <v>80815</v>
      </c>
      <c r="E967">
        <v>17</v>
      </c>
    </row>
    <row r="968" spans="1:5">
      <c r="A968" s="25">
        <v>44027</v>
      </c>
      <c r="B968">
        <v>44027</v>
      </c>
      <c r="C968" t="s">
        <v>568</v>
      </c>
      <c r="D968" s="27">
        <f>VLOOKUP(Pag_Inicio_Corr_mas_casos[[#This Row],[Corregimiento]],Hoja3!$A$2:$D$676,4,0)</f>
        <v>130717</v>
      </c>
      <c r="E968">
        <v>17</v>
      </c>
    </row>
    <row r="969" spans="1:5">
      <c r="A969" s="25">
        <v>44027</v>
      </c>
      <c r="B969">
        <v>44027</v>
      </c>
      <c r="C969" t="s">
        <v>570</v>
      </c>
      <c r="D969" s="27">
        <f>VLOOKUP(Pag_Inicio_Corr_mas_casos[[#This Row],[Corregimiento]],Hoja3!$A$2:$D$676,4,0)</f>
        <v>81009</v>
      </c>
      <c r="E969">
        <v>17</v>
      </c>
    </row>
    <row r="970" spans="1:5">
      <c r="A970" s="25">
        <v>44027</v>
      </c>
      <c r="B970">
        <v>44027</v>
      </c>
      <c r="C970" t="s">
        <v>524</v>
      </c>
      <c r="D970" s="27">
        <f>VLOOKUP(Pag_Inicio_Corr_mas_casos[[#This Row],[Corregimiento]],Hoja3!$A$2:$D$676,4,0)</f>
        <v>130101</v>
      </c>
      <c r="E970">
        <v>16</v>
      </c>
    </row>
    <row r="971" spans="1:5">
      <c r="A971" s="25">
        <v>44027</v>
      </c>
      <c r="B971">
        <v>44027</v>
      </c>
      <c r="C971" t="s">
        <v>539</v>
      </c>
      <c r="D971" s="27">
        <f>VLOOKUP(Pag_Inicio_Corr_mas_casos[[#This Row],[Corregimiento]],Hoja3!$A$2:$D$676,4,0)</f>
        <v>81006</v>
      </c>
      <c r="E971">
        <v>15</v>
      </c>
    </row>
    <row r="972" spans="1:5">
      <c r="A972" s="25">
        <v>44027</v>
      </c>
      <c r="B972">
        <v>44027</v>
      </c>
      <c r="C972" t="s">
        <v>543</v>
      </c>
      <c r="D972" s="27">
        <f>VLOOKUP(Pag_Inicio_Corr_mas_casos[[#This Row],[Corregimiento]],Hoja3!$A$2:$D$676,4,0)</f>
        <v>80806</v>
      </c>
      <c r="E972">
        <v>15</v>
      </c>
    </row>
    <row r="973" spans="1:5">
      <c r="A973" s="25">
        <v>44027</v>
      </c>
      <c r="B973">
        <v>44027</v>
      </c>
      <c r="C973" t="s">
        <v>538</v>
      </c>
      <c r="D973" s="27">
        <f>VLOOKUP(Pag_Inicio_Corr_mas_casos[[#This Row],[Corregimiento]],Hoja3!$A$2:$D$676,4,0)</f>
        <v>130107</v>
      </c>
      <c r="E973">
        <v>15</v>
      </c>
    </row>
    <row r="974" spans="1:5">
      <c r="A974" s="25">
        <v>44027</v>
      </c>
      <c r="B974">
        <v>44027</v>
      </c>
      <c r="C974" t="s">
        <v>546</v>
      </c>
      <c r="D974" s="27">
        <f>VLOOKUP(Pag_Inicio_Corr_mas_casos[[#This Row],[Corregimiento]],Hoja3!$A$2:$D$676,4,0)</f>
        <v>30107</v>
      </c>
      <c r="E974">
        <v>15</v>
      </c>
    </row>
    <row r="975" spans="1:5">
      <c r="A975" s="25">
        <v>44027</v>
      </c>
      <c r="B975">
        <v>44027</v>
      </c>
      <c r="C975" t="s">
        <v>552</v>
      </c>
      <c r="D975" s="27">
        <f>VLOOKUP(Pag_Inicio_Corr_mas_casos[[#This Row],[Corregimiento]],Hoja3!$A$2:$D$676,4,0)</f>
        <v>80501</v>
      </c>
      <c r="E975">
        <v>14</v>
      </c>
    </row>
    <row r="976" spans="1:5">
      <c r="A976" s="25">
        <v>44027</v>
      </c>
      <c r="B976">
        <v>44027</v>
      </c>
      <c r="C976" t="s">
        <v>535</v>
      </c>
      <c r="D976" s="27">
        <f>VLOOKUP(Pag_Inicio_Corr_mas_casos[[#This Row],[Corregimiento]],Hoja3!$A$2:$D$676,4,0)</f>
        <v>80823</v>
      </c>
      <c r="E976">
        <v>14</v>
      </c>
    </row>
    <row r="977" spans="1:5">
      <c r="A977" s="25">
        <v>44027</v>
      </c>
      <c r="B977">
        <v>44027</v>
      </c>
      <c r="C977" t="s">
        <v>569</v>
      </c>
      <c r="D977" s="27">
        <f>VLOOKUP(Pag_Inicio_Corr_mas_casos[[#This Row],[Corregimiento]],Hoja3!$A$2:$D$676,4,0)</f>
        <v>81003</v>
      </c>
      <c r="E977">
        <v>14</v>
      </c>
    </row>
    <row r="978" spans="1:5">
      <c r="A978" s="25">
        <v>44027</v>
      </c>
      <c r="B978">
        <v>44027</v>
      </c>
      <c r="C978" t="s">
        <v>599</v>
      </c>
      <c r="D978" s="27">
        <f>VLOOKUP(Pag_Inicio_Corr_mas_casos[[#This Row],[Corregimiento]],Hoja3!$A$2:$D$676,4,0)</f>
        <v>81004</v>
      </c>
      <c r="E978">
        <v>14</v>
      </c>
    </row>
    <row r="979" spans="1:5">
      <c r="A979" s="25">
        <v>44027</v>
      </c>
      <c r="B979">
        <v>44027</v>
      </c>
      <c r="C979" t="s">
        <v>545</v>
      </c>
      <c r="D979" s="27">
        <f>VLOOKUP(Pag_Inicio_Corr_mas_casos[[#This Row],[Corregimiento]],Hoja3!$A$2:$D$676,4,0)</f>
        <v>80810</v>
      </c>
      <c r="E979">
        <v>14</v>
      </c>
    </row>
    <row r="980" spans="1:5">
      <c r="A980" s="25">
        <v>44027</v>
      </c>
      <c r="B980">
        <v>44027</v>
      </c>
      <c r="C980" t="s">
        <v>563</v>
      </c>
      <c r="D980" s="27">
        <f>VLOOKUP(Pag_Inicio_Corr_mas_casos[[#This Row],[Corregimiento]],Hoja3!$A$2:$D$676,4,0)</f>
        <v>130105</v>
      </c>
      <c r="E980">
        <v>14</v>
      </c>
    </row>
    <row r="981" spans="1:5">
      <c r="A981" s="25">
        <v>44027</v>
      </c>
      <c r="B981">
        <v>44027</v>
      </c>
      <c r="C981" t="s">
        <v>526</v>
      </c>
      <c r="D981" s="27">
        <f>VLOOKUP(Pag_Inicio_Corr_mas_casos[[#This Row],[Corregimiento]],Hoja3!$A$2:$D$676,4,0)</f>
        <v>130106</v>
      </c>
      <c r="E981">
        <v>14</v>
      </c>
    </row>
    <row r="982" spans="1:5">
      <c r="A982" s="25">
        <v>44027</v>
      </c>
      <c r="B982">
        <v>44027</v>
      </c>
      <c r="C982" t="s">
        <v>578</v>
      </c>
      <c r="D982" s="27">
        <f>VLOOKUP(Pag_Inicio_Corr_mas_casos[[#This Row],[Corregimiento]],Hoja3!$A$2:$D$676,4,0)</f>
        <v>30111</v>
      </c>
      <c r="E982">
        <v>13</v>
      </c>
    </row>
    <row r="983" spans="1:5">
      <c r="A983" s="25">
        <v>44027</v>
      </c>
      <c r="B983">
        <v>44027</v>
      </c>
      <c r="C983" t="s">
        <v>576</v>
      </c>
      <c r="D983" s="27">
        <f>VLOOKUP(Pag_Inicio_Corr_mas_casos[[#This Row],[Corregimiento]],Hoja3!$A$2:$D$676,4,0)</f>
        <v>80814</v>
      </c>
      <c r="E983">
        <v>12</v>
      </c>
    </row>
    <row r="984" spans="1:5">
      <c r="A984" s="25">
        <v>44027</v>
      </c>
      <c r="B984">
        <v>44027</v>
      </c>
      <c r="C984" t="s">
        <v>572</v>
      </c>
      <c r="D984" s="27">
        <f>VLOOKUP(Pag_Inicio_Corr_mas_casos[[#This Row],[Corregimiento]],Hoja3!$A$2:$D$676,4,0)</f>
        <v>130701</v>
      </c>
      <c r="E984">
        <v>12</v>
      </c>
    </row>
    <row r="985" spans="1:5">
      <c r="A985" s="25">
        <v>44027</v>
      </c>
      <c r="B985">
        <v>44027</v>
      </c>
      <c r="C985" t="s">
        <v>528</v>
      </c>
      <c r="D985" s="27">
        <f>VLOOKUP(Pag_Inicio_Corr_mas_casos[[#This Row],[Corregimiento]],Hoja3!$A$2:$D$676,4,0)</f>
        <v>130102</v>
      </c>
      <c r="E985">
        <v>12</v>
      </c>
    </row>
    <row r="986" spans="1:5">
      <c r="A986" s="25">
        <v>44027</v>
      </c>
      <c r="B986">
        <v>44027</v>
      </c>
      <c r="C986" t="s">
        <v>532</v>
      </c>
      <c r="D986" s="27">
        <f>VLOOKUP(Pag_Inicio_Corr_mas_casos[[#This Row],[Corregimiento]],Hoja3!$A$2:$D$676,4,0)</f>
        <v>80816</v>
      </c>
      <c r="E986">
        <v>12</v>
      </c>
    </row>
    <row r="987" spans="1:5">
      <c r="A987" s="25">
        <v>44027</v>
      </c>
      <c r="B987">
        <v>44027</v>
      </c>
      <c r="C987" t="s">
        <v>562</v>
      </c>
      <c r="D987" s="27">
        <f>VLOOKUP(Pag_Inicio_Corr_mas_casos[[#This Row],[Corregimiento]],Hoja3!$A$2:$D$676,4,0)</f>
        <v>80803</v>
      </c>
      <c r="E987">
        <v>12</v>
      </c>
    </row>
    <row r="988" spans="1:5">
      <c r="A988" s="25">
        <v>44027</v>
      </c>
      <c r="B988">
        <v>44027</v>
      </c>
      <c r="C988" t="s">
        <v>596</v>
      </c>
      <c r="D988" s="27">
        <f>VLOOKUP(Pag_Inicio_Corr_mas_casos[[#This Row],[Corregimiento]],Hoja3!$A$2:$D$676,4,0)</f>
        <v>10401</v>
      </c>
      <c r="E988">
        <v>11</v>
      </c>
    </row>
    <row r="989" spans="1:5">
      <c r="A989" s="25">
        <v>44027</v>
      </c>
      <c r="B989">
        <v>44027</v>
      </c>
      <c r="C989" t="s">
        <v>541</v>
      </c>
      <c r="D989" s="27">
        <f>VLOOKUP(Pag_Inicio_Corr_mas_casos[[#This Row],[Corregimiento]],Hoja3!$A$2:$D$676,4,0)</f>
        <v>130702</v>
      </c>
      <c r="E989">
        <v>11</v>
      </c>
    </row>
    <row r="990" spans="1:5">
      <c r="A990" s="25">
        <v>44027</v>
      </c>
      <c r="B990">
        <v>44027</v>
      </c>
      <c r="C990" t="s">
        <v>575</v>
      </c>
      <c r="D990" s="27">
        <f>VLOOKUP(Pag_Inicio_Corr_mas_casos[[#This Row],[Corregimiento]],Hoja3!$A$2:$D$676,4,0)</f>
        <v>80807</v>
      </c>
      <c r="E990">
        <v>11</v>
      </c>
    </row>
    <row r="991" spans="1:5">
      <c r="A991" s="25">
        <v>44027</v>
      </c>
      <c r="B991">
        <v>44027</v>
      </c>
      <c r="C991" t="s">
        <v>531</v>
      </c>
      <c r="D991" s="27">
        <f>VLOOKUP(Pag_Inicio_Corr_mas_casos[[#This Row],[Corregimiento]],Hoja3!$A$2:$D$676,4,0)</f>
        <v>81008</v>
      </c>
      <c r="E991">
        <v>11</v>
      </c>
    </row>
    <row r="992" spans="1:5">
      <c r="A992" s="25">
        <v>44028</v>
      </c>
      <c r="B992">
        <v>44028</v>
      </c>
      <c r="C992" t="s">
        <v>529</v>
      </c>
      <c r="D992" s="27">
        <f>VLOOKUP(Pag_Inicio_Corr_mas_casos[[#This Row],[Corregimiento]],Hoja3!$A$2:$D$676,4,0)</f>
        <v>80821</v>
      </c>
      <c r="E992">
        <v>20</v>
      </c>
    </row>
    <row r="993" spans="1:5">
      <c r="A993" s="25">
        <v>44028</v>
      </c>
      <c r="B993">
        <v>44028</v>
      </c>
      <c r="C993" t="s">
        <v>534</v>
      </c>
      <c r="D993" s="27">
        <f>VLOOKUP(Pag_Inicio_Corr_mas_casos[[#This Row],[Corregimiento]],Hoja3!$A$2:$D$676,4,0)</f>
        <v>80822</v>
      </c>
      <c r="E993">
        <v>50</v>
      </c>
    </row>
    <row r="994" spans="1:5">
      <c r="A994" s="25">
        <v>44028</v>
      </c>
      <c r="B994">
        <v>44028</v>
      </c>
      <c r="C994" t="s">
        <v>536</v>
      </c>
      <c r="D994" s="27">
        <f>VLOOKUP(Pag_Inicio_Corr_mas_casos[[#This Row],[Corregimiento]],Hoja3!$A$2:$D$676,4,0)</f>
        <v>81001</v>
      </c>
      <c r="E994">
        <v>13</v>
      </c>
    </row>
    <row r="995" spans="1:5">
      <c r="A995" s="25">
        <v>44028</v>
      </c>
      <c r="B995">
        <v>44028</v>
      </c>
      <c r="C995" t="s">
        <v>539</v>
      </c>
      <c r="D995" s="27">
        <f>VLOOKUP(Pag_Inicio_Corr_mas_casos[[#This Row],[Corregimiento]],Hoja3!$A$2:$D$676,4,0)</f>
        <v>81006</v>
      </c>
      <c r="E995">
        <v>12</v>
      </c>
    </row>
    <row r="996" spans="1:5">
      <c r="A996" s="25">
        <v>44028</v>
      </c>
      <c r="B996">
        <v>44028</v>
      </c>
      <c r="C996" t="s">
        <v>524</v>
      </c>
      <c r="D996" s="27">
        <f>VLOOKUP(Pag_Inicio_Corr_mas_casos[[#This Row],[Corregimiento]],Hoja3!$A$2:$D$676,4,0)</f>
        <v>130101</v>
      </c>
      <c r="E996">
        <v>43</v>
      </c>
    </row>
    <row r="997" spans="1:5">
      <c r="A997" s="25">
        <v>44028</v>
      </c>
      <c r="B997">
        <v>44028</v>
      </c>
      <c r="C997" t="s">
        <v>572</v>
      </c>
      <c r="D997" s="27">
        <f>VLOOKUP(Pag_Inicio_Corr_mas_casos[[#This Row],[Corregimiento]],Hoja3!$A$2:$D$676,4,0)</f>
        <v>130701</v>
      </c>
      <c r="E997">
        <v>15</v>
      </c>
    </row>
    <row r="998" spans="1:5">
      <c r="A998" s="25">
        <v>44028</v>
      </c>
      <c r="B998">
        <v>44028</v>
      </c>
      <c r="C998" t="s">
        <v>541</v>
      </c>
      <c r="D998" s="27">
        <f>VLOOKUP(Pag_Inicio_Corr_mas_casos[[#This Row],[Corregimiento]],Hoja3!$A$2:$D$676,4,0)</f>
        <v>130702</v>
      </c>
      <c r="E998">
        <v>15</v>
      </c>
    </row>
    <row r="999" spans="1:5">
      <c r="A999" s="25">
        <v>44028</v>
      </c>
      <c r="B999">
        <v>44028</v>
      </c>
      <c r="C999" t="s">
        <v>541</v>
      </c>
      <c r="D999" s="27">
        <f>VLOOKUP(Pag_Inicio_Corr_mas_casos[[#This Row],[Corregimiento]],Hoja3!$A$2:$D$676,4,0)</f>
        <v>130702</v>
      </c>
      <c r="E999">
        <v>14</v>
      </c>
    </row>
    <row r="1000" spans="1:5">
      <c r="A1000" s="25">
        <v>44028</v>
      </c>
      <c r="B1000">
        <v>44028</v>
      </c>
      <c r="C1000" t="s">
        <v>530</v>
      </c>
      <c r="D1000" s="27">
        <f>VLOOKUP(Pag_Inicio_Corr_mas_casos[[#This Row],[Corregimiento]],Hoja3!$A$2:$D$676,4,0)</f>
        <v>81007</v>
      </c>
      <c r="E1000">
        <v>39</v>
      </c>
    </row>
    <row r="1001" spans="1:5">
      <c r="A1001" s="25">
        <v>44028</v>
      </c>
      <c r="B1001">
        <v>44028</v>
      </c>
      <c r="C1001" t="s">
        <v>525</v>
      </c>
      <c r="D1001" s="27">
        <f>VLOOKUP(Pag_Inicio_Corr_mas_casos[[#This Row],[Corregimiento]],Hoja3!$A$2:$D$676,4,0)</f>
        <v>81002</v>
      </c>
      <c r="E1001">
        <v>23</v>
      </c>
    </row>
    <row r="1002" spans="1:5">
      <c r="A1002" s="25">
        <v>44028</v>
      </c>
      <c r="B1002">
        <v>44028</v>
      </c>
      <c r="C1002" t="s">
        <v>543</v>
      </c>
      <c r="D1002" s="27">
        <f>VLOOKUP(Pag_Inicio_Corr_mas_casos[[#This Row],[Corregimiento]],Hoja3!$A$2:$D$676,4,0)</f>
        <v>80806</v>
      </c>
      <c r="E1002">
        <v>13</v>
      </c>
    </row>
    <row r="1003" spans="1:5">
      <c r="A1003" s="25">
        <v>44028</v>
      </c>
      <c r="B1003">
        <v>44028</v>
      </c>
      <c r="C1003" t="s">
        <v>594</v>
      </c>
      <c r="D1003" s="27">
        <f>VLOOKUP(Pag_Inicio_Corr_mas_casos[[#This Row],[Corregimiento]],Hoja3!$A$2:$D$676,4,0)</f>
        <v>40503</v>
      </c>
      <c r="E1003">
        <v>15</v>
      </c>
    </row>
    <row r="1004" spans="1:5">
      <c r="A1004" s="25">
        <v>44028</v>
      </c>
      <c r="B1004">
        <v>44028</v>
      </c>
      <c r="C1004" t="s">
        <v>555</v>
      </c>
      <c r="D1004" s="27">
        <f>VLOOKUP(Pag_Inicio_Corr_mas_casos[[#This Row],[Corregimiento]],Hoja3!$A$2:$D$676,4,0)</f>
        <v>80815</v>
      </c>
      <c r="E1004">
        <v>30</v>
      </c>
    </row>
    <row r="1005" spans="1:5">
      <c r="A1005" s="25">
        <v>44028</v>
      </c>
      <c r="B1005">
        <v>44028</v>
      </c>
      <c r="C1005" t="s">
        <v>609</v>
      </c>
      <c r="D1005" s="27">
        <f>VLOOKUP(Pag_Inicio_Corr_mas_casos[[#This Row],[Corregimiento]],Hoja3!$A$2:$D$676,4,0)</f>
        <v>41402</v>
      </c>
      <c r="E1005">
        <v>28</v>
      </c>
    </row>
    <row r="1006" spans="1:5">
      <c r="A1006" s="25">
        <v>44028</v>
      </c>
      <c r="B1006">
        <v>44028</v>
      </c>
      <c r="C1006" t="s">
        <v>552</v>
      </c>
      <c r="D1006" s="27">
        <f>VLOOKUP(Pag_Inicio_Corr_mas_casos[[#This Row],[Corregimiento]],Hoja3!$A$2:$D$676,4,0)</f>
        <v>80501</v>
      </c>
      <c r="E1006">
        <v>24</v>
      </c>
    </row>
    <row r="1007" spans="1:5">
      <c r="A1007" s="25">
        <v>44028</v>
      </c>
      <c r="B1007">
        <v>44028</v>
      </c>
      <c r="C1007" t="s">
        <v>602</v>
      </c>
      <c r="D1007" s="27">
        <f>VLOOKUP(Pag_Inicio_Corr_mas_casos[[#This Row],[Corregimiento]],Hoja3!$A$2:$D$676,4,0)</f>
        <v>120301</v>
      </c>
      <c r="E1007">
        <v>11</v>
      </c>
    </row>
    <row r="1008" spans="1:5">
      <c r="A1008" s="25">
        <v>44028</v>
      </c>
      <c r="B1008">
        <v>44028</v>
      </c>
      <c r="C1008" t="s">
        <v>542</v>
      </c>
      <c r="D1008" s="27">
        <f>VLOOKUP(Pag_Inicio_Corr_mas_casos[[#This Row],[Corregimiento]],Hoja3!$A$2:$D$676,4,0)</f>
        <v>40601</v>
      </c>
      <c r="E1008">
        <v>19</v>
      </c>
    </row>
    <row r="1009" spans="1:5">
      <c r="A1009" s="25">
        <v>44028</v>
      </c>
      <c r="B1009">
        <v>44028</v>
      </c>
      <c r="C1009" t="s">
        <v>527</v>
      </c>
      <c r="D1009" s="27">
        <f>VLOOKUP(Pag_Inicio_Corr_mas_casos[[#This Row],[Corregimiento]],Hoja3!$A$2:$D$676,4,0)</f>
        <v>80802</v>
      </c>
      <c r="E1009">
        <v>14</v>
      </c>
    </row>
    <row r="1010" spans="1:5">
      <c r="A1010" s="25">
        <v>44028</v>
      </c>
      <c r="B1010">
        <v>44028</v>
      </c>
      <c r="C1010" t="s">
        <v>535</v>
      </c>
      <c r="D1010" s="27">
        <f>VLOOKUP(Pag_Inicio_Corr_mas_casos[[#This Row],[Corregimiento]],Hoja3!$A$2:$D$676,4,0)</f>
        <v>80823</v>
      </c>
      <c r="E1010">
        <v>27</v>
      </c>
    </row>
    <row r="1011" spans="1:5">
      <c r="A1011" s="25">
        <v>44028</v>
      </c>
      <c r="B1011">
        <v>44028</v>
      </c>
      <c r="C1011" t="s">
        <v>559</v>
      </c>
      <c r="D1011" s="27">
        <f>VLOOKUP(Pag_Inicio_Corr_mas_casos[[#This Row],[Corregimiento]],Hoja3!$A$2:$D$676,4,0)</f>
        <v>130708</v>
      </c>
      <c r="E1011">
        <v>15</v>
      </c>
    </row>
    <row r="1012" spans="1:5">
      <c r="A1012" s="25">
        <v>44028</v>
      </c>
      <c r="B1012">
        <v>44028</v>
      </c>
      <c r="C1012" t="s">
        <v>617</v>
      </c>
      <c r="D1012" s="27">
        <f>VLOOKUP(Pag_Inicio_Corr_mas_casos[[#This Row],[Corregimiento]],Hoja3!$A$2:$D$676,4,0)</f>
        <v>40801</v>
      </c>
      <c r="E1012">
        <v>12</v>
      </c>
    </row>
    <row r="1013" spans="1:5">
      <c r="A1013" s="25">
        <v>44028</v>
      </c>
      <c r="B1013">
        <v>44028</v>
      </c>
      <c r="C1013" t="s">
        <v>517</v>
      </c>
      <c r="D1013" s="27">
        <f>VLOOKUP(Pag_Inicio_Corr_mas_casos[[#This Row],[Corregimiento]],Hoja3!$A$2:$D$676,4,0)</f>
        <v>130709</v>
      </c>
      <c r="E1013">
        <v>13</v>
      </c>
    </row>
    <row r="1014" spans="1:5">
      <c r="A1014" s="25">
        <v>44028</v>
      </c>
      <c r="B1014">
        <v>44028</v>
      </c>
      <c r="C1014" t="s">
        <v>569</v>
      </c>
      <c r="D1014" s="27">
        <f>VLOOKUP(Pag_Inicio_Corr_mas_casos[[#This Row],[Corregimiento]],Hoja3!$A$2:$D$676,4,0)</f>
        <v>81003</v>
      </c>
      <c r="E1014">
        <v>15</v>
      </c>
    </row>
    <row r="1015" spans="1:5">
      <c r="A1015" s="25">
        <v>44028</v>
      </c>
      <c r="B1015">
        <v>44028</v>
      </c>
      <c r="C1015" t="s">
        <v>528</v>
      </c>
      <c r="D1015" s="27">
        <f>VLOOKUP(Pag_Inicio_Corr_mas_casos[[#This Row],[Corregimiento]],Hoja3!$A$2:$D$676,4,0)</f>
        <v>130102</v>
      </c>
      <c r="E1015">
        <v>25</v>
      </c>
    </row>
    <row r="1016" spans="1:5">
      <c r="A1016" s="25">
        <v>44028</v>
      </c>
      <c r="B1016">
        <v>44028</v>
      </c>
      <c r="C1016" t="s">
        <v>540</v>
      </c>
      <c r="D1016" s="27">
        <f>VLOOKUP(Pag_Inicio_Corr_mas_casos[[#This Row],[Corregimiento]],Hoja3!$A$2:$D$676,4,0)</f>
        <v>80812</v>
      </c>
      <c r="E1016">
        <v>42</v>
      </c>
    </row>
    <row r="1017" spans="1:5">
      <c r="A1017" s="25">
        <v>44028</v>
      </c>
      <c r="B1017">
        <v>44028</v>
      </c>
      <c r="C1017" t="s">
        <v>532</v>
      </c>
      <c r="D1017" s="27">
        <f>VLOOKUP(Pag_Inicio_Corr_mas_casos[[#This Row],[Corregimiento]],Hoja3!$A$2:$D$676,4,0)</f>
        <v>80816</v>
      </c>
      <c r="E1017">
        <v>23</v>
      </c>
    </row>
    <row r="1018" spans="1:5">
      <c r="A1018" s="25">
        <v>44028</v>
      </c>
      <c r="B1018">
        <v>44028</v>
      </c>
      <c r="C1018" t="s">
        <v>531</v>
      </c>
      <c r="D1018" s="27">
        <f>VLOOKUP(Pag_Inicio_Corr_mas_casos[[#This Row],[Corregimiento]],Hoja3!$A$2:$D$676,4,0)</f>
        <v>81008</v>
      </c>
      <c r="E1018">
        <v>13</v>
      </c>
    </row>
    <row r="1019" spans="1:5">
      <c r="A1019" s="25">
        <v>44028</v>
      </c>
      <c r="B1019">
        <v>44028</v>
      </c>
      <c r="C1019" t="s">
        <v>533</v>
      </c>
      <c r="D1019" s="27">
        <f>VLOOKUP(Pag_Inicio_Corr_mas_casos[[#This Row],[Corregimiento]],Hoja3!$A$2:$D$676,4,0)</f>
        <v>80817</v>
      </c>
      <c r="E1019">
        <v>23</v>
      </c>
    </row>
    <row r="1020" spans="1:5">
      <c r="A1020" s="25">
        <v>44028</v>
      </c>
      <c r="B1020">
        <v>44028</v>
      </c>
      <c r="C1020" t="s">
        <v>550</v>
      </c>
      <c r="D1020" s="27">
        <f>VLOOKUP(Pag_Inicio_Corr_mas_casos[[#This Row],[Corregimiento]],Hoja3!$A$2:$D$676,4,0)</f>
        <v>80813</v>
      </c>
      <c r="E1020">
        <v>14</v>
      </c>
    </row>
    <row r="1021" spans="1:5">
      <c r="A1021" s="25">
        <v>44028</v>
      </c>
      <c r="B1021">
        <v>44028</v>
      </c>
      <c r="C1021" t="s">
        <v>568</v>
      </c>
      <c r="D1021" s="27">
        <f>VLOOKUP(Pag_Inicio_Corr_mas_casos[[#This Row],[Corregimiento]],Hoja3!$A$2:$D$676,4,0)</f>
        <v>130717</v>
      </c>
      <c r="E1021">
        <v>26</v>
      </c>
    </row>
    <row r="1022" spans="1:5">
      <c r="A1022" s="25">
        <v>44028</v>
      </c>
      <c r="B1022">
        <v>44028</v>
      </c>
      <c r="C1022" t="s">
        <v>578</v>
      </c>
      <c r="D1022" s="27">
        <f>VLOOKUP(Pag_Inicio_Corr_mas_casos[[#This Row],[Corregimiento]],Hoja3!$A$2:$D$676,4,0)</f>
        <v>30111</v>
      </c>
      <c r="E1022">
        <v>31</v>
      </c>
    </row>
    <row r="1023" spans="1:5">
      <c r="A1023" s="25">
        <v>44028</v>
      </c>
      <c r="B1023">
        <v>44028</v>
      </c>
      <c r="C1023" t="s">
        <v>565</v>
      </c>
      <c r="D1023" s="27">
        <f>VLOOKUP(Pag_Inicio_Corr_mas_casos[[#This Row],[Corregimiento]],Hoja3!$A$2:$D$676,4,0)</f>
        <v>80809</v>
      </c>
      <c r="E1023">
        <v>31</v>
      </c>
    </row>
    <row r="1024" spans="1:5">
      <c r="A1024" s="25">
        <v>44028</v>
      </c>
      <c r="B1024">
        <v>44028</v>
      </c>
      <c r="C1024" t="s">
        <v>537</v>
      </c>
      <c r="D1024" s="27">
        <f>VLOOKUP(Pag_Inicio_Corr_mas_casos[[#This Row],[Corregimiento]],Hoja3!$A$2:$D$676,4,0)</f>
        <v>80819</v>
      </c>
      <c r="E1024">
        <v>31</v>
      </c>
    </row>
    <row r="1025" spans="1:5">
      <c r="A1025" s="25">
        <v>44028</v>
      </c>
      <c r="B1025">
        <v>44028</v>
      </c>
      <c r="C1025" t="s">
        <v>586</v>
      </c>
      <c r="D1025" s="27">
        <f>VLOOKUP(Pag_Inicio_Corr_mas_casos[[#This Row],[Corregimiento]],Hoja3!$A$2:$D$676,4,0)</f>
        <v>81005</v>
      </c>
      <c r="E1025">
        <v>14</v>
      </c>
    </row>
    <row r="1026" spans="1:5">
      <c r="A1026" s="25">
        <v>44028</v>
      </c>
      <c r="B1026">
        <v>44028</v>
      </c>
      <c r="C1026" t="s">
        <v>526</v>
      </c>
      <c r="D1026" s="27">
        <f>VLOOKUP(Pag_Inicio_Corr_mas_casos[[#This Row],[Corregimiento]],Hoja3!$A$2:$D$676,4,0)</f>
        <v>130106</v>
      </c>
      <c r="E1026">
        <v>37</v>
      </c>
    </row>
    <row r="1027" spans="1:5">
      <c r="A1027" s="25">
        <v>44029</v>
      </c>
      <c r="B1027">
        <v>44029</v>
      </c>
      <c r="C1027" t="s">
        <v>618</v>
      </c>
      <c r="D1027" s="27">
        <f>VLOOKUP(Pag_Inicio_Corr_mas_casos[[#This Row],[Corregimiento]],Hoja3!$A$2:$D$676,4,0)</f>
        <v>80821</v>
      </c>
      <c r="E1027">
        <v>43</v>
      </c>
    </row>
    <row r="1028" spans="1:5">
      <c r="A1028" s="25">
        <v>44029</v>
      </c>
      <c r="B1028">
        <v>44029</v>
      </c>
      <c r="C1028" t="s">
        <v>534</v>
      </c>
      <c r="D1028" s="27">
        <f>VLOOKUP(Pag_Inicio_Corr_mas_casos[[#This Row],[Corregimiento]],Hoja3!$A$2:$D$676,4,0)</f>
        <v>80822</v>
      </c>
      <c r="E1028">
        <v>25</v>
      </c>
    </row>
    <row r="1029" spans="1:5">
      <c r="A1029" s="25">
        <v>44029</v>
      </c>
      <c r="B1029">
        <v>44029</v>
      </c>
      <c r="C1029" t="s">
        <v>536</v>
      </c>
      <c r="D1029" s="27">
        <f>VLOOKUP(Pag_Inicio_Corr_mas_casos[[#This Row],[Corregimiento]],Hoja3!$A$2:$D$676,4,0)</f>
        <v>81001</v>
      </c>
      <c r="E1029">
        <v>17</v>
      </c>
    </row>
    <row r="1030" spans="1:5">
      <c r="A1030" s="25">
        <v>44029</v>
      </c>
      <c r="B1030">
        <v>44029</v>
      </c>
      <c r="C1030" t="s">
        <v>539</v>
      </c>
      <c r="D1030" s="27">
        <f>VLOOKUP(Pag_Inicio_Corr_mas_casos[[#This Row],[Corregimiento]],Hoja3!$A$2:$D$676,4,0)</f>
        <v>81006</v>
      </c>
      <c r="E1030">
        <v>12</v>
      </c>
    </row>
    <row r="1031" spans="1:5">
      <c r="A1031" s="25">
        <v>44029</v>
      </c>
      <c r="B1031">
        <v>44029</v>
      </c>
      <c r="C1031" t="s">
        <v>524</v>
      </c>
      <c r="D1031" s="27">
        <f>VLOOKUP(Pag_Inicio_Corr_mas_casos[[#This Row],[Corregimiento]],Hoja3!$A$2:$D$676,4,0)</f>
        <v>130101</v>
      </c>
      <c r="E1031">
        <v>22</v>
      </c>
    </row>
    <row r="1032" spans="1:5">
      <c r="A1032" s="25">
        <v>44029</v>
      </c>
      <c r="B1032">
        <v>44029</v>
      </c>
      <c r="C1032" t="s">
        <v>541</v>
      </c>
      <c r="D1032" s="27">
        <f>VLOOKUP(Pag_Inicio_Corr_mas_casos[[#This Row],[Corregimiento]],Hoja3!$A$2:$D$676,4,0)</f>
        <v>130702</v>
      </c>
      <c r="E1032">
        <v>16</v>
      </c>
    </row>
    <row r="1033" spans="1:5">
      <c r="A1033" s="25">
        <v>44029</v>
      </c>
      <c r="B1033">
        <v>44029</v>
      </c>
      <c r="C1033" t="s">
        <v>530</v>
      </c>
      <c r="D1033" s="27">
        <f>VLOOKUP(Pag_Inicio_Corr_mas_casos[[#This Row],[Corregimiento]],Hoja3!$A$2:$D$676,4,0)</f>
        <v>81007</v>
      </c>
      <c r="E1033">
        <v>23</v>
      </c>
    </row>
    <row r="1034" spans="1:5">
      <c r="A1034" s="25">
        <v>44029</v>
      </c>
      <c r="B1034">
        <v>44029</v>
      </c>
      <c r="C1034" t="s">
        <v>525</v>
      </c>
      <c r="D1034" s="27">
        <f>VLOOKUP(Pag_Inicio_Corr_mas_casos[[#This Row],[Corregimiento]],Hoja3!$A$2:$D$676,4,0)</f>
        <v>81002</v>
      </c>
      <c r="E1034">
        <v>32</v>
      </c>
    </row>
    <row r="1035" spans="1:5">
      <c r="A1035" s="25">
        <v>44029</v>
      </c>
      <c r="B1035">
        <v>44029</v>
      </c>
      <c r="C1035" t="s">
        <v>575</v>
      </c>
      <c r="D1035" s="27">
        <f>VLOOKUP(Pag_Inicio_Corr_mas_casos[[#This Row],[Corregimiento]],Hoja3!$A$2:$D$676,4,0)</f>
        <v>80807</v>
      </c>
      <c r="E1035">
        <v>13</v>
      </c>
    </row>
    <row r="1036" spans="1:5">
      <c r="A1036" s="25">
        <v>44029</v>
      </c>
      <c r="B1036">
        <v>44029</v>
      </c>
      <c r="C1036" t="s">
        <v>543</v>
      </c>
      <c r="D1036" s="27">
        <f>VLOOKUP(Pag_Inicio_Corr_mas_casos[[#This Row],[Corregimiento]],Hoja3!$A$2:$D$676,4,0)</f>
        <v>80806</v>
      </c>
      <c r="E1036">
        <v>11</v>
      </c>
    </row>
    <row r="1037" spans="1:5">
      <c r="A1037" s="25">
        <v>44029</v>
      </c>
      <c r="B1037">
        <v>44029</v>
      </c>
      <c r="C1037" t="s">
        <v>538</v>
      </c>
      <c r="D1037" s="27">
        <f>VLOOKUP(Pag_Inicio_Corr_mas_casos[[#This Row],[Corregimiento]],Hoja3!$A$2:$D$676,4,0)</f>
        <v>130107</v>
      </c>
      <c r="E1037">
        <v>11</v>
      </c>
    </row>
    <row r="1038" spans="1:5">
      <c r="A1038" s="25">
        <v>44029</v>
      </c>
      <c r="B1038">
        <v>44029</v>
      </c>
      <c r="C1038" t="s">
        <v>555</v>
      </c>
      <c r="D1038" s="27">
        <f>VLOOKUP(Pag_Inicio_Corr_mas_casos[[#This Row],[Corregimiento]],Hoja3!$A$2:$D$676,4,0)</f>
        <v>80815</v>
      </c>
      <c r="E1038">
        <v>15</v>
      </c>
    </row>
    <row r="1039" spans="1:5">
      <c r="A1039" s="25">
        <v>44029</v>
      </c>
      <c r="B1039">
        <v>44029</v>
      </c>
      <c r="C1039" t="s">
        <v>571</v>
      </c>
      <c r="D1039" s="27">
        <f>VLOOKUP(Pag_Inicio_Corr_mas_casos[[#This Row],[Corregimiento]],Hoja3!$A$2:$D$676,4,0)</f>
        <v>30104</v>
      </c>
      <c r="E1039">
        <v>17</v>
      </c>
    </row>
    <row r="1040" spans="1:5">
      <c r="A1040" s="25">
        <v>44029</v>
      </c>
      <c r="B1040">
        <v>44029</v>
      </c>
      <c r="C1040" t="s">
        <v>544</v>
      </c>
      <c r="D1040" s="27">
        <f>VLOOKUP(Pag_Inicio_Corr_mas_casos[[#This Row],[Corregimiento]],Hoja3!$A$2:$D$676,4,0)</f>
        <v>130108</v>
      </c>
      <c r="E1040">
        <v>13</v>
      </c>
    </row>
    <row r="1041" spans="1:5">
      <c r="A1041" s="25">
        <v>44029</v>
      </c>
      <c r="B1041">
        <v>44029</v>
      </c>
      <c r="C1041" t="s">
        <v>548</v>
      </c>
      <c r="D1041" s="27">
        <f>VLOOKUP(Pag_Inicio_Corr_mas_casos[[#This Row],[Corregimiento]],Hoja3!$A$2:$D$676,4,0)</f>
        <v>10201</v>
      </c>
      <c r="E1041">
        <v>38</v>
      </c>
    </row>
    <row r="1042" spans="1:5">
      <c r="A1042" s="25">
        <v>44029</v>
      </c>
      <c r="B1042">
        <v>44029</v>
      </c>
      <c r="C1042" t="s">
        <v>546</v>
      </c>
      <c r="D1042" s="27">
        <f>VLOOKUP(Pag_Inicio_Corr_mas_casos[[#This Row],[Corregimiento]],Hoja3!$A$2:$D$676,4,0)</f>
        <v>30107</v>
      </c>
      <c r="E1042">
        <v>19</v>
      </c>
    </row>
    <row r="1043" spans="1:5">
      <c r="A1043" s="25">
        <v>44029</v>
      </c>
      <c r="B1043">
        <v>44029</v>
      </c>
      <c r="C1043" t="s">
        <v>600</v>
      </c>
      <c r="D1043" s="27">
        <f>VLOOKUP(Pag_Inicio_Corr_mas_casos[[#This Row],[Corregimiento]],Hoja3!$A$2:$D$676,4,0)</f>
        <v>30115</v>
      </c>
      <c r="E1043">
        <v>18</v>
      </c>
    </row>
    <row r="1044" spans="1:5">
      <c r="A1044" s="25">
        <v>44029</v>
      </c>
      <c r="B1044">
        <v>44029</v>
      </c>
      <c r="C1044" t="s">
        <v>560</v>
      </c>
      <c r="D1044" s="27">
        <f>VLOOKUP(Pag_Inicio_Corr_mas_casos[[#This Row],[Corregimiento]],Hoja3!$A$2:$D$676,4,0)</f>
        <v>80826</v>
      </c>
      <c r="E1044">
        <v>16</v>
      </c>
    </row>
    <row r="1045" spans="1:5">
      <c r="A1045" s="25">
        <v>44029</v>
      </c>
      <c r="B1045">
        <v>44029</v>
      </c>
      <c r="C1045" t="s">
        <v>579</v>
      </c>
      <c r="D1045" s="27">
        <f>VLOOKUP(Pag_Inicio_Corr_mas_casos[[#This Row],[Corregimiento]],Hoja3!$A$2:$D$676,4,0)</f>
        <v>130706</v>
      </c>
      <c r="E1045">
        <v>11</v>
      </c>
    </row>
    <row r="1046" spans="1:5">
      <c r="A1046" s="25">
        <v>44029</v>
      </c>
      <c r="B1046">
        <v>44029</v>
      </c>
      <c r="C1046" t="s">
        <v>535</v>
      </c>
      <c r="D1046" s="27">
        <f>VLOOKUP(Pag_Inicio_Corr_mas_casos[[#This Row],[Corregimiento]],Hoja3!$A$2:$D$676,4,0)</f>
        <v>80823</v>
      </c>
      <c r="E1046">
        <v>17</v>
      </c>
    </row>
    <row r="1047" spans="1:5">
      <c r="A1047" s="25">
        <v>44029</v>
      </c>
      <c r="B1047">
        <v>44029</v>
      </c>
      <c r="C1047" t="s">
        <v>569</v>
      </c>
      <c r="D1047" s="27">
        <f>VLOOKUP(Pag_Inicio_Corr_mas_casos[[#This Row],[Corregimiento]],Hoja3!$A$2:$D$676,4,0)</f>
        <v>81003</v>
      </c>
      <c r="E1047">
        <v>18</v>
      </c>
    </row>
    <row r="1048" spans="1:5">
      <c r="A1048" s="25">
        <v>44029</v>
      </c>
      <c r="B1048">
        <v>44029</v>
      </c>
      <c r="C1048" t="s">
        <v>528</v>
      </c>
      <c r="D1048" s="27">
        <f>VLOOKUP(Pag_Inicio_Corr_mas_casos[[#This Row],[Corregimiento]],Hoja3!$A$2:$D$676,4,0)</f>
        <v>130102</v>
      </c>
      <c r="E1048">
        <v>24</v>
      </c>
    </row>
    <row r="1049" spans="1:5">
      <c r="A1049" s="25">
        <v>44029</v>
      </c>
      <c r="B1049">
        <v>44029</v>
      </c>
      <c r="C1049" t="s">
        <v>540</v>
      </c>
      <c r="D1049" s="27">
        <f>VLOOKUP(Pag_Inicio_Corr_mas_casos[[#This Row],[Corregimiento]],Hoja3!$A$2:$D$676,4,0)</f>
        <v>80812</v>
      </c>
      <c r="E1049">
        <v>18</v>
      </c>
    </row>
    <row r="1050" spans="1:5">
      <c r="A1050" s="25">
        <v>44029</v>
      </c>
      <c r="B1050">
        <v>44029</v>
      </c>
      <c r="C1050" t="s">
        <v>532</v>
      </c>
      <c r="D1050" s="27">
        <f>VLOOKUP(Pag_Inicio_Corr_mas_casos[[#This Row],[Corregimiento]],Hoja3!$A$2:$D$676,4,0)</f>
        <v>80816</v>
      </c>
      <c r="E1050">
        <v>23</v>
      </c>
    </row>
    <row r="1051" spans="1:5">
      <c r="A1051" s="25">
        <v>44029</v>
      </c>
      <c r="B1051">
        <v>44029</v>
      </c>
      <c r="C1051" t="s">
        <v>554</v>
      </c>
      <c r="D1051" s="27">
        <f>VLOOKUP(Pag_Inicio_Corr_mas_casos[[#This Row],[Corregimiento]],Hoja3!$A$2:$D$676,4,0)</f>
        <v>80820</v>
      </c>
      <c r="E1051">
        <v>20</v>
      </c>
    </row>
    <row r="1052" spans="1:5">
      <c r="A1052" s="25">
        <v>44029</v>
      </c>
      <c r="B1052">
        <v>44029</v>
      </c>
      <c r="C1052" t="s">
        <v>533</v>
      </c>
      <c r="D1052" s="27">
        <f>VLOOKUP(Pag_Inicio_Corr_mas_casos[[#This Row],[Corregimiento]],Hoja3!$A$2:$D$676,4,0)</f>
        <v>80817</v>
      </c>
      <c r="E1052">
        <v>36</v>
      </c>
    </row>
    <row r="1053" spans="1:5">
      <c r="A1053" s="25">
        <v>44029</v>
      </c>
      <c r="B1053">
        <v>44029</v>
      </c>
      <c r="C1053" t="s">
        <v>550</v>
      </c>
      <c r="D1053" s="27">
        <f>VLOOKUP(Pag_Inicio_Corr_mas_casos[[#This Row],[Corregimiento]],Hoja3!$A$2:$D$676,4,0)</f>
        <v>80813</v>
      </c>
      <c r="E1053">
        <v>45</v>
      </c>
    </row>
    <row r="1054" spans="1:5">
      <c r="A1054" s="25">
        <v>44029</v>
      </c>
      <c r="B1054">
        <v>44029</v>
      </c>
      <c r="C1054" t="s">
        <v>568</v>
      </c>
      <c r="D1054" s="27">
        <f>VLOOKUP(Pag_Inicio_Corr_mas_casos[[#This Row],[Corregimiento]],Hoja3!$A$2:$D$676,4,0)</f>
        <v>130717</v>
      </c>
      <c r="E1054">
        <v>12</v>
      </c>
    </row>
    <row r="1055" spans="1:5">
      <c r="A1055" s="25">
        <v>44029</v>
      </c>
      <c r="B1055">
        <v>44029</v>
      </c>
      <c r="C1055" t="s">
        <v>619</v>
      </c>
      <c r="D1055" s="27">
        <f>VLOOKUP(Pag_Inicio_Corr_mas_casos[[#This Row],[Corregimiento]],Hoja3!$A$2:$D$676,4,0)</f>
        <v>81009</v>
      </c>
      <c r="E1055">
        <v>19</v>
      </c>
    </row>
    <row r="1056" spans="1:5">
      <c r="A1056" s="25">
        <v>44029</v>
      </c>
      <c r="B1056">
        <v>44029</v>
      </c>
      <c r="C1056" t="s">
        <v>565</v>
      </c>
      <c r="D1056" s="27">
        <f>VLOOKUP(Pag_Inicio_Corr_mas_casos[[#This Row],[Corregimiento]],Hoja3!$A$2:$D$676,4,0)</f>
        <v>80809</v>
      </c>
      <c r="E1056">
        <v>26</v>
      </c>
    </row>
    <row r="1057" spans="1:5">
      <c r="A1057" s="25">
        <v>44029</v>
      </c>
      <c r="B1057">
        <v>44029</v>
      </c>
      <c r="C1057" t="s">
        <v>537</v>
      </c>
      <c r="D1057" s="27">
        <f>VLOOKUP(Pag_Inicio_Corr_mas_casos[[#This Row],[Corregimiento]],Hoja3!$A$2:$D$676,4,0)</f>
        <v>80819</v>
      </c>
      <c r="E1057">
        <v>31</v>
      </c>
    </row>
    <row r="1058" spans="1:5">
      <c r="A1058" s="25">
        <v>44029</v>
      </c>
      <c r="B1058">
        <v>44029</v>
      </c>
      <c r="C1058" t="s">
        <v>563</v>
      </c>
      <c r="D1058" s="27">
        <f>VLOOKUP(Pag_Inicio_Corr_mas_casos[[#This Row],[Corregimiento]],Hoja3!$A$2:$D$676,4,0)</f>
        <v>130105</v>
      </c>
      <c r="E1058">
        <v>15</v>
      </c>
    </row>
    <row r="1059" spans="1:5">
      <c r="A1059" s="25">
        <v>44029</v>
      </c>
      <c r="B1059">
        <v>44029</v>
      </c>
      <c r="C1059" t="s">
        <v>526</v>
      </c>
      <c r="D1059" s="27">
        <f>VLOOKUP(Pag_Inicio_Corr_mas_casos[[#This Row],[Corregimiento]],Hoja3!$A$2:$D$676,4,0)</f>
        <v>130106</v>
      </c>
      <c r="E1059">
        <v>40</v>
      </c>
    </row>
    <row r="1060" spans="1:5">
      <c r="A1060" s="25">
        <v>44030</v>
      </c>
      <c r="B1060">
        <v>44030</v>
      </c>
      <c r="C1060" t="s">
        <v>529</v>
      </c>
      <c r="D1060" s="27">
        <f>VLOOKUP(Pag_Inicio_Corr_mas_casos[[#This Row],[Corregimiento]],Hoja3!$A$2:$D$676,4,0)</f>
        <v>80821</v>
      </c>
      <c r="E1060">
        <v>17</v>
      </c>
    </row>
    <row r="1061" spans="1:5">
      <c r="A1061" s="25">
        <v>44030</v>
      </c>
      <c r="B1061">
        <v>44030</v>
      </c>
      <c r="C1061" t="s">
        <v>524</v>
      </c>
      <c r="D1061" s="27">
        <f>VLOOKUP(Pag_Inicio_Corr_mas_casos[[#This Row],[Corregimiento]],Hoja3!$A$2:$D$676,4,0)</f>
        <v>130101</v>
      </c>
      <c r="E1061">
        <v>32</v>
      </c>
    </row>
    <row r="1062" spans="1:5">
      <c r="A1062" s="25">
        <v>44030</v>
      </c>
      <c r="B1062">
        <v>44030</v>
      </c>
      <c r="C1062" t="s">
        <v>620</v>
      </c>
      <c r="D1062" s="27">
        <f>VLOOKUP(Pag_Inicio_Corr_mas_casos[[#This Row],[Corregimiento]],Hoja3!$A$2:$D$676,4,0)</f>
        <v>10403</v>
      </c>
      <c r="E1062">
        <v>12</v>
      </c>
    </row>
    <row r="1063" spans="1:5">
      <c r="A1063" s="25">
        <v>44030</v>
      </c>
      <c r="B1063">
        <v>44030</v>
      </c>
      <c r="C1063" t="s">
        <v>530</v>
      </c>
      <c r="D1063" s="27">
        <f>VLOOKUP(Pag_Inicio_Corr_mas_casos[[#This Row],[Corregimiento]],Hoja3!$A$2:$D$676,4,0)</f>
        <v>81007</v>
      </c>
      <c r="E1063">
        <v>12</v>
      </c>
    </row>
    <row r="1064" spans="1:5">
      <c r="A1064" s="25">
        <v>44030</v>
      </c>
      <c r="B1064">
        <v>44030</v>
      </c>
      <c r="C1064" t="s">
        <v>597</v>
      </c>
      <c r="D1064" s="27">
        <f>VLOOKUP(Pag_Inicio_Corr_mas_casos[[#This Row],[Corregimiento]],Hoja3!$A$2:$D$676,4,0)</f>
        <v>120601</v>
      </c>
      <c r="E1064">
        <v>15</v>
      </c>
    </row>
    <row r="1065" spans="1:5">
      <c r="A1065" s="25">
        <v>44030</v>
      </c>
      <c r="B1065">
        <v>44030</v>
      </c>
      <c r="C1065" t="s">
        <v>607</v>
      </c>
      <c r="D1065" s="27">
        <f>VLOOKUP(Pag_Inicio_Corr_mas_casos[[#This Row],[Corregimiento]],Hoja3!$A$2:$D$676,4,0)</f>
        <v>30103</v>
      </c>
      <c r="E1065">
        <v>17</v>
      </c>
    </row>
    <row r="1066" spans="1:5">
      <c r="A1066" s="25">
        <v>44030</v>
      </c>
      <c r="B1066">
        <v>44030</v>
      </c>
      <c r="C1066" t="s">
        <v>552</v>
      </c>
      <c r="D1066" s="27">
        <f>VLOOKUP(Pag_Inicio_Corr_mas_casos[[#This Row],[Corregimiento]],Hoja3!$A$2:$D$676,4,0)</f>
        <v>80501</v>
      </c>
      <c r="E1066">
        <v>26</v>
      </c>
    </row>
    <row r="1067" spans="1:5">
      <c r="A1067" s="25">
        <v>44030</v>
      </c>
      <c r="B1067">
        <v>44030</v>
      </c>
      <c r="C1067" t="s">
        <v>546</v>
      </c>
      <c r="D1067" s="27">
        <f>VLOOKUP(Pag_Inicio_Corr_mas_casos[[#This Row],[Corregimiento]],Hoja3!$A$2:$D$676,4,0)</f>
        <v>30107</v>
      </c>
      <c r="E1067">
        <v>13</v>
      </c>
    </row>
    <row r="1068" spans="1:5">
      <c r="A1068" s="25">
        <v>44030</v>
      </c>
      <c r="B1068">
        <v>44030</v>
      </c>
      <c r="C1068" t="s">
        <v>560</v>
      </c>
      <c r="D1068" s="27">
        <f>VLOOKUP(Pag_Inicio_Corr_mas_casos[[#This Row],[Corregimiento]],Hoja3!$A$2:$D$676,4,0)</f>
        <v>80826</v>
      </c>
      <c r="E1068">
        <v>14</v>
      </c>
    </row>
    <row r="1069" spans="1:5">
      <c r="A1069" s="25">
        <v>44030</v>
      </c>
      <c r="B1069">
        <v>44030</v>
      </c>
      <c r="C1069" t="s">
        <v>535</v>
      </c>
      <c r="D1069" s="27">
        <f>VLOOKUP(Pag_Inicio_Corr_mas_casos[[#This Row],[Corregimiento]],Hoja3!$A$2:$D$676,4,0)</f>
        <v>80823</v>
      </c>
      <c r="E1069">
        <v>12</v>
      </c>
    </row>
    <row r="1070" spans="1:5">
      <c r="A1070" s="25">
        <v>44030</v>
      </c>
      <c r="B1070">
        <v>44030</v>
      </c>
      <c r="C1070" t="s">
        <v>528</v>
      </c>
      <c r="D1070" s="27">
        <f>VLOOKUP(Pag_Inicio_Corr_mas_casos[[#This Row],[Corregimiento]],Hoja3!$A$2:$D$676,4,0)</f>
        <v>130102</v>
      </c>
      <c r="E1070">
        <v>14</v>
      </c>
    </row>
    <row r="1071" spans="1:5">
      <c r="A1071" s="25">
        <v>44030</v>
      </c>
      <c r="B1071">
        <v>44030</v>
      </c>
      <c r="C1071" t="s">
        <v>540</v>
      </c>
      <c r="D1071" s="27">
        <f>VLOOKUP(Pag_Inicio_Corr_mas_casos[[#This Row],[Corregimiento]],Hoja3!$A$2:$D$676,4,0)</f>
        <v>80812</v>
      </c>
      <c r="E1071">
        <v>13</v>
      </c>
    </row>
    <row r="1072" spans="1:5">
      <c r="A1072" s="25">
        <v>44030</v>
      </c>
      <c r="B1072">
        <v>44030</v>
      </c>
      <c r="C1072" t="s">
        <v>621</v>
      </c>
      <c r="D1072" s="27">
        <f>VLOOKUP(Pag_Inicio_Corr_mas_casos[[#This Row],[Corregimiento]],Hoja3!$A$2:$D$676,4,0)</f>
        <v>10207</v>
      </c>
      <c r="E1072">
        <v>14</v>
      </c>
    </row>
    <row r="1073" spans="1:5">
      <c r="A1073" s="25">
        <v>44030</v>
      </c>
      <c r="B1073">
        <v>44030</v>
      </c>
      <c r="C1073" t="s">
        <v>533</v>
      </c>
      <c r="D1073" s="27">
        <f>VLOOKUP(Pag_Inicio_Corr_mas_casos[[#This Row],[Corregimiento]],Hoja3!$A$2:$D$676,4,0)</f>
        <v>80817</v>
      </c>
      <c r="E1073">
        <v>28</v>
      </c>
    </row>
    <row r="1074" spans="1:5">
      <c r="A1074" s="25">
        <v>44030</v>
      </c>
      <c r="B1074">
        <v>44030</v>
      </c>
      <c r="C1074" t="s">
        <v>550</v>
      </c>
      <c r="D1074" s="27">
        <f>VLOOKUP(Pag_Inicio_Corr_mas_casos[[#This Row],[Corregimiento]],Hoja3!$A$2:$D$676,4,0)</f>
        <v>80813</v>
      </c>
      <c r="E1074">
        <v>14</v>
      </c>
    </row>
    <row r="1075" spans="1:5">
      <c r="A1075" s="25">
        <v>44030</v>
      </c>
      <c r="B1075">
        <v>44030</v>
      </c>
      <c r="C1075" t="s">
        <v>568</v>
      </c>
      <c r="D1075" s="27">
        <f>VLOOKUP(Pag_Inicio_Corr_mas_casos[[#This Row],[Corregimiento]],Hoja3!$A$2:$D$676,4,0)</f>
        <v>130717</v>
      </c>
      <c r="E1075">
        <v>14</v>
      </c>
    </row>
    <row r="1076" spans="1:5">
      <c r="A1076" s="25">
        <v>44030</v>
      </c>
      <c r="B1076">
        <v>44030</v>
      </c>
      <c r="C1076" t="s">
        <v>557</v>
      </c>
      <c r="D1076" s="27">
        <f>VLOOKUP(Pag_Inicio_Corr_mas_casos[[#This Row],[Corregimiento]],Hoja3!$A$2:$D$676,4,0)</f>
        <v>80811</v>
      </c>
      <c r="E1076">
        <v>11</v>
      </c>
    </row>
    <row r="1077" spans="1:5">
      <c r="A1077" s="25">
        <v>44030</v>
      </c>
      <c r="B1077">
        <v>44030</v>
      </c>
      <c r="C1077" t="s">
        <v>578</v>
      </c>
      <c r="D1077" s="27">
        <f>VLOOKUP(Pag_Inicio_Corr_mas_casos[[#This Row],[Corregimiento]],Hoja3!$A$2:$D$676,4,0)</f>
        <v>30111</v>
      </c>
      <c r="E1077">
        <v>16</v>
      </c>
    </row>
    <row r="1078" spans="1:5">
      <c r="A1078" s="25">
        <v>44030</v>
      </c>
      <c r="B1078">
        <v>44030</v>
      </c>
      <c r="C1078" t="s">
        <v>565</v>
      </c>
      <c r="D1078" s="27">
        <f>VLOOKUP(Pag_Inicio_Corr_mas_casos[[#This Row],[Corregimiento]],Hoja3!$A$2:$D$676,4,0)</f>
        <v>80809</v>
      </c>
      <c r="E1078">
        <v>19</v>
      </c>
    </row>
    <row r="1079" spans="1:5">
      <c r="A1079" s="25">
        <v>44030</v>
      </c>
      <c r="B1079">
        <v>44030</v>
      </c>
      <c r="C1079" t="s">
        <v>537</v>
      </c>
      <c r="D1079" s="27">
        <f>VLOOKUP(Pag_Inicio_Corr_mas_casos[[#This Row],[Corregimiento]],Hoja3!$A$2:$D$676,4,0)</f>
        <v>80819</v>
      </c>
      <c r="E1079">
        <v>40</v>
      </c>
    </row>
    <row r="1080" spans="1:5">
      <c r="A1080" s="25">
        <v>44030</v>
      </c>
      <c r="B1080">
        <v>44030</v>
      </c>
      <c r="C1080" t="s">
        <v>526</v>
      </c>
      <c r="D1080" s="27">
        <f>VLOOKUP(Pag_Inicio_Corr_mas_casos[[#This Row],[Corregimiento]],Hoja3!$A$2:$D$676,4,0)</f>
        <v>130106</v>
      </c>
      <c r="E1080">
        <v>44</v>
      </c>
    </row>
    <row r="1081" spans="1:5">
      <c r="A1081" s="25">
        <v>44031</v>
      </c>
      <c r="B1081">
        <v>44031</v>
      </c>
      <c r="C1081" t="s">
        <v>529</v>
      </c>
      <c r="D1081" s="27">
        <f>VLOOKUP(Pag_Inicio_Corr_mas_casos[[#This Row],[Corregimiento]],Hoja3!$A$2:$D$676,4,0)</f>
        <v>80821</v>
      </c>
      <c r="E1081">
        <v>28</v>
      </c>
    </row>
    <row r="1082" spans="1:5">
      <c r="A1082" s="25">
        <v>44031</v>
      </c>
      <c r="B1082">
        <v>44031</v>
      </c>
      <c r="C1082" t="s">
        <v>534</v>
      </c>
      <c r="D1082" s="27">
        <f>VLOOKUP(Pag_Inicio_Corr_mas_casos[[#This Row],[Corregimiento]],Hoja3!$A$2:$D$676,4,0)</f>
        <v>80822</v>
      </c>
      <c r="E1082">
        <v>25</v>
      </c>
    </row>
    <row r="1083" spans="1:5">
      <c r="A1083" s="25">
        <v>44031</v>
      </c>
      <c r="B1083">
        <v>44031</v>
      </c>
      <c r="C1083" t="s">
        <v>536</v>
      </c>
      <c r="D1083" s="27">
        <f>VLOOKUP(Pag_Inicio_Corr_mas_casos[[#This Row],[Corregimiento]],Hoja3!$A$2:$D$676,4,0)</f>
        <v>81001</v>
      </c>
      <c r="E1083">
        <v>19</v>
      </c>
    </row>
    <row r="1084" spans="1:5">
      <c r="A1084" s="25">
        <v>44031</v>
      </c>
      <c r="B1084">
        <v>44031</v>
      </c>
      <c r="C1084" t="s">
        <v>576</v>
      </c>
      <c r="D1084" s="27">
        <f>VLOOKUP(Pag_Inicio_Corr_mas_casos[[#This Row],[Corregimiento]],Hoja3!$A$2:$D$676,4,0)</f>
        <v>80814</v>
      </c>
      <c r="E1084">
        <v>13</v>
      </c>
    </row>
    <row r="1085" spans="1:5">
      <c r="A1085" s="25">
        <v>44031</v>
      </c>
      <c r="B1085">
        <v>44031</v>
      </c>
      <c r="C1085" t="s">
        <v>539</v>
      </c>
      <c r="D1085" s="27">
        <f>VLOOKUP(Pag_Inicio_Corr_mas_casos[[#This Row],[Corregimiento]],Hoja3!$A$2:$D$676,4,0)</f>
        <v>81006</v>
      </c>
      <c r="E1085">
        <v>18</v>
      </c>
    </row>
    <row r="1086" spans="1:5">
      <c r="A1086" s="25">
        <v>44031</v>
      </c>
      <c r="B1086">
        <v>44031</v>
      </c>
      <c r="C1086" t="s">
        <v>524</v>
      </c>
      <c r="D1086" s="27">
        <f>VLOOKUP(Pag_Inicio_Corr_mas_casos[[#This Row],[Corregimiento]],Hoja3!$A$2:$D$676,4,0)</f>
        <v>130101</v>
      </c>
      <c r="E1086">
        <v>55</v>
      </c>
    </row>
    <row r="1087" spans="1:5">
      <c r="A1087" s="25">
        <v>44031</v>
      </c>
      <c r="B1087">
        <v>44031</v>
      </c>
      <c r="C1087" t="s">
        <v>541</v>
      </c>
      <c r="D1087" s="27">
        <f>VLOOKUP(Pag_Inicio_Corr_mas_casos[[#This Row],[Corregimiento]],Hoja3!$A$2:$D$676,4,0)</f>
        <v>130702</v>
      </c>
      <c r="E1087">
        <v>20</v>
      </c>
    </row>
    <row r="1088" spans="1:5">
      <c r="A1088" s="25">
        <v>44031</v>
      </c>
      <c r="B1088">
        <v>44031</v>
      </c>
      <c r="C1088" t="s">
        <v>530</v>
      </c>
      <c r="D1088" s="27">
        <f>VLOOKUP(Pag_Inicio_Corr_mas_casos[[#This Row],[Corregimiento]],Hoja3!$A$2:$D$676,4,0)</f>
        <v>81007</v>
      </c>
      <c r="E1088">
        <v>21</v>
      </c>
    </row>
    <row r="1089" spans="1:5">
      <c r="A1089" s="25">
        <v>44031</v>
      </c>
      <c r="B1089">
        <v>44031</v>
      </c>
      <c r="C1089" t="s">
        <v>525</v>
      </c>
      <c r="D1089" s="27">
        <f>VLOOKUP(Pag_Inicio_Corr_mas_casos[[#This Row],[Corregimiento]],Hoja3!$A$2:$D$676,4,0)</f>
        <v>81002</v>
      </c>
      <c r="E1089">
        <v>19</v>
      </c>
    </row>
    <row r="1090" spans="1:5">
      <c r="A1090" s="25">
        <v>44031</v>
      </c>
      <c r="B1090">
        <v>44031</v>
      </c>
      <c r="C1090" t="s">
        <v>543</v>
      </c>
      <c r="D1090" s="27">
        <f>VLOOKUP(Pag_Inicio_Corr_mas_casos[[#This Row],[Corregimiento]],Hoja3!$A$2:$D$676,4,0)</f>
        <v>80806</v>
      </c>
      <c r="E1090">
        <v>15</v>
      </c>
    </row>
    <row r="1091" spans="1:5">
      <c r="A1091" s="25">
        <v>44031</v>
      </c>
      <c r="B1091">
        <v>44031</v>
      </c>
      <c r="C1091" t="s">
        <v>538</v>
      </c>
      <c r="D1091" s="27">
        <f>VLOOKUP(Pag_Inicio_Corr_mas_casos[[#This Row],[Corregimiento]],Hoja3!$A$2:$D$676,4,0)</f>
        <v>130107</v>
      </c>
      <c r="E1091">
        <v>13</v>
      </c>
    </row>
    <row r="1092" spans="1:5">
      <c r="A1092" s="25">
        <v>44031</v>
      </c>
      <c r="B1092">
        <v>44031</v>
      </c>
      <c r="C1092" t="s">
        <v>555</v>
      </c>
      <c r="D1092" s="27">
        <f>VLOOKUP(Pag_Inicio_Corr_mas_casos[[#This Row],[Corregimiento]],Hoja3!$A$2:$D$676,4,0)</f>
        <v>80815</v>
      </c>
      <c r="E1092">
        <v>21</v>
      </c>
    </row>
    <row r="1093" spans="1:5">
      <c r="A1093" s="25">
        <v>44031</v>
      </c>
      <c r="B1093">
        <v>44031</v>
      </c>
      <c r="C1093" t="s">
        <v>571</v>
      </c>
      <c r="D1093" s="27">
        <f>VLOOKUP(Pag_Inicio_Corr_mas_casos[[#This Row],[Corregimiento]],Hoja3!$A$2:$D$676,4,0)</f>
        <v>30104</v>
      </c>
      <c r="E1093">
        <v>14</v>
      </c>
    </row>
    <row r="1094" spans="1:5">
      <c r="A1094" s="25">
        <v>44031</v>
      </c>
      <c r="B1094">
        <v>44031</v>
      </c>
      <c r="C1094" t="s">
        <v>548</v>
      </c>
      <c r="D1094" s="27">
        <f>VLOOKUP(Pag_Inicio_Corr_mas_casos[[#This Row],[Corregimiento]],Hoja3!$A$2:$D$676,4,0)</f>
        <v>10201</v>
      </c>
      <c r="E1094">
        <v>11</v>
      </c>
    </row>
    <row r="1095" spans="1:5">
      <c r="A1095" s="25">
        <v>44031</v>
      </c>
      <c r="B1095">
        <v>44031</v>
      </c>
      <c r="C1095" t="s">
        <v>552</v>
      </c>
      <c r="D1095" s="27">
        <f>VLOOKUP(Pag_Inicio_Corr_mas_casos[[#This Row],[Corregimiento]],Hoja3!$A$2:$D$676,4,0)</f>
        <v>80501</v>
      </c>
      <c r="E1095">
        <v>19</v>
      </c>
    </row>
    <row r="1096" spans="1:5">
      <c r="A1096" s="25">
        <v>44031</v>
      </c>
      <c r="B1096">
        <v>44031</v>
      </c>
      <c r="C1096" t="s">
        <v>546</v>
      </c>
      <c r="D1096" s="27">
        <f>VLOOKUP(Pag_Inicio_Corr_mas_casos[[#This Row],[Corregimiento]],Hoja3!$A$2:$D$676,4,0)</f>
        <v>30107</v>
      </c>
      <c r="E1096">
        <v>23</v>
      </c>
    </row>
    <row r="1097" spans="1:5">
      <c r="A1097" s="25">
        <v>44031</v>
      </c>
      <c r="B1097">
        <v>44031</v>
      </c>
      <c r="C1097" t="s">
        <v>600</v>
      </c>
      <c r="D1097" s="27">
        <f>VLOOKUP(Pag_Inicio_Corr_mas_casos[[#This Row],[Corregimiento]],Hoja3!$A$2:$D$676,4,0)</f>
        <v>30115</v>
      </c>
      <c r="E1097">
        <v>15</v>
      </c>
    </row>
    <row r="1098" spans="1:5">
      <c r="A1098" s="25">
        <v>44031</v>
      </c>
      <c r="B1098">
        <v>44031</v>
      </c>
      <c r="C1098" t="s">
        <v>560</v>
      </c>
      <c r="D1098" s="27">
        <f>VLOOKUP(Pag_Inicio_Corr_mas_casos[[#This Row],[Corregimiento]],Hoja3!$A$2:$D$676,4,0)</f>
        <v>80826</v>
      </c>
      <c r="E1098">
        <v>20</v>
      </c>
    </row>
    <row r="1099" spans="1:5">
      <c r="A1099" s="25">
        <v>44031</v>
      </c>
      <c r="B1099">
        <v>44031</v>
      </c>
      <c r="C1099" t="s">
        <v>527</v>
      </c>
      <c r="D1099" s="27">
        <f>VLOOKUP(Pag_Inicio_Corr_mas_casos[[#This Row],[Corregimiento]],Hoja3!$A$2:$D$676,4,0)</f>
        <v>80802</v>
      </c>
      <c r="E1099">
        <v>12</v>
      </c>
    </row>
    <row r="1100" spans="1:5">
      <c r="A1100" s="25">
        <v>44031</v>
      </c>
      <c r="B1100">
        <v>44031</v>
      </c>
      <c r="C1100" t="s">
        <v>535</v>
      </c>
      <c r="D1100" s="27">
        <f>VLOOKUP(Pag_Inicio_Corr_mas_casos[[#This Row],[Corregimiento]],Hoja3!$A$2:$D$676,4,0)</f>
        <v>80823</v>
      </c>
      <c r="E1100">
        <v>36</v>
      </c>
    </row>
    <row r="1101" spans="1:5">
      <c r="A1101" s="25">
        <v>44031</v>
      </c>
      <c r="B1101">
        <v>44031</v>
      </c>
      <c r="C1101" t="s">
        <v>559</v>
      </c>
      <c r="D1101" s="27">
        <f>VLOOKUP(Pag_Inicio_Corr_mas_casos[[#This Row],[Corregimiento]],Hoja3!$A$2:$D$676,4,0)</f>
        <v>130708</v>
      </c>
      <c r="E1101">
        <v>19</v>
      </c>
    </row>
    <row r="1102" spans="1:5">
      <c r="A1102" s="25">
        <v>44031</v>
      </c>
      <c r="B1102">
        <v>44031</v>
      </c>
      <c r="C1102" t="s">
        <v>569</v>
      </c>
      <c r="D1102" s="27">
        <f>VLOOKUP(Pag_Inicio_Corr_mas_casos[[#This Row],[Corregimiento]],Hoja3!$A$2:$D$676,4,0)</f>
        <v>81003</v>
      </c>
      <c r="E1102">
        <v>17</v>
      </c>
    </row>
    <row r="1103" spans="1:5">
      <c r="A1103" s="25">
        <v>44031</v>
      </c>
      <c r="B1103">
        <v>44031</v>
      </c>
      <c r="C1103" t="s">
        <v>528</v>
      </c>
      <c r="D1103" s="27">
        <f>VLOOKUP(Pag_Inicio_Corr_mas_casos[[#This Row],[Corregimiento]],Hoja3!$A$2:$D$676,4,0)</f>
        <v>130102</v>
      </c>
      <c r="E1103">
        <v>23</v>
      </c>
    </row>
    <row r="1104" spans="1:5">
      <c r="A1104" s="25">
        <v>44031</v>
      </c>
      <c r="B1104">
        <v>44031</v>
      </c>
      <c r="C1104" t="s">
        <v>540</v>
      </c>
      <c r="D1104" s="27">
        <f>VLOOKUP(Pag_Inicio_Corr_mas_casos[[#This Row],[Corregimiento]],Hoja3!$A$2:$D$676,4,0)</f>
        <v>80812</v>
      </c>
      <c r="E1104">
        <v>24</v>
      </c>
    </row>
    <row r="1105" spans="1:5">
      <c r="A1105" s="25">
        <v>44031</v>
      </c>
      <c r="B1105">
        <v>44031</v>
      </c>
      <c r="C1105" t="s">
        <v>532</v>
      </c>
      <c r="D1105" s="27">
        <f>VLOOKUP(Pag_Inicio_Corr_mas_casos[[#This Row],[Corregimiento]],Hoja3!$A$2:$D$676,4,0)</f>
        <v>80816</v>
      </c>
      <c r="E1105">
        <v>25</v>
      </c>
    </row>
    <row r="1106" spans="1:5">
      <c r="A1106" s="25">
        <v>44031</v>
      </c>
      <c r="B1106">
        <v>44031</v>
      </c>
      <c r="C1106" t="s">
        <v>554</v>
      </c>
      <c r="D1106" s="27">
        <f>VLOOKUP(Pag_Inicio_Corr_mas_casos[[#This Row],[Corregimiento]],Hoja3!$A$2:$D$676,4,0)</f>
        <v>80820</v>
      </c>
      <c r="E1106">
        <v>25</v>
      </c>
    </row>
    <row r="1107" spans="1:5">
      <c r="A1107" s="25">
        <v>44031</v>
      </c>
      <c r="B1107">
        <v>44031</v>
      </c>
      <c r="C1107" t="s">
        <v>531</v>
      </c>
      <c r="D1107" s="27">
        <f>VLOOKUP(Pag_Inicio_Corr_mas_casos[[#This Row],[Corregimiento]],Hoja3!$A$2:$D$676,4,0)</f>
        <v>81008</v>
      </c>
      <c r="E1107">
        <v>27</v>
      </c>
    </row>
    <row r="1108" spans="1:5">
      <c r="A1108" s="25">
        <v>44031</v>
      </c>
      <c r="B1108">
        <v>44031</v>
      </c>
      <c r="C1108" t="s">
        <v>533</v>
      </c>
      <c r="D1108" s="27">
        <f>VLOOKUP(Pag_Inicio_Corr_mas_casos[[#This Row],[Corregimiento]],Hoja3!$A$2:$D$676,4,0)</f>
        <v>80817</v>
      </c>
      <c r="E1108">
        <v>24</v>
      </c>
    </row>
    <row r="1109" spans="1:5">
      <c r="A1109" s="25">
        <v>44031</v>
      </c>
      <c r="B1109">
        <v>44031</v>
      </c>
      <c r="C1109" t="s">
        <v>550</v>
      </c>
      <c r="D1109" s="27">
        <f>VLOOKUP(Pag_Inicio_Corr_mas_casos[[#This Row],[Corregimiento]],Hoja3!$A$2:$D$676,4,0)</f>
        <v>80813</v>
      </c>
      <c r="E1109">
        <v>44</v>
      </c>
    </row>
    <row r="1110" spans="1:5">
      <c r="A1110" s="25">
        <v>44031</v>
      </c>
      <c r="B1110">
        <v>44031</v>
      </c>
      <c r="C1110" t="s">
        <v>568</v>
      </c>
      <c r="D1110" s="27">
        <f>VLOOKUP(Pag_Inicio_Corr_mas_casos[[#This Row],[Corregimiento]],Hoja3!$A$2:$D$676,4,0)</f>
        <v>130717</v>
      </c>
      <c r="E1110">
        <v>18</v>
      </c>
    </row>
    <row r="1111" spans="1:5">
      <c r="A1111" s="25">
        <v>44031</v>
      </c>
      <c r="B1111">
        <v>44031</v>
      </c>
      <c r="C1111" t="s">
        <v>565</v>
      </c>
      <c r="D1111" s="27">
        <f>VLOOKUP(Pag_Inicio_Corr_mas_casos[[#This Row],[Corregimiento]],Hoja3!$A$2:$D$676,4,0)</f>
        <v>80809</v>
      </c>
      <c r="E1111">
        <v>13</v>
      </c>
    </row>
    <row r="1112" spans="1:5">
      <c r="A1112" s="25">
        <v>44031</v>
      </c>
      <c r="B1112">
        <v>44031</v>
      </c>
      <c r="C1112" t="s">
        <v>547</v>
      </c>
      <c r="D1112" s="27">
        <f>VLOOKUP(Pag_Inicio_Corr_mas_casos[[#This Row],[Corregimiento]],Hoja3!$A$2:$D$676,4,0)</f>
        <v>30113</v>
      </c>
      <c r="E1112">
        <v>21</v>
      </c>
    </row>
    <row r="1113" spans="1:5">
      <c r="A1113" s="25">
        <v>44031</v>
      </c>
      <c r="B1113">
        <v>44031</v>
      </c>
      <c r="C1113" t="s">
        <v>537</v>
      </c>
      <c r="D1113" s="27">
        <f>VLOOKUP(Pag_Inicio_Corr_mas_casos[[#This Row],[Corregimiento]],Hoja3!$A$2:$D$676,4,0)</f>
        <v>80819</v>
      </c>
      <c r="E1113">
        <v>31</v>
      </c>
    </row>
    <row r="1114" spans="1:5">
      <c r="A1114" s="25">
        <v>44031</v>
      </c>
      <c r="B1114">
        <v>44031</v>
      </c>
      <c r="C1114" t="s">
        <v>615</v>
      </c>
      <c r="D1114" s="27">
        <f>VLOOKUP(Pag_Inicio_Corr_mas_casos[[#This Row],[Corregimiento]],Hoja3!$A$2:$D$676,4,0)</f>
        <v>120805</v>
      </c>
      <c r="E1114">
        <v>11</v>
      </c>
    </row>
    <row r="1115" spans="1:5">
      <c r="A1115" s="25">
        <v>44031</v>
      </c>
      <c r="B1115">
        <v>44031</v>
      </c>
      <c r="C1115" t="s">
        <v>526</v>
      </c>
      <c r="D1115" s="27">
        <f>VLOOKUP(Pag_Inicio_Corr_mas_casos[[#This Row],[Corregimiento]],Hoja3!$A$2:$D$676,4,0)</f>
        <v>130106</v>
      </c>
      <c r="E1115">
        <v>64</v>
      </c>
    </row>
    <row r="1116" spans="1:5">
      <c r="A1116" s="25">
        <v>44032</v>
      </c>
      <c r="B1116">
        <v>44032</v>
      </c>
      <c r="C1116" t="s">
        <v>529</v>
      </c>
      <c r="D1116" s="27">
        <f>VLOOKUP(Pag_Inicio_Corr_mas_casos[[#This Row],[Corregimiento]],Hoja3!$A$2:$D$676,4,0)</f>
        <v>80821</v>
      </c>
      <c r="E1116">
        <v>42</v>
      </c>
    </row>
    <row r="1117" spans="1:5">
      <c r="A1117" s="25">
        <v>44032</v>
      </c>
      <c r="B1117">
        <v>44032</v>
      </c>
      <c r="C1117" t="s">
        <v>534</v>
      </c>
      <c r="D1117" s="27">
        <f>VLOOKUP(Pag_Inicio_Corr_mas_casos[[#This Row],[Corregimiento]],Hoja3!$A$2:$D$676,4,0)</f>
        <v>80822</v>
      </c>
      <c r="E1117">
        <v>30</v>
      </c>
    </row>
    <row r="1118" spans="1:5">
      <c r="A1118" s="25">
        <v>44032</v>
      </c>
      <c r="B1118">
        <v>44032</v>
      </c>
      <c r="C1118" t="s">
        <v>536</v>
      </c>
      <c r="D1118" s="27">
        <f>VLOOKUP(Pag_Inicio_Corr_mas_casos[[#This Row],[Corregimiento]],Hoja3!$A$2:$D$676,4,0)</f>
        <v>81001</v>
      </c>
      <c r="E1118">
        <v>18</v>
      </c>
    </row>
    <row r="1119" spans="1:5">
      <c r="A1119" s="25">
        <v>44032</v>
      </c>
      <c r="B1119">
        <v>44032</v>
      </c>
      <c r="C1119" t="s">
        <v>576</v>
      </c>
      <c r="D1119" s="27">
        <f>VLOOKUP(Pag_Inicio_Corr_mas_casos[[#This Row],[Corregimiento]],Hoja3!$A$2:$D$676,4,0)</f>
        <v>80814</v>
      </c>
      <c r="E1119">
        <v>19</v>
      </c>
    </row>
    <row r="1120" spans="1:5">
      <c r="A1120" s="25">
        <v>44032</v>
      </c>
      <c r="B1120">
        <v>44032</v>
      </c>
      <c r="C1120" t="s">
        <v>524</v>
      </c>
      <c r="D1120" s="27">
        <f>VLOOKUP(Pag_Inicio_Corr_mas_casos[[#This Row],[Corregimiento]],Hoja3!$A$2:$D$676,4,0)</f>
        <v>130101</v>
      </c>
      <c r="E1120">
        <v>33</v>
      </c>
    </row>
    <row r="1121" spans="1:5">
      <c r="A1121" s="25">
        <v>44032</v>
      </c>
      <c r="B1121">
        <v>44032</v>
      </c>
      <c r="C1121" t="s">
        <v>572</v>
      </c>
      <c r="D1121" s="27">
        <f>VLOOKUP(Pag_Inicio_Corr_mas_casos[[#This Row],[Corregimiento]],Hoja3!$A$2:$D$676,4,0)</f>
        <v>130701</v>
      </c>
      <c r="E1121">
        <v>14</v>
      </c>
    </row>
    <row r="1122" spans="1:5">
      <c r="A1122" s="25">
        <v>44032</v>
      </c>
      <c r="B1122">
        <v>44032</v>
      </c>
      <c r="C1122" t="s">
        <v>530</v>
      </c>
      <c r="D1122" s="27">
        <f>VLOOKUP(Pag_Inicio_Corr_mas_casos[[#This Row],[Corregimiento]],Hoja3!$A$2:$D$676,4,0)</f>
        <v>81007</v>
      </c>
      <c r="E1122">
        <v>26</v>
      </c>
    </row>
    <row r="1123" spans="1:5">
      <c r="A1123" s="25">
        <v>44032</v>
      </c>
      <c r="B1123">
        <v>44032</v>
      </c>
      <c r="C1123" t="s">
        <v>525</v>
      </c>
      <c r="D1123" s="27">
        <f>VLOOKUP(Pag_Inicio_Corr_mas_casos[[#This Row],[Corregimiento]],Hoja3!$A$2:$D$676,4,0)</f>
        <v>81002</v>
      </c>
      <c r="E1123">
        <v>28</v>
      </c>
    </row>
    <row r="1124" spans="1:5">
      <c r="A1124" s="25">
        <v>44032</v>
      </c>
      <c r="B1124">
        <v>44032</v>
      </c>
      <c r="C1124" t="s">
        <v>622</v>
      </c>
      <c r="D1124" s="27">
        <f>VLOOKUP(Pag_Inicio_Corr_mas_casos[[#This Row],[Corregimiento]],Hoja3!$A$2:$D$676,4,0)</f>
        <v>10101</v>
      </c>
      <c r="E1124">
        <v>12</v>
      </c>
    </row>
    <row r="1125" spans="1:5">
      <c r="A1125" s="25">
        <v>44032</v>
      </c>
      <c r="B1125">
        <v>44032</v>
      </c>
      <c r="C1125" t="s">
        <v>538</v>
      </c>
      <c r="D1125" s="27">
        <f>VLOOKUP(Pag_Inicio_Corr_mas_casos[[#This Row],[Corregimiento]],Hoja3!$A$2:$D$676,4,0)</f>
        <v>130107</v>
      </c>
      <c r="E1125">
        <v>23</v>
      </c>
    </row>
    <row r="1126" spans="1:5">
      <c r="A1126" s="25">
        <v>44032</v>
      </c>
      <c r="B1126">
        <v>44032</v>
      </c>
      <c r="C1126" t="s">
        <v>548</v>
      </c>
      <c r="D1126" s="27">
        <f>VLOOKUP(Pag_Inicio_Corr_mas_casos[[#This Row],[Corregimiento]],Hoja3!$A$2:$D$676,4,0)</f>
        <v>10201</v>
      </c>
      <c r="E1126">
        <v>14</v>
      </c>
    </row>
    <row r="1127" spans="1:5">
      <c r="A1127" s="25">
        <v>44032</v>
      </c>
      <c r="B1127">
        <v>44032</v>
      </c>
      <c r="C1127" t="s">
        <v>552</v>
      </c>
      <c r="D1127" s="27">
        <f>VLOOKUP(Pag_Inicio_Corr_mas_casos[[#This Row],[Corregimiento]],Hoja3!$A$2:$D$676,4,0)</f>
        <v>80501</v>
      </c>
      <c r="E1127">
        <v>13</v>
      </c>
    </row>
    <row r="1128" spans="1:5">
      <c r="A1128" s="25">
        <v>44032</v>
      </c>
      <c r="B1128">
        <v>44032</v>
      </c>
      <c r="C1128" t="s">
        <v>600</v>
      </c>
      <c r="D1128" s="27">
        <f>VLOOKUP(Pag_Inicio_Corr_mas_casos[[#This Row],[Corregimiento]],Hoja3!$A$2:$D$676,4,0)</f>
        <v>30115</v>
      </c>
      <c r="E1128">
        <v>11</v>
      </c>
    </row>
    <row r="1129" spans="1:5">
      <c r="A1129" s="25">
        <v>44032</v>
      </c>
      <c r="B1129">
        <v>44032</v>
      </c>
      <c r="C1129" t="s">
        <v>542</v>
      </c>
      <c r="D1129" s="27">
        <f>VLOOKUP(Pag_Inicio_Corr_mas_casos[[#This Row],[Corregimiento]],Hoja3!$A$2:$D$676,4,0)</f>
        <v>40601</v>
      </c>
      <c r="E1129">
        <v>15</v>
      </c>
    </row>
    <row r="1130" spans="1:5">
      <c r="A1130" s="25">
        <v>44032</v>
      </c>
      <c r="B1130">
        <v>44032</v>
      </c>
      <c r="C1130" t="s">
        <v>560</v>
      </c>
      <c r="D1130" s="27">
        <f>VLOOKUP(Pag_Inicio_Corr_mas_casos[[#This Row],[Corregimiento]],Hoja3!$A$2:$D$676,4,0)</f>
        <v>80826</v>
      </c>
      <c r="E1130">
        <v>18</v>
      </c>
    </row>
    <row r="1131" spans="1:5">
      <c r="A1131" s="25">
        <v>44032</v>
      </c>
      <c r="B1131">
        <v>44032</v>
      </c>
      <c r="C1131" t="s">
        <v>579</v>
      </c>
      <c r="D1131" s="27">
        <f>VLOOKUP(Pag_Inicio_Corr_mas_casos[[#This Row],[Corregimiento]],Hoja3!$A$2:$D$676,4,0)</f>
        <v>130706</v>
      </c>
      <c r="E1131">
        <v>11</v>
      </c>
    </row>
    <row r="1132" spans="1:5">
      <c r="A1132" s="25">
        <v>44032</v>
      </c>
      <c r="B1132">
        <v>44032</v>
      </c>
      <c r="C1132" t="s">
        <v>605</v>
      </c>
      <c r="D1132" s="27">
        <f>VLOOKUP(Pag_Inicio_Corr_mas_casos[[#This Row],[Corregimiento]],Hoja3!$A$2:$D$676,4,0)</f>
        <v>10206</v>
      </c>
      <c r="E1132">
        <v>30</v>
      </c>
    </row>
    <row r="1133" spans="1:5">
      <c r="A1133" s="25">
        <v>44032</v>
      </c>
      <c r="B1133">
        <v>44032</v>
      </c>
      <c r="C1133" t="s">
        <v>535</v>
      </c>
      <c r="D1133" s="27">
        <f>VLOOKUP(Pag_Inicio_Corr_mas_casos[[#This Row],[Corregimiento]],Hoja3!$A$2:$D$676,4,0)</f>
        <v>80823</v>
      </c>
      <c r="E1133">
        <v>15</v>
      </c>
    </row>
    <row r="1134" spans="1:5">
      <c r="A1134" s="25">
        <v>44032</v>
      </c>
      <c r="B1134">
        <v>44032</v>
      </c>
      <c r="C1134" t="s">
        <v>528</v>
      </c>
      <c r="D1134" s="27">
        <f>VLOOKUP(Pag_Inicio_Corr_mas_casos[[#This Row],[Corregimiento]],Hoja3!$A$2:$D$676,4,0)</f>
        <v>130102</v>
      </c>
      <c r="E1134">
        <v>11</v>
      </c>
    </row>
    <row r="1135" spans="1:5">
      <c r="A1135" s="25">
        <v>44032</v>
      </c>
      <c r="B1135">
        <v>44032</v>
      </c>
      <c r="C1135" t="s">
        <v>540</v>
      </c>
      <c r="D1135" s="27">
        <f>VLOOKUP(Pag_Inicio_Corr_mas_casos[[#This Row],[Corregimiento]],Hoja3!$A$2:$D$676,4,0)</f>
        <v>80812</v>
      </c>
      <c r="E1135">
        <v>13</v>
      </c>
    </row>
    <row r="1136" spans="1:5">
      <c r="A1136" s="25">
        <v>44032</v>
      </c>
      <c r="B1136">
        <v>44032</v>
      </c>
      <c r="C1136" t="s">
        <v>532</v>
      </c>
      <c r="D1136" s="27">
        <f>VLOOKUP(Pag_Inicio_Corr_mas_casos[[#This Row],[Corregimiento]],Hoja3!$A$2:$D$676,4,0)</f>
        <v>80816</v>
      </c>
      <c r="E1136">
        <v>21</v>
      </c>
    </row>
    <row r="1137" spans="1:5">
      <c r="A1137" s="25">
        <v>44032</v>
      </c>
      <c r="B1137">
        <v>44032</v>
      </c>
      <c r="C1137" t="s">
        <v>554</v>
      </c>
      <c r="D1137" s="27">
        <f>VLOOKUP(Pag_Inicio_Corr_mas_casos[[#This Row],[Corregimiento]],Hoja3!$A$2:$D$676,4,0)</f>
        <v>80820</v>
      </c>
      <c r="E1137">
        <v>20</v>
      </c>
    </row>
    <row r="1138" spans="1:5">
      <c r="A1138" s="25">
        <v>44032</v>
      </c>
      <c r="B1138">
        <v>44032</v>
      </c>
      <c r="C1138" t="s">
        <v>621</v>
      </c>
      <c r="D1138" s="27">
        <f>VLOOKUP(Pag_Inicio_Corr_mas_casos[[#This Row],[Corregimiento]],Hoja3!$A$2:$D$676,4,0)</f>
        <v>10207</v>
      </c>
      <c r="E1138">
        <v>13</v>
      </c>
    </row>
    <row r="1139" spans="1:5">
      <c r="A1139" s="25">
        <v>44032</v>
      </c>
      <c r="B1139">
        <v>44032</v>
      </c>
      <c r="C1139" t="s">
        <v>531</v>
      </c>
      <c r="D1139" s="27">
        <f>VLOOKUP(Pag_Inicio_Corr_mas_casos[[#This Row],[Corregimiento]],Hoja3!$A$2:$D$676,4,0)</f>
        <v>81008</v>
      </c>
      <c r="E1139">
        <v>14</v>
      </c>
    </row>
    <row r="1140" spans="1:5">
      <c r="A1140" s="25">
        <v>44032</v>
      </c>
      <c r="B1140">
        <v>44032</v>
      </c>
      <c r="C1140" t="s">
        <v>533</v>
      </c>
      <c r="D1140" s="27">
        <f>VLOOKUP(Pag_Inicio_Corr_mas_casos[[#This Row],[Corregimiento]],Hoja3!$A$2:$D$676,4,0)</f>
        <v>80817</v>
      </c>
      <c r="E1140">
        <v>25</v>
      </c>
    </row>
    <row r="1141" spans="1:5">
      <c r="A1141" s="25">
        <v>44032</v>
      </c>
      <c r="B1141">
        <v>44032</v>
      </c>
      <c r="C1141" t="s">
        <v>550</v>
      </c>
      <c r="D1141" s="27">
        <f>VLOOKUP(Pag_Inicio_Corr_mas_casos[[#This Row],[Corregimiento]],Hoja3!$A$2:$D$676,4,0)</f>
        <v>80813</v>
      </c>
      <c r="E1141">
        <v>20</v>
      </c>
    </row>
    <row r="1142" spans="1:5">
      <c r="A1142" s="25">
        <v>44032</v>
      </c>
      <c r="B1142">
        <v>44032</v>
      </c>
      <c r="C1142" t="s">
        <v>537</v>
      </c>
      <c r="D1142" s="27">
        <f>VLOOKUP(Pag_Inicio_Corr_mas_casos[[#This Row],[Corregimiento]],Hoja3!$A$2:$D$676,4,0)</f>
        <v>80819</v>
      </c>
      <c r="E1142">
        <v>34</v>
      </c>
    </row>
    <row r="1143" spans="1:5">
      <c r="A1143" s="25">
        <v>44032</v>
      </c>
      <c r="B1143">
        <v>44032</v>
      </c>
      <c r="C1143" t="s">
        <v>526</v>
      </c>
      <c r="D1143" s="27">
        <f>VLOOKUP(Pag_Inicio_Corr_mas_casos[[#This Row],[Corregimiento]],Hoja3!$A$2:$D$676,4,0)</f>
        <v>130106</v>
      </c>
      <c r="E1143">
        <v>21</v>
      </c>
    </row>
    <row r="1144" spans="1:5">
      <c r="A1144" s="25">
        <v>44033</v>
      </c>
      <c r="B1144">
        <v>44033</v>
      </c>
      <c r="C1144" t="s">
        <v>529</v>
      </c>
      <c r="D1144" s="27">
        <f>VLOOKUP(Pag_Inicio_Corr_mas_casos[[#This Row],[Corregimiento]],Hoja3!$A$2:$D$676,4,0)</f>
        <v>80821</v>
      </c>
      <c r="E1144">
        <v>13</v>
      </c>
    </row>
    <row r="1145" spans="1:5">
      <c r="A1145" s="25">
        <v>44033</v>
      </c>
      <c r="B1145">
        <v>44033</v>
      </c>
      <c r="C1145" t="s">
        <v>623</v>
      </c>
      <c r="D1145" s="27">
        <f>VLOOKUP(Pag_Inicio_Corr_mas_casos[[#This Row],[Corregimiento]],Hoja3!$A$2:$D$676,4,0)</f>
        <v>100102</v>
      </c>
      <c r="E1145">
        <v>30</v>
      </c>
    </row>
    <row r="1146" spans="1:5">
      <c r="A1146" s="25">
        <v>44033</v>
      </c>
      <c r="B1146">
        <v>44033</v>
      </c>
      <c r="C1146" t="s">
        <v>576</v>
      </c>
      <c r="D1146" s="27">
        <f>VLOOKUP(Pag_Inicio_Corr_mas_casos[[#This Row],[Corregimiento]],Hoja3!$A$2:$D$676,4,0)</f>
        <v>80814</v>
      </c>
      <c r="E1146">
        <v>12</v>
      </c>
    </row>
    <row r="1147" spans="1:5">
      <c r="A1147" s="25">
        <v>44033</v>
      </c>
      <c r="B1147">
        <v>44033</v>
      </c>
      <c r="C1147" t="s">
        <v>524</v>
      </c>
      <c r="D1147" s="27">
        <f>VLOOKUP(Pag_Inicio_Corr_mas_casos[[#This Row],[Corregimiento]],Hoja3!$A$2:$D$676,4,0)</f>
        <v>130101</v>
      </c>
      <c r="E1147">
        <v>16</v>
      </c>
    </row>
    <row r="1148" spans="1:5">
      <c r="A1148" s="25">
        <v>44033</v>
      </c>
      <c r="B1148">
        <v>44033</v>
      </c>
      <c r="C1148" t="s">
        <v>530</v>
      </c>
      <c r="D1148" s="27">
        <f>VLOOKUP(Pag_Inicio_Corr_mas_casos[[#This Row],[Corregimiento]],Hoja3!$A$2:$D$676,4,0)</f>
        <v>81007</v>
      </c>
      <c r="E1148">
        <v>12</v>
      </c>
    </row>
    <row r="1149" spans="1:5">
      <c r="A1149" s="25">
        <v>44033</v>
      </c>
      <c r="B1149">
        <v>44033</v>
      </c>
      <c r="C1149" t="s">
        <v>525</v>
      </c>
      <c r="D1149" s="27">
        <f>VLOOKUP(Pag_Inicio_Corr_mas_casos[[#This Row],[Corregimiento]],Hoja3!$A$2:$D$676,4,0)</f>
        <v>81002</v>
      </c>
      <c r="E1149">
        <v>16</v>
      </c>
    </row>
    <row r="1150" spans="1:5">
      <c r="A1150" s="25">
        <v>44033</v>
      </c>
      <c r="B1150">
        <v>44033</v>
      </c>
      <c r="C1150" t="s">
        <v>575</v>
      </c>
      <c r="D1150" s="27">
        <f>VLOOKUP(Pag_Inicio_Corr_mas_casos[[#This Row],[Corregimiento]],Hoja3!$A$2:$D$676,4,0)</f>
        <v>80807</v>
      </c>
      <c r="E1150">
        <v>28</v>
      </c>
    </row>
    <row r="1151" spans="1:5">
      <c r="A1151" s="25">
        <v>44033</v>
      </c>
      <c r="B1151">
        <v>44033</v>
      </c>
      <c r="C1151" t="s">
        <v>555</v>
      </c>
      <c r="D1151" s="27">
        <f>VLOOKUP(Pag_Inicio_Corr_mas_casos[[#This Row],[Corregimiento]],Hoja3!$A$2:$D$676,4,0)</f>
        <v>80815</v>
      </c>
      <c r="E1151">
        <v>21</v>
      </c>
    </row>
    <row r="1152" spans="1:5">
      <c r="A1152" s="25">
        <v>44033</v>
      </c>
      <c r="B1152">
        <v>44033</v>
      </c>
      <c r="C1152" t="s">
        <v>546</v>
      </c>
      <c r="D1152" s="27">
        <f>VLOOKUP(Pag_Inicio_Corr_mas_casos[[#This Row],[Corregimiento]],Hoja3!$A$2:$D$676,4,0)</f>
        <v>30107</v>
      </c>
      <c r="E1152">
        <v>15</v>
      </c>
    </row>
    <row r="1153" spans="1:5">
      <c r="A1153" s="25">
        <v>44033</v>
      </c>
      <c r="B1153">
        <v>44033</v>
      </c>
      <c r="C1153" t="s">
        <v>600</v>
      </c>
      <c r="D1153" s="27">
        <f>VLOOKUP(Pag_Inicio_Corr_mas_casos[[#This Row],[Corregimiento]],Hoja3!$A$2:$D$676,4,0)</f>
        <v>30115</v>
      </c>
      <c r="E1153">
        <v>11</v>
      </c>
    </row>
    <row r="1154" spans="1:5">
      <c r="A1154" s="25">
        <v>44033</v>
      </c>
      <c r="B1154">
        <v>44033</v>
      </c>
      <c r="C1154" t="s">
        <v>535</v>
      </c>
      <c r="D1154" s="27">
        <f>VLOOKUP(Pag_Inicio_Corr_mas_casos[[#This Row],[Corregimiento]],Hoja3!$A$2:$D$676,4,0)</f>
        <v>80823</v>
      </c>
      <c r="E1154">
        <v>10</v>
      </c>
    </row>
    <row r="1155" spans="1:5">
      <c r="A1155" s="25">
        <v>44033</v>
      </c>
      <c r="B1155">
        <v>44033</v>
      </c>
      <c r="C1155" t="s">
        <v>540</v>
      </c>
      <c r="D1155" s="27">
        <f>VLOOKUP(Pag_Inicio_Corr_mas_casos[[#This Row],[Corregimiento]],Hoja3!$A$2:$D$676,4,0)</f>
        <v>80812</v>
      </c>
      <c r="E1155">
        <v>18</v>
      </c>
    </row>
    <row r="1156" spans="1:5">
      <c r="A1156" s="25">
        <v>44033</v>
      </c>
      <c r="B1156">
        <v>44033</v>
      </c>
      <c r="C1156" t="s">
        <v>601</v>
      </c>
      <c r="D1156" s="27">
        <f>VLOOKUP(Pag_Inicio_Corr_mas_casos[[#This Row],[Corregimiento]],Hoja3!$A$2:$D$676,4,0)</f>
        <v>120701</v>
      </c>
      <c r="E1156">
        <v>10</v>
      </c>
    </row>
    <row r="1157" spans="1:5">
      <c r="A1157" s="25">
        <v>44033</v>
      </c>
      <c r="B1157">
        <v>44033</v>
      </c>
      <c r="C1157" t="s">
        <v>532</v>
      </c>
      <c r="D1157" s="27">
        <f>VLOOKUP(Pag_Inicio_Corr_mas_casos[[#This Row],[Corregimiento]],Hoja3!$A$2:$D$676,4,0)</f>
        <v>80816</v>
      </c>
      <c r="E1157">
        <v>16</v>
      </c>
    </row>
    <row r="1158" spans="1:5">
      <c r="A1158" s="25">
        <v>44033</v>
      </c>
      <c r="B1158">
        <v>44033</v>
      </c>
      <c r="C1158" t="s">
        <v>554</v>
      </c>
      <c r="D1158" s="27">
        <f>VLOOKUP(Pag_Inicio_Corr_mas_casos[[#This Row],[Corregimiento]],Hoja3!$A$2:$D$676,4,0)</f>
        <v>80820</v>
      </c>
      <c r="E1158">
        <v>10</v>
      </c>
    </row>
    <row r="1159" spans="1:5">
      <c r="A1159" s="25">
        <v>44033</v>
      </c>
      <c r="B1159">
        <v>44033</v>
      </c>
      <c r="C1159" t="s">
        <v>531</v>
      </c>
      <c r="D1159" s="27">
        <f>VLOOKUP(Pag_Inicio_Corr_mas_casos[[#This Row],[Corregimiento]],Hoja3!$A$2:$D$676,4,0)</f>
        <v>81008</v>
      </c>
      <c r="E1159">
        <v>11</v>
      </c>
    </row>
    <row r="1160" spans="1:5">
      <c r="A1160" s="25">
        <v>44033</v>
      </c>
      <c r="B1160">
        <v>44033</v>
      </c>
      <c r="C1160" t="s">
        <v>533</v>
      </c>
      <c r="D1160" s="27">
        <f>VLOOKUP(Pag_Inicio_Corr_mas_casos[[#This Row],[Corregimiento]],Hoja3!$A$2:$D$676,4,0)</f>
        <v>80817</v>
      </c>
      <c r="E1160">
        <v>34</v>
      </c>
    </row>
    <row r="1161" spans="1:5">
      <c r="A1161" s="25">
        <v>44033</v>
      </c>
      <c r="B1161">
        <v>44033</v>
      </c>
      <c r="C1161" t="s">
        <v>537</v>
      </c>
      <c r="D1161" s="27">
        <f>VLOOKUP(Pag_Inicio_Corr_mas_casos[[#This Row],[Corregimiento]],Hoja3!$A$2:$D$676,4,0)</f>
        <v>80819</v>
      </c>
      <c r="E1161">
        <v>20</v>
      </c>
    </row>
    <row r="1162" spans="1:5">
      <c r="A1162" s="25">
        <v>44033</v>
      </c>
      <c r="B1162">
        <v>44033</v>
      </c>
      <c r="C1162" t="s">
        <v>563</v>
      </c>
      <c r="D1162" s="27">
        <f>VLOOKUP(Pag_Inicio_Corr_mas_casos[[#This Row],[Corregimiento]],Hoja3!$A$2:$D$676,4,0)</f>
        <v>130105</v>
      </c>
      <c r="E1162">
        <v>45</v>
      </c>
    </row>
    <row r="1163" spans="1:5">
      <c r="A1163" s="25">
        <v>44034</v>
      </c>
      <c r="B1163">
        <v>44034</v>
      </c>
      <c r="C1163" t="s">
        <v>534</v>
      </c>
      <c r="D1163" s="27">
        <f>VLOOKUP(Pag_Inicio_Corr_mas_casos[[#This Row],[Corregimiento]],Hoja3!$A$2:$D$676,4,0)</f>
        <v>80822</v>
      </c>
      <c r="E1163">
        <v>12</v>
      </c>
    </row>
    <row r="1164" spans="1:5">
      <c r="A1164" s="25">
        <v>44034</v>
      </c>
      <c r="B1164">
        <v>44034</v>
      </c>
      <c r="C1164" t="s">
        <v>576</v>
      </c>
      <c r="D1164" s="27">
        <f>VLOOKUP(Pag_Inicio_Corr_mas_casos[[#This Row],[Corregimiento]],Hoja3!$A$2:$D$676,4,0)</f>
        <v>80814</v>
      </c>
      <c r="E1164">
        <v>11</v>
      </c>
    </row>
    <row r="1165" spans="1:5">
      <c r="A1165" s="25">
        <v>44034</v>
      </c>
      <c r="B1165">
        <v>44034</v>
      </c>
      <c r="C1165" t="s">
        <v>524</v>
      </c>
      <c r="D1165" s="27">
        <f>VLOOKUP(Pag_Inicio_Corr_mas_casos[[#This Row],[Corregimiento]],Hoja3!$A$2:$D$676,4,0)</f>
        <v>130101</v>
      </c>
      <c r="E1165">
        <v>21</v>
      </c>
    </row>
    <row r="1166" spans="1:5">
      <c r="A1166" s="25">
        <v>44034</v>
      </c>
      <c r="B1166">
        <v>44034</v>
      </c>
      <c r="C1166" t="s">
        <v>530</v>
      </c>
      <c r="D1166" s="27">
        <f>VLOOKUP(Pag_Inicio_Corr_mas_casos[[#This Row],[Corregimiento]],Hoja3!$A$2:$D$676,4,0)</f>
        <v>81007</v>
      </c>
      <c r="E1166">
        <v>20</v>
      </c>
    </row>
    <row r="1167" spans="1:5">
      <c r="A1167" s="25">
        <v>44034</v>
      </c>
      <c r="B1167">
        <v>44034</v>
      </c>
      <c r="C1167" t="s">
        <v>525</v>
      </c>
      <c r="D1167" s="27">
        <f>VLOOKUP(Pag_Inicio_Corr_mas_casos[[#This Row],[Corregimiento]],Hoja3!$A$2:$D$676,4,0)</f>
        <v>81002</v>
      </c>
      <c r="E1167">
        <v>17</v>
      </c>
    </row>
    <row r="1168" spans="1:5">
      <c r="A1168" s="25">
        <v>44034</v>
      </c>
      <c r="B1168">
        <v>44034</v>
      </c>
      <c r="C1168" t="s">
        <v>555</v>
      </c>
      <c r="D1168" s="27">
        <f>VLOOKUP(Pag_Inicio_Corr_mas_casos[[#This Row],[Corregimiento]],Hoja3!$A$2:$D$676,4,0)</f>
        <v>80815</v>
      </c>
      <c r="E1168">
        <v>13</v>
      </c>
    </row>
    <row r="1169" spans="1:5">
      <c r="A1169" s="25">
        <v>44034</v>
      </c>
      <c r="B1169">
        <v>44034</v>
      </c>
      <c r="C1169" t="s">
        <v>571</v>
      </c>
      <c r="D1169" s="27">
        <f>VLOOKUP(Pag_Inicio_Corr_mas_casos[[#This Row],[Corregimiento]],Hoja3!$A$2:$D$676,4,0)</f>
        <v>30104</v>
      </c>
      <c r="E1169">
        <v>11</v>
      </c>
    </row>
    <row r="1170" spans="1:5">
      <c r="A1170" s="25">
        <v>44034</v>
      </c>
      <c r="B1170">
        <v>44034</v>
      </c>
      <c r="C1170" t="s">
        <v>609</v>
      </c>
      <c r="D1170" s="27">
        <f>VLOOKUP(Pag_Inicio_Corr_mas_casos[[#This Row],[Corregimiento]],Hoja3!$A$2:$D$676,4,0)</f>
        <v>41402</v>
      </c>
      <c r="E1170">
        <v>27</v>
      </c>
    </row>
    <row r="1171" spans="1:5">
      <c r="A1171" s="25">
        <v>44034</v>
      </c>
      <c r="B1171">
        <v>44034</v>
      </c>
      <c r="C1171" t="s">
        <v>548</v>
      </c>
      <c r="D1171" s="27">
        <f>VLOOKUP(Pag_Inicio_Corr_mas_casos[[#This Row],[Corregimiento]],Hoja3!$A$2:$D$676,4,0)</f>
        <v>10201</v>
      </c>
      <c r="E1171">
        <v>19</v>
      </c>
    </row>
    <row r="1172" spans="1:5">
      <c r="A1172" s="25">
        <v>44034</v>
      </c>
      <c r="B1172">
        <v>44034</v>
      </c>
      <c r="C1172" t="s">
        <v>552</v>
      </c>
      <c r="D1172" s="27">
        <f>VLOOKUP(Pag_Inicio_Corr_mas_casos[[#This Row],[Corregimiento]],Hoja3!$A$2:$D$676,4,0)</f>
        <v>80501</v>
      </c>
      <c r="E1172">
        <v>11</v>
      </c>
    </row>
    <row r="1173" spans="1:5">
      <c r="A1173" s="25">
        <v>44034</v>
      </c>
      <c r="B1173">
        <v>44034</v>
      </c>
      <c r="C1173" t="s">
        <v>600</v>
      </c>
      <c r="D1173" s="27">
        <f>VLOOKUP(Pag_Inicio_Corr_mas_casos[[#This Row],[Corregimiento]],Hoja3!$A$2:$D$676,4,0)</f>
        <v>30115</v>
      </c>
      <c r="E1173">
        <v>12</v>
      </c>
    </row>
    <row r="1174" spans="1:5">
      <c r="A1174" s="25">
        <v>44034</v>
      </c>
      <c r="B1174">
        <v>44034</v>
      </c>
      <c r="C1174" t="s">
        <v>542</v>
      </c>
      <c r="D1174" s="27">
        <f>VLOOKUP(Pag_Inicio_Corr_mas_casos[[#This Row],[Corregimiento]],Hoja3!$A$2:$D$676,4,0)</f>
        <v>40601</v>
      </c>
      <c r="E1174">
        <v>18</v>
      </c>
    </row>
    <row r="1175" spans="1:5">
      <c r="A1175" s="25">
        <v>44034</v>
      </c>
      <c r="B1175">
        <v>44034</v>
      </c>
      <c r="C1175" t="s">
        <v>535</v>
      </c>
      <c r="D1175" s="27">
        <f>VLOOKUP(Pag_Inicio_Corr_mas_casos[[#This Row],[Corregimiento]],Hoja3!$A$2:$D$676,4,0)</f>
        <v>80823</v>
      </c>
      <c r="E1175">
        <v>12</v>
      </c>
    </row>
    <row r="1176" spans="1:5">
      <c r="A1176" s="25">
        <v>44034</v>
      </c>
      <c r="B1176">
        <v>44034</v>
      </c>
      <c r="C1176" t="s">
        <v>540</v>
      </c>
      <c r="D1176" s="27">
        <f>VLOOKUP(Pag_Inicio_Corr_mas_casos[[#This Row],[Corregimiento]],Hoja3!$A$2:$D$676,4,0)</f>
        <v>80812</v>
      </c>
      <c r="E1176">
        <v>22</v>
      </c>
    </row>
    <row r="1177" spans="1:5">
      <c r="A1177" s="25">
        <v>44034</v>
      </c>
      <c r="B1177">
        <v>44034</v>
      </c>
      <c r="C1177" t="s">
        <v>532</v>
      </c>
      <c r="D1177" s="27">
        <f>VLOOKUP(Pag_Inicio_Corr_mas_casos[[#This Row],[Corregimiento]],Hoja3!$A$2:$D$676,4,0)</f>
        <v>80816</v>
      </c>
      <c r="E1177">
        <v>11</v>
      </c>
    </row>
    <row r="1178" spans="1:5">
      <c r="A1178" s="25">
        <v>44034</v>
      </c>
      <c r="B1178">
        <v>44034</v>
      </c>
      <c r="C1178" t="s">
        <v>554</v>
      </c>
      <c r="D1178" s="27">
        <f>VLOOKUP(Pag_Inicio_Corr_mas_casos[[#This Row],[Corregimiento]],Hoja3!$A$2:$D$676,4,0)</f>
        <v>80820</v>
      </c>
      <c r="E1178">
        <v>13</v>
      </c>
    </row>
    <row r="1179" spans="1:5">
      <c r="A1179" s="25">
        <v>44034</v>
      </c>
      <c r="B1179">
        <v>44034</v>
      </c>
      <c r="C1179" t="s">
        <v>531</v>
      </c>
      <c r="D1179" s="27">
        <f>VLOOKUP(Pag_Inicio_Corr_mas_casos[[#This Row],[Corregimiento]],Hoja3!$A$2:$D$676,4,0)</f>
        <v>81008</v>
      </c>
      <c r="E1179">
        <v>19</v>
      </c>
    </row>
    <row r="1180" spans="1:5">
      <c r="A1180" s="25">
        <v>44034</v>
      </c>
      <c r="B1180">
        <v>44034</v>
      </c>
      <c r="C1180" t="s">
        <v>533</v>
      </c>
      <c r="D1180" s="27">
        <f>VLOOKUP(Pag_Inicio_Corr_mas_casos[[#This Row],[Corregimiento]],Hoja3!$A$2:$D$676,4,0)</f>
        <v>80817</v>
      </c>
      <c r="E1180">
        <v>14</v>
      </c>
    </row>
    <row r="1181" spans="1:5">
      <c r="A1181" s="25">
        <v>44034</v>
      </c>
      <c r="B1181">
        <v>44034</v>
      </c>
      <c r="C1181" t="s">
        <v>566</v>
      </c>
      <c r="D1181" s="27">
        <f>VLOOKUP(Pag_Inicio_Corr_mas_casos[[#This Row],[Corregimiento]],Hoja3!$A$2:$D$676,4,0)</f>
        <v>40201</v>
      </c>
      <c r="E1181">
        <v>11</v>
      </c>
    </row>
    <row r="1182" spans="1:5">
      <c r="A1182" s="25">
        <v>44034</v>
      </c>
      <c r="B1182">
        <v>44034</v>
      </c>
      <c r="C1182" t="s">
        <v>557</v>
      </c>
      <c r="D1182" s="27">
        <f>VLOOKUP(Pag_Inicio_Corr_mas_casos[[#This Row],[Corregimiento]],Hoja3!$A$2:$D$676,4,0)</f>
        <v>80811</v>
      </c>
      <c r="E1182">
        <v>15</v>
      </c>
    </row>
    <row r="1183" spans="1:5">
      <c r="A1183" s="25">
        <v>44034</v>
      </c>
      <c r="B1183">
        <v>44034</v>
      </c>
      <c r="C1183" t="s">
        <v>565</v>
      </c>
      <c r="D1183" s="27">
        <f>VLOOKUP(Pag_Inicio_Corr_mas_casos[[#This Row],[Corregimiento]],Hoja3!$A$2:$D$676,4,0)</f>
        <v>80809</v>
      </c>
      <c r="E1183">
        <v>15</v>
      </c>
    </row>
    <row r="1184" spans="1:5">
      <c r="A1184" s="25">
        <v>44034</v>
      </c>
      <c r="B1184">
        <v>44034</v>
      </c>
      <c r="C1184" t="s">
        <v>624</v>
      </c>
      <c r="D1184" s="27">
        <f>VLOOKUP(Pag_Inicio_Corr_mas_casos[[#This Row],[Corregimiento]],Hoja3!$A$2:$D$676,4,0)</f>
        <v>81101</v>
      </c>
      <c r="E1184">
        <v>12</v>
      </c>
    </row>
    <row r="1185" spans="1:5">
      <c r="A1185" s="25">
        <v>44034</v>
      </c>
      <c r="B1185">
        <v>44034</v>
      </c>
      <c r="C1185" t="s">
        <v>537</v>
      </c>
      <c r="D1185" s="27">
        <f>VLOOKUP(Pag_Inicio_Corr_mas_casos[[#This Row],[Corregimiento]],Hoja3!$A$2:$D$676,4,0)</f>
        <v>80819</v>
      </c>
      <c r="E1185">
        <v>20</v>
      </c>
    </row>
    <row r="1186" spans="1:5">
      <c r="A1186" s="25">
        <v>44034</v>
      </c>
      <c r="B1186">
        <v>44034</v>
      </c>
      <c r="C1186" t="s">
        <v>526</v>
      </c>
      <c r="D1186" s="27">
        <f>VLOOKUP(Pag_Inicio_Corr_mas_casos[[#This Row],[Corregimiento]],Hoja3!$A$2:$D$676,4,0)</f>
        <v>130106</v>
      </c>
      <c r="E1186">
        <v>20</v>
      </c>
    </row>
    <row r="1187" spans="1:5">
      <c r="A1187" s="25">
        <v>44035</v>
      </c>
      <c r="B1187">
        <v>44035</v>
      </c>
      <c r="C1187" t="s">
        <v>529</v>
      </c>
      <c r="D1187" s="27">
        <f>VLOOKUP(Pag_Inicio_Corr_mas_casos[[#This Row],[Corregimiento]],Hoja3!$A$2:$D$676,4,0)</f>
        <v>80821</v>
      </c>
      <c r="E1187">
        <v>20</v>
      </c>
    </row>
    <row r="1188" spans="1:5">
      <c r="A1188" s="25">
        <v>44035</v>
      </c>
      <c r="B1188">
        <v>44035</v>
      </c>
      <c r="C1188" t="s">
        <v>623</v>
      </c>
      <c r="D1188" s="27">
        <f>VLOOKUP(Pag_Inicio_Corr_mas_casos[[#This Row],[Corregimiento]],Hoja3!$A$2:$D$676,4,0)</f>
        <v>100102</v>
      </c>
      <c r="E1188">
        <v>25</v>
      </c>
    </row>
    <row r="1189" spans="1:5">
      <c r="A1189" s="25">
        <v>44035</v>
      </c>
      <c r="B1189">
        <v>44035</v>
      </c>
      <c r="C1189" t="s">
        <v>576</v>
      </c>
      <c r="D1189" s="27">
        <f>VLOOKUP(Pag_Inicio_Corr_mas_casos[[#This Row],[Corregimiento]],Hoja3!$A$2:$D$676,4,0)</f>
        <v>80814</v>
      </c>
      <c r="E1189">
        <v>15</v>
      </c>
    </row>
    <row r="1190" spans="1:5">
      <c r="A1190" s="25">
        <v>44035</v>
      </c>
      <c r="B1190">
        <v>44035</v>
      </c>
      <c r="C1190" t="s">
        <v>524</v>
      </c>
      <c r="D1190" s="27">
        <f>VLOOKUP(Pag_Inicio_Corr_mas_casos[[#This Row],[Corregimiento]],Hoja3!$A$2:$D$676,4,0)</f>
        <v>130101</v>
      </c>
      <c r="E1190">
        <v>19</v>
      </c>
    </row>
    <row r="1191" spans="1:5">
      <c r="A1191" s="25">
        <v>44035</v>
      </c>
      <c r="B1191">
        <v>44035</v>
      </c>
      <c r="C1191" t="s">
        <v>625</v>
      </c>
      <c r="D1191" s="27">
        <f>VLOOKUP(Pag_Inicio_Corr_mas_casos[[#This Row],[Corregimiento]],Hoja3!$A$2:$D$676,4,0)</f>
        <v>91102</v>
      </c>
      <c r="E1191">
        <v>33</v>
      </c>
    </row>
    <row r="1192" spans="1:5">
      <c r="A1192" s="25">
        <v>44035</v>
      </c>
      <c r="B1192">
        <v>44035</v>
      </c>
      <c r="C1192" t="s">
        <v>541</v>
      </c>
      <c r="D1192" s="27">
        <f>VLOOKUP(Pag_Inicio_Corr_mas_casos[[#This Row],[Corregimiento]],Hoja3!$A$2:$D$676,4,0)</f>
        <v>130702</v>
      </c>
      <c r="E1192">
        <v>13</v>
      </c>
    </row>
    <row r="1193" spans="1:5">
      <c r="A1193" s="25">
        <v>44035</v>
      </c>
      <c r="B1193">
        <v>44035</v>
      </c>
      <c r="C1193" t="s">
        <v>530</v>
      </c>
      <c r="D1193" s="27">
        <f>VLOOKUP(Pag_Inicio_Corr_mas_casos[[#This Row],[Corregimiento]],Hoja3!$A$2:$D$676,4,0)</f>
        <v>81007</v>
      </c>
      <c r="E1193">
        <v>14</v>
      </c>
    </row>
    <row r="1194" spans="1:5">
      <c r="A1194" s="25">
        <v>44035</v>
      </c>
      <c r="B1194">
        <v>44035</v>
      </c>
      <c r="C1194" t="s">
        <v>525</v>
      </c>
      <c r="D1194" s="27">
        <f>VLOOKUP(Pag_Inicio_Corr_mas_casos[[#This Row],[Corregimiento]],Hoja3!$A$2:$D$676,4,0)</f>
        <v>81002</v>
      </c>
      <c r="E1194">
        <v>27</v>
      </c>
    </row>
    <row r="1195" spans="1:5">
      <c r="A1195" s="25">
        <v>44035</v>
      </c>
      <c r="B1195">
        <v>44035</v>
      </c>
      <c r="C1195" t="s">
        <v>555</v>
      </c>
      <c r="D1195" s="27">
        <f>VLOOKUP(Pag_Inicio_Corr_mas_casos[[#This Row],[Corregimiento]],Hoja3!$A$2:$D$676,4,0)</f>
        <v>80815</v>
      </c>
      <c r="E1195">
        <v>16</v>
      </c>
    </row>
    <row r="1196" spans="1:5">
      <c r="A1196" s="25">
        <v>44035</v>
      </c>
      <c r="B1196">
        <v>44035</v>
      </c>
      <c r="C1196" t="s">
        <v>626</v>
      </c>
      <c r="D1196" s="27">
        <f>VLOOKUP(Pag_Inicio_Corr_mas_casos[[#This Row],[Corregimiento]],Hoja3!$A$2:$D$676,4,0)</f>
        <v>90301</v>
      </c>
      <c r="E1196">
        <v>11</v>
      </c>
    </row>
    <row r="1197" spans="1:5">
      <c r="A1197" s="25">
        <v>44035</v>
      </c>
      <c r="B1197">
        <v>44035</v>
      </c>
      <c r="C1197" t="s">
        <v>552</v>
      </c>
      <c r="D1197" s="27">
        <f>VLOOKUP(Pag_Inicio_Corr_mas_casos[[#This Row],[Corregimiento]],Hoja3!$A$2:$D$676,4,0)</f>
        <v>80501</v>
      </c>
      <c r="E1197">
        <v>13</v>
      </c>
    </row>
    <row r="1198" spans="1:5">
      <c r="A1198" s="25">
        <v>44035</v>
      </c>
      <c r="B1198">
        <v>44035</v>
      </c>
      <c r="C1198" t="s">
        <v>542</v>
      </c>
      <c r="D1198" s="27">
        <f>VLOOKUP(Pag_Inicio_Corr_mas_casos[[#This Row],[Corregimiento]],Hoja3!$A$2:$D$676,4,0)</f>
        <v>40601</v>
      </c>
      <c r="E1198">
        <v>27</v>
      </c>
    </row>
    <row r="1199" spans="1:5">
      <c r="A1199" s="25">
        <v>44035</v>
      </c>
      <c r="B1199">
        <v>44035</v>
      </c>
      <c r="C1199" t="s">
        <v>608</v>
      </c>
      <c r="D1199" s="27">
        <f>VLOOKUP(Pag_Inicio_Corr_mas_casos[[#This Row],[Corregimiento]],Hoja3!$A$2:$D$676,4,0)</f>
        <v>40701</v>
      </c>
      <c r="E1199">
        <v>11</v>
      </c>
    </row>
    <row r="1200" spans="1:5">
      <c r="A1200" s="25">
        <v>44035</v>
      </c>
      <c r="B1200">
        <v>44035</v>
      </c>
      <c r="C1200" t="s">
        <v>560</v>
      </c>
      <c r="D1200" s="27">
        <f>VLOOKUP(Pag_Inicio_Corr_mas_casos[[#This Row],[Corregimiento]],Hoja3!$A$2:$D$676,4,0)</f>
        <v>80826</v>
      </c>
      <c r="E1200">
        <v>15</v>
      </c>
    </row>
    <row r="1201" spans="1:5">
      <c r="A1201" s="25">
        <v>44035</v>
      </c>
      <c r="B1201">
        <v>44035</v>
      </c>
      <c r="C1201" t="s">
        <v>527</v>
      </c>
      <c r="D1201" s="27">
        <f>VLOOKUP(Pag_Inicio_Corr_mas_casos[[#This Row],[Corregimiento]],Hoja3!$A$2:$D$676,4,0)</f>
        <v>80802</v>
      </c>
      <c r="E1201">
        <v>12</v>
      </c>
    </row>
    <row r="1202" spans="1:5">
      <c r="A1202" s="25">
        <v>44035</v>
      </c>
      <c r="B1202">
        <v>44035</v>
      </c>
      <c r="C1202" t="s">
        <v>613</v>
      </c>
      <c r="D1202" s="27">
        <f>VLOOKUP(Pag_Inicio_Corr_mas_casos[[#This Row],[Corregimiento]],Hoja3!$A$2:$D$676,4,0)</f>
        <v>120507</v>
      </c>
      <c r="E1202">
        <v>11</v>
      </c>
    </row>
    <row r="1203" spans="1:5">
      <c r="A1203" s="25">
        <v>44035</v>
      </c>
      <c r="B1203">
        <v>44035</v>
      </c>
      <c r="C1203" t="s">
        <v>535</v>
      </c>
      <c r="D1203" s="27">
        <f>VLOOKUP(Pag_Inicio_Corr_mas_casos[[#This Row],[Corregimiento]],Hoja3!$A$2:$D$676,4,0)</f>
        <v>80823</v>
      </c>
      <c r="E1203">
        <v>19</v>
      </c>
    </row>
    <row r="1204" spans="1:5">
      <c r="A1204" s="25">
        <v>44035</v>
      </c>
      <c r="B1204">
        <v>44035</v>
      </c>
      <c r="C1204" t="s">
        <v>559</v>
      </c>
      <c r="D1204" s="27">
        <f>VLOOKUP(Pag_Inicio_Corr_mas_casos[[#This Row],[Corregimiento]],Hoja3!$A$2:$D$676,4,0)</f>
        <v>130708</v>
      </c>
      <c r="E1204">
        <v>11</v>
      </c>
    </row>
    <row r="1205" spans="1:5">
      <c r="A1205" s="25">
        <v>44035</v>
      </c>
      <c r="B1205">
        <v>44035</v>
      </c>
      <c r="C1205" t="s">
        <v>517</v>
      </c>
      <c r="D1205" s="27">
        <f>VLOOKUP(Pag_Inicio_Corr_mas_casos[[#This Row],[Corregimiento]],Hoja3!$A$2:$D$676,4,0)</f>
        <v>130709</v>
      </c>
      <c r="E1205">
        <v>14</v>
      </c>
    </row>
    <row r="1206" spans="1:5">
      <c r="A1206" s="25">
        <v>44035</v>
      </c>
      <c r="B1206">
        <v>44035</v>
      </c>
      <c r="C1206" t="s">
        <v>528</v>
      </c>
      <c r="D1206" s="27">
        <f>VLOOKUP(Pag_Inicio_Corr_mas_casos[[#This Row],[Corregimiento]],Hoja3!$A$2:$D$676,4,0)</f>
        <v>130102</v>
      </c>
      <c r="E1206">
        <v>15</v>
      </c>
    </row>
    <row r="1207" spans="1:5">
      <c r="A1207" s="25">
        <v>44035</v>
      </c>
      <c r="B1207">
        <v>44035</v>
      </c>
      <c r="C1207" t="s">
        <v>540</v>
      </c>
      <c r="D1207" s="27">
        <f>VLOOKUP(Pag_Inicio_Corr_mas_casos[[#This Row],[Corregimiento]],Hoja3!$A$2:$D$676,4,0)</f>
        <v>80812</v>
      </c>
      <c r="E1207">
        <v>14</v>
      </c>
    </row>
    <row r="1208" spans="1:5">
      <c r="A1208" s="25">
        <v>44035</v>
      </c>
      <c r="B1208">
        <v>44035</v>
      </c>
      <c r="C1208" t="s">
        <v>532</v>
      </c>
      <c r="D1208" s="27">
        <f>VLOOKUP(Pag_Inicio_Corr_mas_casos[[#This Row],[Corregimiento]],Hoja3!$A$2:$D$676,4,0)</f>
        <v>80816</v>
      </c>
      <c r="E1208">
        <v>15</v>
      </c>
    </row>
    <row r="1209" spans="1:5">
      <c r="A1209" s="25">
        <v>44035</v>
      </c>
      <c r="B1209">
        <v>44035</v>
      </c>
      <c r="C1209" t="s">
        <v>627</v>
      </c>
      <c r="D1209" s="27">
        <f>VLOOKUP(Pag_Inicio_Corr_mas_casos[[#This Row],[Corregimiento]],Hoja3!$A$2:$D$676,4,0)</f>
        <v>40606</v>
      </c>
      <c r="E1209">
        <v>11</v>
      </c>
    </row>
    <row r="1210" spans="1:5">
      <c r="A1210" s="25">
        <v>44035</v>
      </c>
      <c r="B1210">
        <v>44035</v>
      </c>
      <c r="C1210" t="s">
        <v>533</v>
      </c>
      <c r="D1210" s="27">
        <f>VLOOKUP(Pag_Inicio_Corr_mas_casos[[#This Row],[Corregimiento]],Hoja3!$A$2:$D$676,4,0)</f>
        <v>80817</v>
      </c>
      <c r="E1210">
        <v>19</v>
      </c>
    </row>
    <row r="1211" spans="1:5">
      <c r="A1211" s="25">
        <v>44035</v>
      </c>
      <c r="B1211">
        <v>44035</v>
      </c>
      <c r="C1211" t="s">
        <v>550</v>
      </c>
      <c r="D1211" s="27">
        <f>VLOOKUP(Pag_Inicio_Corr_mas_casos[[#This Row],[Corregimiento]],Hoja3!$A$2:$D$676,4,0)</f>
        <v>80813</v>
      </c>
      <c r="E1211">
        <v>12</v>
      </c>
    </row>
    <row r="1212" spans="1:5">
      <c r="A1212" s="25">
        <v>44035</v>
      </c>
      <c r="B1212">
        <v>44035</v>
      </c>
      <c r="C1212" t="s">
        <v>587</v>
      </c>
      <c r="D1212" s="27">
        <f>VLOOKUP(Pag_Inicio_Corr_mas_casos[[#This Row],[Corregimiento]],Hoja3!$A$2:$D$676,4,0)</f>
        <v>130716</v>
      </c>
      <c r="E1212">
        <v>11</v>
      </c>
    </row>
    <row r="1213" spans="1:5">
      <c r="A1213" s="25">
        <v>44035</v>
      </c>
      <c r="B1213">
        <v>44035</v>
      </c>
      <c r="C1213" t="s">
        <v>610</v>
      </c>
      <c r="D1213" s="27">
        <f>VLOOKUP(Pag_Inicio_Corr_mas_casos[[#This Row],[Corregimiento]],Hoja3!$A$2:$D$676,4,0)</f>
        <v>40203</v>
      </c>
      <c r="E1213">
        <v>12</v>
      </c>
    </row>
    <row r="1214" spans="1:5">
      <c r="A1214" s="25">
        <v>44035</v>
      </c>
      <c r="B1214">
        <v>44035</v>
      </c>
      <c r="C1214" t="s">
        <v>565</v>
      </c>
      <c r="D1214" s="27">
        <f>VLOOKUP(Pag_Inicio_Corr_mas_casos[[#This Row],[Corregimiento]],Hoja3!$A$2:$D$676,4,0)</f>
        <v>80809</v>
      </c>
      <c r="E1214">
        <v>14</v>
      </c>
    </row>
    <row r="1215" spans="1:5">
      <c r="A1215" s="25">
        <v>44035</v>
      </c>
      <c r="B1215">
        <v>44035</v>
      </c>
      <c r="C1215" t="s">
        <v>580</v>
      </c>
      <c r="D1215" s="27">
        <f>VLOOKUP(Pag_Inicio_Corr_mas_casos[[#This Row],[Corregimiento]],Hoja3!$A$2:$D$676,4,0)</f>
        <v>91001</v>
      </c>
      <c r="E1215">
        <v>11</v>
      </c>
    </row>
    <row r="1216" spans="1:5">
      <c r="A1216" s="25">
        <v>44035</v>
      </c>
      <c r="B1216">
        <v>44035</v>
      </c>
      <c r="C1216" t="s">
        <v>537</v>
      </c>
      <c r="D1216" s="27">
        <f>VLOOKUP(Pag_Inicio_Corr_mas_casos[[#This Row],[Corregimiento]],Hoja3!$A$2:$D$676,4,0)</f>
        <v>80819</v>
      </c>
      <c r="E1216">
        <v>25</v>
      </c>
    </row>
    <row r="1217" spans="1:5">
      <c r="A1217" s="25">
        <v>44035</v>
      </c>
      <c r="B1217">
        <v>44035</v>
      </c>
      <c r="C1217" t="s">
        <v>526</v>
      </c>
      <c r="D1217" s="27">
        <f>VLOOKUP(Pag_Inicio_Corr_mas_casos[[#This Row],[Corregimiento]],Hoja3!$A$2:$D$676,4,0)</f>
        <v>130106</v>
      </c>
      <c r="E1217">
        <v>12</v>
      </c>
    </row>
    <row r="1218" spans="1:5">
      <c r="A1218" s="25">
        <v>44036</v>
      </c>
      <c r="B1218">
        <v>44036</v>
      </c>
      <c r="C1218" t="s">
        <v>529</v>
      </c>
      <c r="D1218" s="27">
        <f>VLOOKUP(Pag_Inicio_Corr_mas_casos[[#This Row],[Corregimiento]],Hoja3!$A$2:$D$676,4,0)</f>
        <v>80821</v>
      </c>
      <c r="E1218">
        <v>40</v>
      </c>
    </row>
    <row r="1219" spans="1:5">
      <c r="A1219" s="25">
        <v>44036</v>
      </c>
      <c r="B1219">
        <v>44036</v>
      </c>
      <c r="C1219" t="s">
        <v>534</v>
      </c>
      <c r="D1219" s="27">
        <f>VLOOKUP(Pag_Inicio_Corr_mas_casos[[#This Row],[Corregimiento]],Hoja3!$A$2:$D$676,4,0)</f>
        <v>80822</v>
      </c>
      <c r="E1219">
        <v>18</v>
      </c>
    </row>
    <row r="1220" spans="1:5">
      <c r="A1220" s="25">
        <v>44036</v>
      </c>
      <c r="B1220">
        <v>44036</v>
      </c>
      <c r="C1220" t="s">
        <v>524</v>
      </c>
      <c r="D1220" s="27">
        <f>VLOOKUP(Pag_Inicio_Corr_mas_casos[[#This Row],[Corregimiento]],Hoja3!$A$2:$D$676,4,0)</f>
        <v>130101</v>
      </c>
      <c r="E1220">
        <v>30</v>
      </c>
    </row>
    <row r="1221" spans="1:5">
      <c r="A1221" s="25">
        <v>44036</v>
      </c>
      <c r="B1221">
        <v>44036</v>
      </c>
      <c r="C1221" t="s">
        <v>572</v>
      </c>
      <c r="D1221" s="27">
        <f>VLOOKUP(Pag_Inicio_Corr_mas_casos[[#This Row],[Corregimiento]],Hoja3!$A$2:$D$676,4,0)</f>
        <v>130701</v>
      </c>
      <c r="E1221">
        <v>20</v>
      </c>
    </row>
    <row r="1222" spans="1:5">
      <c r="A1222" s="25">
        <v>44036</v>
      </c>
      <c r="B1222">
        <v>44036</v>
      </c>
      <c r="C1222" t="s">
        <v>541</v>
      </c>
      <c r="D1222" s="27">
        <f>VLOOKUP(Pag_Inicio_Corr_mas_casos[[#This Row],[Corregimiento]],Hoja3!$A$2:$D$676,4,0)</f>
        <v>130702</v>
      </c>
      <c r="E1222">
        <v>13</v>
      </c>
    </row>
    <row r="1223" spans="1:5">
      <c r="A1223" s="25">
        <v>44036</v>
      </c>
      <c r="B1223">
        <v>44036</v>
      </c>
      <c r="C1223" t="s">
        <v>606</v>
      </c>
      <c r="D1223" s="27">
        <f>VLOOKUP(Pag_Inicio_Corr_mas_casos[[#This Row],[Corregimiento]],Hoja3!$A$2:$D$676,4,0)</f>
        <v>30101</v>
      </c>
      <c r="E1223">
        <v>11</v>
      </c>
    </row>
    <row r="1224" spans="1:5">
      <c r="A1224" s="25">
        <v>44036</v>
      </c>
      <c r="B1224">
        <v>44036</v>
      </c>
      <c r="C1224" t="s">
        <v>530</v>
      </c>
      <c r="D1224" s="27">
        <f>VLOOKUP(Pag_Inicio_Corr_mas_casos[[#This Row],[Corregimiento]],Hoja3!$A$2:$D$676,4,0)</f>
        <v>81007</v>
      </c>
      <c r="E1224">
        <v>15</v>
      </c>
    </row>
    <row r="1225" spans="1:5">
      <c r="A1225" s="25">
        <v>44036</v>
      </c>
      <c r="B1225">
        <v>44036</v>
      </c>
      <c r="C1225" t="s">
        <v>525</v>
      </c>
      <c r="D1225" s="27">
        <f>VLOOKUP(Pag_Inicio_Corr_mas_casos[[#This Row],[Corregimiento]],Hoja3!$A$2:$D$676,4,0)</f>
        <v>81002</v>
      </c>
      <c r="E1225">
        <v>12</v>
      </c>
    </row>
    <row r="1226" spans="1:5">
      <c r="A1226" s="25">
        <v>44036</v>
      </c>
      <c r="B1226">
        <v>44036</v>
      </c>
      <c r="C1226" t="s">
        <v>538</v>
      </c>
      <c r="D1226" s="27">
        <f>VLOOKUP(Pag_Inicio_Corr_mas_casos[[#This Row],[Corregimiento]],Hoja3!$A$2:$D$676,4,0)</f>
        <v>130107</v>
      </c>
      <c r="E1226">
        <v>27</v>
      </c>
    </row>
    <row r="1227" spans="1:5">
      <c r="A1227" s="25">
        <v>44036</v>
      </c>
      <c r="B1227">
        <v>44036</v>
      </c>
      <c r="C1227" t="s">
        <v>555</v>
      </c>
      <c r="D1227" s="27">
        <f>VLOOKUP(Pag_Inicio_Corr_mas_casos[[#This Row],[Corregimiento]],Hoja3!$A$2:$D$676,4,0)</f>
        <v>80815</v>
      </c>
      <c r="E1227">
        <v>12</v>
      </c>
    </row>
    <row r="1228" spans="1:5">
      <c r="A1228" s="25">
        <v>44036</v>
      </c>
      <c r="B1228">
        <v>44036</v>
      </c>
      <c r="C1228" t="s">
        <v>571</v>
      </c>
      <c r="D1228" s="27">
        <f>VLOOKUP(Pag_Inicio_Corr_mas_casos[[#This Row],[Corregimiento]],Hoja3!$A$2:$D$676,4,0)</f>
        <v>30104</v>
      </c>
      <c r="E1228">
        <v>23</v>
      </c>
    </row>
    <row r="1229" spans="1:5">
      <c r="A1229" s="25">
        <v>44036</v>
      </c>
      <c r="B1229">
        <v>44036</v>
      </c>
      <c r="C1229" t="s">
        <v>552</v>
      </c>
      <c r="D1229" s="27">
        <f>VLOOKUP(Pag_Inicio_Corr_mas_casos[[#This Row],[Corregimiento]],Hoja3!$A$2:$D$676,4,0)</f>
        <v>80501</v>
      </c>
      <c r="E1229">
        <v>11</v>
      </c>
    </row>
    <row r="1230" spans="1:5">
      <c r="A1230" s="25">
        <v>44036</v>
      </c>
      <c r="B1230">
        <v>44036</v>
      </c>
      <c r="C1230" t="s">
        <v>546</v>
      </c>
      <c r="D1230" s="27">
        <f>VLOOKUP(Pag_Inicio_Corr_mas_casos[[#This Row],[Corregimiento]],Hoja3!$A$2:$D$676,4,0)</f>
        <v>30107</v>
      </c>
      <c r="E1230">
        <v>25</v>
      </c>
    </row>
    <row r="1231" spans="1:5">
      <c r="A1231" s="25">
        <v>44036</v>
      </c>
      <c r="B1231">
        <v>44036</v>
      </c>
      <c r="C1231" t="s">
        <v>600</v>
      </c>
      <c r="D1231" s="27">
        <f>VLOOKUP(Pag_Inicio_Corr_mas_casos[[#This Row],[Corregimiento]],Hoja3!$A$2:$D$676,4,0)</f>
        <v>30115</v>
      </c>
      <c r="E1231">
        <v>14</v>
      </c>
    </row>
    <row r="1232" spans="1:5">
      <c r="A1232" s="25">
        <v>44036</v>
      </c>
      <c r="B1232">
        <v>44036</v>
      </c>
      <c r="C1232" t="s">
        <v>542</v>
      </c>
      <c r="D1232" s="27">
        <f>VLOOKUP(Pag_Inicio_Corr_mas_casos[[#This Row],[Corregimiento]],Hoja3!$A$2:$D$676,4,0)</f>
        <v>40601</v>
      </c>
      <c r="E1232">
        <v>14</v>
      </c>
    </row>
    <row r="1233" spans="1:5">
      <c r="A1233" s="25">
        <v>44036</v>
      </c>
      <c r="B1233">
        <v>44036</v>
      </c>
      <c r="C1233" t="s">
        <v>560</v>
      </c>
      <c r="D1233" s="27">
        <f>VLOOKUP(Pag_Inicio_Corr_mas_casos[[#This Row],[Corregimiento]],Hoja3!$A$2:$D$676,4,0)</f>
        <v>80826</v>
      </c>
      <c r="E1233">
        <v>16</v>
      </c>
    </row>
    <row r="1234" spans="1:5">
      <c r="A1234" s="25">
        <v>44036</v>
      </c>
      <c r="B1234">
        <v>44036</v>
      </c>
      <c r="C1234" t="s">
        <v>579</v>
      </c>
      <c r="D1234" s="27">
        <f>VLOOKUP(Pag_Inicio_Corr_mas_casos[[#This Row],[Corregimiento]],Hoja3!$A$2:$D$676,4,0)</f>
        <v>130706</v>
      </c>
      <c r="E1234">
        <v>12</v>
      </c>
    </row>
    <row r="1235" spans="1:5">
      <c r="A1235" s="25">
        <v>44036</v>
      </c>
      <c r="B1235">
        <v>44036</v>
      </c>
      <c r="C1235" t="s">
        <v>535</v>
      </c>
      <c r="D1235" s="27">
        <f>VLOOKUP(Pag_Inicio_Corr_mas_casos[[#This Row],[Corregimiento]],Hoja3!$A$2:$D$676,4,0)</f>
        <v>80823</v>
      </c>
      <c r="E1235">
        <v>11</v>
      </c>
    </row>
    <row r="1236" spans="1:5">
      <c r="A1236" s="25">
        <v>44036</v>
      </c>
      <c r="B1236">
        <v>44036</v>
      </c>
      <c r="C1236" t="s">
        <v>559</v>
      </c>
      <c r="D1236" s="27">
        <f>VLOOKUP(Pag_Inicio_Corr_mas_casos[[#This Row],[Corregimiento]],Hoja3!$A$2:$D$676,4,0)</f>
        <v>130708</v>
      </c>
      <c r="E1236">
        <v>20</v>
      </c>
    </row>
    <row r="1237" spans="1:5">
      <c r="A1237" s="25">
        <v>44036</v>
      </c>
      <c r="B1237">
        <v>44036</v>
      </c>
      <c r="C1237" t="s">
        <v>517</v>
      </c>
      <c r="D1237" s="27">
        <f>VLOOKUP(Pag_Inicio_Corr_mas_casos[[#This Row],[Corregimiento]],Hoja3!$A$2:$D$676,4,0)</f>
        <v>130709</v>
      </c>
      <c r="E1237">
        <v>16</v>
      </c>
    </row>
    <row r="1238" spans="1:5">
      <c r="A1238" s="25">
        <v>44036</v>
      </c>
      <c r="B1238">
        <v>44036</v>
      </c>
      <c r="C1238" t="s">
        <v>528</v>
      </c>
      <c r="D1238" s="27">
        <f>VLOOKUP(Pag_Inicio_Corr_mas_casos[[#This Row],[Corregimiento]],Hoja3!$A$2:$D$676,4,0)</f>
        <v>130102</v>
      </c>
      <c r="E1238">
        <v>24</v>
      </c>
    </row>
    <row r="1239" spans="1:5">
      <c r="A1239" s="25">
        <v>44036</v>
      </c>
      <c r="B1239">
        <v>44036</v>
      </c>
      <c r="C1239" t="s">
        <v>540</v>
      </c>
      <c r="D1239" s="27">
        <f>VLOOKUP(Pag_Inicio_Corr_mas_casos[[#This Row],[Corregimiento]],Hoja3!$A$2:$D$676,4,0)</f>
        <v>80812</v>
      </c>
      <c r="E1239">
        <v>32</v>
      </c>
    </row>
    <row r="1240" spans="1:5">
      <c r="A1240" s="25">
        <v>44036</v>
      </c>
      <c r="B1240">
        <v>44036</v>
      </c>
      <c r="C1240" t="s">
        <v>532</v>
      </c>
      <c r="D1240" s="27">
        <f>VLOOKUP(Pag_Inicio_Corr_mas_casos[[#This Row],[Corregimiento]],Hoja3!$A$2:$D$676,4,0)</f>
        <v>80816</v>
      </c>
      <c r="E1240">
        <v>21</v>
      </c>
    </row>
    <row r="1241" spans="1:5">
      <c r="A1241" s="25">
        <v>44036</v>
      </c>
      <c r="B1241">
        <v>44036</v>
      </c>
      <c r="C1241" t="s">
        <v>554</v>
      </c>
      <c r="D1241" s="27">
        <f>VLOOKUP(Pag_Inicio_Corr_mas_casos[[#This Row],[Corregimiento]],Hoja3!$A$2:$D$676,4,0)</f>
        <v>80820</v>
      </c>
      <c r="E1241">
        <v>26</v>
      </c>
    </row>
    <row r="1242" spans="1:5">
      <c r="A1242" s="25">
        <v>44036</v>
      </c>
      <c r="B1242">
        <v>44036</v>
      </c>
      <c r="C1242" t="s">
        <v>621</v>
      </c>
      <c r="D1242" s="27">
        <f>VLOOKUP(Pag_Inicio_Corr_mas_casos[[#This Row],[Corregimiento]],Hoja3!$A$2:$D$676,4,0)</f>
        <v>10207</v>
      </c>
      <c r="E1242">
        <v>12</v>
      </c>
    </row>
    <row r="1243" spans="1:5">
      <c r="A1243" s="25">
        <v>44036</v>
      </c>
      <c r="B1243">
        <v>44036</v>
      </c>
      <c r="C1243" t="s">
        <v>533</v>
      </c>
      <c r="D1243" s="27">
        <f>VLOOKUP(Pag_Inicio_Corr_mas_casos[[#This Row],[Corregimiento]],Hoja3!$A$2:$D$676,4,0)</f>
        <v>80817</v>
      </c>
      <c r="E1243">
        <v>29</v>
      </c>
    </row>
    <row r="1244" spans="1:5">
      <c r="A1244" s="25">
        <v>44036</v>
      </c>
      <c r="B1244">
        <v>44036</v>
      </c>
      <c r="C1244" t="s">
        <v>550</v>
      </c>
      <c r="D1244" s="27">
        <f>VLOOKUP(Pag_Inicio_Corr_mas_casos[[#This Row],[Corregimiento]],Hoja3!$A$2:$D$676,4,0)</f>
        <v>80813</v>
      </c>
      <c r="E1244">
        <v>33</v>
      </c>
    </row>
    <row r="1245" spans="1:5">
      <c r="A1245" s="25">
        <v>44036</v>
      </c>
      <c r="B1245">
        <v>44036</v>
      </c>
      <c r="C1245" t="s">
        <v>568</v>
      </c>
      <c r="D1245" s="27">
        <f>VLOOKUP(Pag_Inicio_Corr_mas_casos[[#This Row],[Corregimiento]],Hoja3!$A$2:$D$676,4,0)</f>
        <v>130717</v>
      </c>
      <c r="E1245">
        <v>15</v>
      </c>
    </row>
    <row r="1246" spans="1:5">
      <c r="A1246" s="25">
        <v>44036</v>
      </c>
      <c r="B1246">
        <v>44036</v>
      </c>
      <c r="C1246" t="s">
        <v>557</v>
      </c>
      <c r="D1246" s="27">
        <f>VLOOKUP(Pag_Inicio_Corr_mas_casos[[#This Row],[Corregimiento]],Hoja3!$A$2:$D$676,4,0)</f>
        <v>80811</v>
      </c>
      <c r="E1246">
        <v>35</v>
      </c>
    </row>
    <row r="1247" spans="1:5">
      <c r="A1247" s="25">
        <v>44036</v>
      </c>
      <c r="B1247">
        <v>44036</v>
      </c>
      <c r="C1247" t="s">
        <v>578</v>
      </c>
      <c r="D1247" s="27">
        <f>VLOOKUP(Pag_Inicio_Corr_mas_casos[[#This Row],[Corregimiento]],Hoja3!$A$2:$D$676,4,0)</f>
        <v>30111</v>
      </c>
      <c r="E1247">
        <v>32</v>
      </c>
    </row>
    <row r="1248" spans="1:5">
      <c r="A1248" s="25">
        <v>44036</v>
      </c>
      <c r="B1248">
        <v>44036</v>
      </c>
      <c r="C1248" t="s">
        <v>565</v>
      </c>
      <c r="D1248" s="27">
        <f>VLOOKUP(Pag_Inicio_Corr_mas_casos[[#This Row],[Corregimiento]],Hoja3!$A$2:$D$676,4,0)</f>
        <v>80809</v>
      </c>
      <c r="E1248">
        <v>11</v>
      </c>
    </row>
    <row r="1249" spans="1:5">
      <c r="A1249" s="25">
        <v>44036</v>
      </c>
      <c r="B1249">
        <v>44036</v>
      </c>
      <c r="C1249" t="s">
        <v>585</v>
      </c>
      <c r="D1249" s="27">
        <f>VLOOKUP(Pag_Inicio_Corr_mas_casos[[#This Row],[Corregimiento]],Hoja3!$A$2:$D$676,4,0)</f>
        <v>80818</v>
      </c>
      <c r="E1249">
        <v>13</v>
      </c>
    </row>
    <row r="1250" spans="1:5">
      <c r="A1250" s="25">
        <v>44036</v>
      </c>
      <c r="B1250">
        <v>44036</v>
      </c>
      <c r="C1250" t="s">
        <v>537</v>
      </c>
      <c r="D1250" s="27">
        <f>VLOOKUP(Pag_Inicio_Corr_mas_casos[[#This Row],[Corregimiento]],Hoja3!$A$2:$D$676,4,0)</f>
        <v>80819</v>
      </c>
      <c r="E1250">
        <v>46</v>
      </c>
    </row>
    <row r="1251" spans="1:5">
      <c r="A1251" s="25">
        <v>44036</v>
      </c>
      <c r="B1251">
        <v>44036</v>
      </c>
      <c r="C1251" t="s">
        <v>563</v>
      </c>
      <c r="D1251" s="27">
        <f>VLOOKUP(Pag_Inicio_Corr_mas_casos[[#This Row],[Corregimiento]],Hoja3!$A$2:$D$676,4,0)</f>
        <v>130105</v>
      </c>
      <c r="E1251">
        <v>14</v>
      </c>
    </row>
    <row r="1252" spans="1:5">
      <c r="A1252" s="25">
        <v>44036</v>
      </c>
      <c r="B1252">
        <v>44036</v>
      </c>
      <c r="C1252" t="s">
        <v>526</v>
      </c>
      <c r="D1252" s="27">
        <f>VLOOKUP(Pag_Inicio_Corr_mas_casos[[#This Row],[Corregimiento]],Hoja3!$A$2:$D$676,4,0)</f>
        <v>130106</v>
      </c>
      <c r="E1252">
        <v>21</v>
      </c>
    </row>
    <row r="1253" spans="1:5">
      <c r="A1253" s="25">
        <v>44037</v>
      </c>
      <c r="B1253">
        <v>44037</v>
      </c>
      <c r="C1253" t="s">
        <v>529</v>
      </c>
      <c r="D1253" s="27">
        <f>VLOOKUP(Pag_Inicio_Corr_mas_casos[[#This Row],[Corregimiento]],Hoja3!$A$2:$D$676,4,0)</f>
        <v>80821</v>
      </c>
      <c r="E1253">
        <v>12</v>
      </c>
    </row>
    <row r="1254" spans="1:5">
      <c r="A1254" s="25">
        <v>44037</v>
      </c>
      <c r="B1254">
        <v>44037</v>
      </c>
      <c r="C1254" t="s">
        <v>534</v>
      </c>
      <c r="D1254" s="27">
        <f>VLOOKUP(Pag_Inicio_Corr_mas_casos[[#This Row],[Corregimiento]],Hoja3!$A$2:$D$676,4,0)</f>
        <v>80822</v>
      </c>
      <c r="E1254">
        <v>23</v>
      </c>
    </row>
    <row r="1255" spans="1:5">
      <c r="A1255" s="25">
        <v>44037</v>
      </c>
      <c r="B1255">
        <v>44037</v>
      </c>
      <c r="C1255" t="s">
        <v>530</v>
      </c>
      <c r="D1255" s="27">
        <f>VLOOKUP(Pag_Inicio_Corr_mas_casos[[#This Row],[Corregimiento]],Hoja3!$A$2:$D$676,4,0)</f>
        <v>81007</v>
      </c>
      <c r="E1255">
        <v>24</v>
      </c>
    </row>
    <row r="1256" spans="1:5">
      <c r="A1256" s="25">
        <v>44037</v>
      </c>
      <c r="B1256">
        <v>44037</v>
      </c>
      <c r="C1256" t="s">
        <v>525</v>
      </c>
      <c r="D1256" s="27">
        <f>VLOOKUP(Pag_Inicio_Corr_mas_casos[[#This Row],[Corregimiento]],Hoja3!$A$2:$D$676,4,0)</f>
        <v>81002</v>
      </c>
      <c r="E1256">
        <v>15</v>
      </c>
    </row>
    <row r="1257" spans="1:5">
      <c r="A1257" s="25">
        <v>44037</v>
      </c>
      <c r="B1257">
        <v>44037</v>
      </c>
      <c r="C1257" t="s">
        <v>575</v>
      </c>
      <c r="D1257" s="27">
        <f>VLOOKUP(Pag_Inicio_Corr_mas_casos[[#This Row],[Corregimiento]],Hoja3!$A$2:$D$676,4,0)</f>
        <v>80807</v>
      </c>
      <c r="E1257">
        <v>12</v>
      </c>
    </row>
    <row r="1258" spans="1:5">
      <c r="A1258" s="25">
        <v>44037</v>
      </c>
      <c r="B1258">
        <v>44037</v>
      </c>
      <c r="C1258" t="s">
        <v>594</v>
      </c>
      <c r="D1258" s="27">
        <f>VLOOKUP(Pag_Inicio_Corr_mas_casos[[#This Row],[Corregimiento]],Hoja3!$A$2:$D$676,4,0)</f>
        <v>40503</v>
      </c>
      <c r="E1258">
        <v>17</v>
      </c>
    </row>
    <row r="1259" spans="1:5">
      <c r="A1259" s="25">
        <v>44037</v>
      </c>
      <c r="B1259">
        <v>44037</v>
      </c>
      <c r="C1259" t="s">
        <v>555</v>
      </c>
      <c r="D1259" s="27">
        <f>VLOOKUP(Pag_Inicio_Corr_mas_casos[[#This Row],[Corregimiento]],Hoja3!$A$2:$D$676,4,0)</f>
        <v>80815</v>
      </c>
      <c r="E1259">
        <v>13</v>
      </c>
    </row>
    <row r="1260" spans="1:5">
      <c r="A1260" s="25">
        <v>44037</v>
      </c>
      <c r="B1260">
        <v>44037</v>
      </c>
      <c r="C1260" t="s">
        <v>571</v>
      </c>
      <c r="D1260" s="27">
        <f>VLOOKUP(Pag_Inicio_Corr_mas_casos[[#This Row],[Corregimiento]],Hoja3!$A$2:$D$676,4,0)</f>
        <v>30104</v>
      </c>
      <c r="E1260">
        <v>11</v>
      </c>
    </row>
    <row r="1261" spans="1:5">
      <c r="A1261" s="25">
        <v>44037</v>
      </c>
      <c r="B1261">
        <v>44037</v>
      </c>
      <c r="C1261" t="s">
        <v>548</v>
      </c>
      <c r="D1261" s="27">
        <f>VLOOKUP(Pag_Inicio_Corr_mas_casos[[#This Row],[Corregimiento]],Hoja3!$A$2:$D$676,4,0)</f>
        <v>10201</v>
      </c>
      <c r="E1261">
        <v>43</v>
      </c>
    </row>
    <row r="1262" spans="1:5">
      <c r="A1262" s="25">
        <v>44037</v>
      </c>
      <c r="B1262">
        <v>44037</v>
      </c>
      <c r="C1262" t="s">
        <v>552</v>
      </c>
      <c r="D1262" s="27">
        <f>VLOOKUP(Pag_Inicio_Corr_mas_casos[[#This Row],[Corregimiento]],Hoja3!$A$2:$D$676,4,0)</f>
        <v>80501</v>
      </c>
      <c r="E1262">
        <v>12</v>
      </c>
    </row>
    <row r="1263" spans="1:5">
      <c r="A1263" s="25">
        <v>44037</v>
      </c>
      <c r="B1263">
        <v>44037</v>
      </c>
      <c r="C1263" t="s">
        <v>546</v>
      </c>
      <c r="D1263" s="27">
        <f>VLOOKUP(Pag_Inicio_Corr_mas_casos[[#This Row],[Corregimiento]],Hoja3!$A$2:$D$676,4,0)</f>
        <v>30107</v>
      </c>
      <c r="E1263">
        <v>19</v>
      </c>
    </row>
    <row r="1264" spans="1:5">
      <c r="A1264" s="25">
        <v>44037</v>
      </c>
      <c r="B1264">
        <v>44037</v>
      </c>
      <c r="C1264" t="s">
        <v>542</v>
      </c>
      <c r="D1264" s="27">
        <f>VLOOKUP(Pag_Inicio_Corr_mas_casos[[#This Row],[Corregimiento]],Hoja3!$A$2:$D$676,4,0)</f>
        <v>40601</v>
      </c>
      <c r="E1264">
        <v>39</v>
      </c>
    </row>
    <row r="1265" spans="1:5">
      <c r="A1265" s="25">
        <v>44037</v>
      </c>
      <c r="B1265">
        <v>44037</v>
      </c>
      <c r="C1265" t="s">
        <v>560</v>
      </c>
      <c r="D1265" s="27">
        <f>VLOOKUP(Pag_Inicio_Corr_mas_casos[[#This Row],[Corregimiento]],Hoja3!$A$2:$D$676,4,0)</f>
        <v>80826</v>
      </c>
      <c r="E1265">
        <v>11</v>
      </c>
    </row>
    <row r="1266" spans="1:5">
      <c r="A1266" s="25">
        <v>44037</v>
      </c>
      <c r="B1266">
        <v>44037</v>
      </c>
      <c r="C1266" t="s">
        <v>535</v>
      </c>
      <c r="D1266" s="27">
        <f>VLOOKUP(Pag_Inicio_Corr_mas_casos[[#This Row],[Corregimiento]],Hoja3!$A$2:$D$676,4,0)</f>
        <v>80823</v>
      </c>
      <c r="E1266">
        <v>13</v>
      </c>
    </row>
    <row r="1267" spans="1:5">
      <c r="A1267" s="25">
        <v>44037</v>
      </c>
      <c r="B1267">
        <v>44037</v>
      </c>
      <c r="C1267" t="s">
        <v>540</v>
      </c>
      <c r="D1267" s="27">
        <f>VLOOKUP(Pag_Inicio_Corr_mas_casos[[#This Row],[Corregimiento]],Hoja3!$A$2:$D$676,4,0)</f>
        <v>80812</v>
      </c>
      <c r="E1267">
        <v>15</v>
      </c>
    </row>
    <row r="1268" spans="1:5">
      <c r="A1268" s="25">
        <v>44037</v>
      </c>
      <c r="B1268">
        <v>44037</v>
      </c>
      <c r="C1268" t="s">
        <v>532</v>
      </c>
      <c r="D1268" s="27">
        <f>VLOOKUP(Pag_Inicio_Corr_mas_casos[[#This Row],[Corregimiento]],Hoja3!$A$2:$D$676,4,0)</f>
        <v>80816</v>
      </c>
      <c r="E1268">
        <v>24</v>
      </c>
    </row>
    <row r="1269" spans="1:5">
      <c r="A1269" s="25">
        <v>44037</v>
      </c>
      <c r="B1269">
        <v>44037</v>
      </c>
      <c r="C1269" t="s">
        <v>554</v>
      </c>
      <c r="D1269" s="27">
        <f>VLOOKUP(Pag_Inicio_Corr_mas_casos[[#This Row],[Corregimiento]],Hoja3!$A$2:$D$676,4,0)</f>
        <v>80820</v>
      </c>
      <c r="E1269">
        <v>17</v>
      </c>
    </row>
    <row r="1270" spans="1:5">
      <c r="A1270" s="25">
        <v>44037</v>
      </c>
      <c r="B1270">
        <v>44037</v>
      </c>
      <c r="C1270" t="s">
        <v>533</v>
      </c>
      <c r="D1270" s="27">
        <f>VLOOKUP(Pag_Inicio_Corr_mas_casos[[#This Row],[Corregimiento]],Hoja3!$A$2:$D$676,4,0)</f>
        <v>80817</v>
      </c>
      <c r="E1270">
        <v>24</v>
      </c>
    </row>
    <row r="1271" spans="1:5">
      <c r="A1271" s="25">
        <v>44037</v>
      </c>
      <c r="B1271">
        <v>44037</v>
      </c>
      <c r="C1271" t="s">
        <v>628</v>
      </c>
      <c r="D1271" s="27">
        <f>VLOOKUP(Pag_Inicio_Corr_mas_casos[[#This Row],[Corregimiento]],Hoja3!$A$2:$D$676,4,0)</f>
        <v>20606</v>
      </c>
      <c r="E1271">
        <v>16</v>
      </c>
    </row>
    <row r="1272" spans="1:5">
      <c r="A1272" s="25">
        <v>44037</v>
      </c>
      <c r="B1272">
        <v>44037</v>
      </c>
      <c r="C1272" t="s">
        <v>550</v>
      </c>
      <c r="D1272" s="27">
        <f>VLOOKUP(Pag_Inicio_Corr_mas_casos[[#This Row],[Corregimiento]],Hoja3!$A$2:$D$676,4,0)</f>
        <v>80813</v>
      </c>
      <c r="E1272">
        <v>19</v>
      </c>
    </row>
    <row r="1273" spans="1:5">
      <c r="A1273" s="25">
        <v>44037</v>
      </c>
      <c r="B1273">
        <v>44037</v>
      </c>
      <c r="C1273" t="s">
        <v>566</v>
      </c>
      <c r="D1273" s="27">
        <f>VLOOKUP(Pag_Inicio_Corr_mas_casos[[#This Row],[Corregimiento]],Hoja3!$A$2:$D$676,4,0)</f>
        <v>40201</v>
      </c>
      <c r="E1273">
        <v>15</v>
      </c>
    </row>
    <row r="1274" spans="1:5">
      <c r="A1274" s="25">
        <v>44037</v>
      </c>
      <c r="B1274">
        <v>44037</v>
      </c>
      <c r="C1274" t="s">
        <v>570</v>
      </c>
      <c r="D1274" s="27">
        <f>VLOOKUP(Pag_Inicio_Corr_mas_casos[[#This Row],[Corregimiento]],Hoja3!$A$2:$D$676,4,0)</f>
        <v>81009</v>
      </c>
      <c r="E1274">
        <v>11</v>
      </c>
    </row>
    <row r="1275" spans="1:5">
      <c r="A1275" s="25">
        <v>44037</v>
      </c>
      <c r="B1275">
        <v>44037</v>
      </c>
      <c r="C1275" t="s">
        <v>565</v>
      </c>
      <c r="D1275" s="27">
        <f>VLOOKUP(Pag_Inicio_Corr_mas_casos[[#This Row],[Corregimiento]],Hoja3!$A$2:$D$676,4,0)</f>
        <v>80809</v>
      </c>
      <c r="E1275">
        <v>22</v>
      </c>
    </row>
    <row r="1276" spans="1:5">
      <c r="A1276" s="25">
        <v>44037</v>
      </c>
      <c r="B1276">
        <v>44037</v>
      </c>
      <c r="C1276" t="s">
        <v>562</v>
      </c>
      <c r="D1276" s="27">
        <f>VLOOKUP(Pag_Inicio_Corr_mas_casos[[#This Row],[Corregimiento]],Hoja3!$A$2:$D$676,4,0)</f>
        <v>80803</v>
      </c>
      <c r="E1276">
        <v>11</v>
      </c>
    </row>
    <row r="1277" spans="1:5">
      <c r="A1277" s="25">
        <v>44037</v>
      </c>
      <c r="B1277">
        <v>44037</v>
      </c>
      <c r="C1277" t="s">
        <v>537</v>
      </c>
      <c r="D1277" s="27">
        <f>VLOOKUP(Pag_Inicio_Corr_mas_casos[[#This Row],[Corregimiento]],Hoja3!$A$2:$D$676,4,0)</f>
        <v>80819</v>
      </c>
      <c r="E1277">
        <v>27</v>
      </c>
    </row>
    <row r="1278" spans="1:5">
      <c r="A1278" s="25">
        <v>44037</v>
      </c>
      <c r="B1278">
        <v>44037</v>
      </c>
      <c r="C1278" t="s">
        <v>526</v>
      </c>
      <c r="D1278" s="27">
        <f>VLOOKUP(Pag_Inicio_Corr_mas_casos[[#This Row],[Corregimiento]],Hoja3!$A$2:$D$676,4,0)</f>
        <v>130106</v>
      </c>
      <c r="E1278">
        <v>18</v>
      </c>
    </row>
    <row r="1279" spans="1:5">
      <c r="A1279" s="25">
        <v>44037</v>
      </c>
      <c r="B1279">
        <v>44037</v>
      </c>
      <c r="C1279" t="s">
        <v>629</v>
      </c>
      <c r="D1279" s="27">
        <f>VLOOKUP(Pag_Inicio_Corr_mas_casos[[#This Row],[Corregimiento]],Hoja3!$A$2:$D$676,4,0)</f>
        <v>41401</v>
      </c>
      <c r="E1279">
        <v>16</v>
      </c>
    </row>
    <row r="1280" spans="1:5">
      <c r="A1280" s="25">
        <v>44038</v>
      </c>
      <c r="B1280">
        <v>44038</v>
      </c>
      <c r="C1280" t="s">
        <v>529</v>
      </c>
      <c r="D1280" s="27">
        <f>VLOOKUP(Pag_Inicio_Corr_mas_casos[[#This Row],[Corregimiento]],Hoja3!$A$2:$D$676,4,0)</f>
        <v>80821</v>
      </c>
      <c r="E1280">
        <v>41</v>
      </c>
    </row>
    <row r="1281" spans="1:5">
      <c r="A1281" s="25">
        <v>44038</v>
      </c>
      <c r="B1281">
        <v>44038</v>
      </c>
      <c r="C1281" t="s">
        <v>623</v>
      </c>
      <c r="D1281" s="27">
        <f>VLOOKUP(Pag_Inicio_Corr_mas_casos[[#This Row],[Corregimiento]],Hoja3!$A$2:$D$676,4,0)</f>
        <v>100102</v>
      </c>
      <c r="E1281">
        <v>43</v>
      </c>
    </row>
    <row r="1282" spans="1:5">
      <c r="A1282" s="25">
        <v>44038</v>
      </c>
      <c r="B1282">
        <v>44038</v>
      </c>
      <c r="C1282" t="s">
        <v>534</v>
      </c>
      <c r="D1282" s="27">
        <f>VLOOKUP(Pag_Inicio_Corr_mas_casos[[#This Row],[Corregimiento]],Hoja3!$A$2:$D$676,4,0)</f>
        <v>80822</v>
      </c>
      <c r="E1282">
        <v>30</v>
      </c>
    </row>
    <row r="1283" spans="1:5">
      <c r="A1283" s="25">
        <v>44038</v>
      </c>
      <c r="B1283">
        <v>44038</v>
      </c>
      <c r="C1283" t="s">
        <v>536</v>
      </c>
      <c r="D1283" s="27">
        <f>VLOOKUP(Pag_Inicio_Corr_mas_casos[[#This Row],[Corregimiento]],Hoja3!$A$2:$D$676,4,0)</f>
        <v>81001</v>
      </c>
      <c r="E1283">
        <v>21</v>
      </c>
    </row>
    <row r="1284" spans="1:5">
      <c r="A1284" s="25">
        <v>44038</v>
      </c>
      <c r="B1284">
        <v>44038</v>
      </c>
      <c r="C1284" t="s">
        <v>539</v>
      </c>
      <c r="D1284" s="27">
        <f>VLOOKUP(Pag_Inicio_Corr_mas_casos[[#This Row],[Corregimiento]],Hoja3!$A$2:$D$676,4,0)</f>
        <v>81006</v>
      </c>
      <c r="E1284">
        <v>11</v>
      </c>
    </row>
    <row r="1285" spans="1:5">
      <c r="A1285" s="25">
        <v>44038</v>
      </c>
      <c r="B1285">
        <v>44038</v>
      </c>
      <c r="C1285" t="s">
        <v>524</v>
      </c>
      <c r="D1285" s="27">
        <f>VLOOKUP(Pag_Inicio_Corr_mas_casos[[#This Row],[Corregimiento]],Hoja3!$A$2:$D$676,4,0)</f>
        <v>130101</v>
      </c>
      <c r="E1285">
        <v>50</v>
      </c>
    </row>
    <row r="1286" spans="1:5">
      <c r="A1286" s="25">
        <v>44038</v>
      </c>
      <c r="B1286">
        <v>44038</v>
      </c>
      <c r="C1286" t="s">
        <v>572</v>
      </c>
      <c r="D1286" s="27">
        <f>VLOOKUP(Pag_Inicio_Corr_mas_casos[[#This Row],[Corregimiento]],Hoja3!$A$2:$D$676,4,0)</f>
        <v>130701</v>
      </c>
      <c r="E1286">
        <v>13</v>
      </c>
    </row>
    <row r="1287" spans="1:5">
      <c r="A1287" s="25">
        <v>44038</v>
      </c>
      <c r="B1287">
        <v>44038</v>
      </c>
      <c r="C1287" t="s">
        <v>541</v>
      </c>
      <c r="D1287" s="27">
        <f>VLOOKUP(Pag_Inicio_Corr_mas_casos[[#This Row],[Corregimiento]],Hoja3!$A$2:$D$676,4,0)</f>
        <v>130702</v>
      </c>
      <c r="E1287">
        <v>23</v>
      </c>
    </row>
    <row r="1288" spans="1:5">
      <c r="A1288" s="25">
        <v>44038</v>
      </c>
      <c r="B1288">
        <v>44038</v>
      </c>
      <c r="C1288" t="s">
        <v>530</v>
      </c>
      <c r="D1288" s="27">
        <f>VLOOKUP(Pag_Inicio_Corr_mas_casos[[#This Row],[Corregimiento]],Hoja3!$A$2:$D$676,4,0)</f>
        <v>81007</v>
      </c>
      <c r="E1288">
        <v>26</v>
      </c>
    </row>
    <row r="1289" spans="1:5">
      <c r="A1289" s="25">
        <v>44038</v>
      </c>
      <c r="B1289">
        <v>44038</v>
      </c>
      <c r="C1289" t="s">
        <v>525</v>
      </c>
      <c r="D1289" s="27">
        <f>VLOOKUP(Pag_Inicio_Corr_mas_casos[[#This Row],[Corregimiento]],Hoja3!$A$2:$D$676,4,0)</f>
        <v>81002</v>
      </c>
      <c r="E1289">
        <v>36</v>
      </c>
    </row>
    <row r="1290" spans="1:5">
      <c r="A1290" s="25">
        <v>44038</v>
      </c>
      <c r="B1290">
        <v>44038</v>
      </c>
      <c r="C1290" t="s">
        <v>543</v>
      </c>
      <c r="D1290" s="27">
        <f>VLOOKUP(Pag_Inicio_Corr_mas_casos[[#This Row],[Corregimiento]],Hoja3!$A$2:$D$676,4,0)</f>
        <v>80806</v>
      </c>
      <c r="E1290">
        <v>26</v>
      </c>
    </row>
    <row r="1291" spans="1:5">
      <c r="A1291" s="25">
        <v>44038</v>
      </c>
      <c r="B1291">
        <v>44038</v>
      </c>
      <c r="C1291" t="s">
        <v>594</v>
      </c>
      <c r="D1291" s="27">
        <f>VLOOKUP(Pag_Inicio_Corr_mas_casos[[#This Row],[Corregimiento]],Hoja3!$A$2:$D$676,4,0)</f>
        <v>40503</v>
      </c>
      <c r="E1291">
        <v>15</v>
      </c>
    </row>
    <row r="1292" spans="1:5">
      <c r="A1292" s="25">
        <v>44038</v>
      </c>
      <c r="B1292">
        <v>44038</v>
      </c>
      <c r="C1292" t="s">
        <v>538</v>
      </c>
      <c r="D1292" s="27">
        <f>VLOOKUP(Pag_Inicio_Corr_mas_casos[[#This Row],[Corregimiento]],Hoja3!$A$2:$D$676,4,0)</f>
        <v>130107</v>
      </c>
      <c r="E1292">
        <v>26</v>
      </c>
    </row>
    <row r="1293" spans="1:5">
      <c r="A1293" s="25">
        <v>44038</v>
      </c>
      <c r="B1293">
        <v>44038</v>
      </c>
      <c r="C1293" t="s">
        <v>555</v>
      </c>
      <c r="D1293" s="27">
        <f>VLOOKUP(Pag_Inicio_Corr_mas_casos[[#This Row],[Corregimiento]],Hoja3!$A$2:$D$676,4,0)</f>
        <v>80815</v>
      </c>
      <c r="E1293">
        <v>34</v>
      </c>
    </row>
    <row r="1294" spans="1:5">
      <c r="A1294" s="25">
        <v>44038</v>
      </c>
      <c r="B1294">
        <v>44038</v>
      </c>
      <c r="C1294" t="s">
        <v>571</v>
      </c>
      <c r="D1294" s="27">
        <f>VLOOKUP(Pag_Inicio_Corr_mas_casos[[#This Row],[Corregimiento]],Hoja3!$A$2:$D$676,4,0)</f>
        <v>30104</v>
      </c>
      <c r="E1294">
        <v>35</v>
      </c>
    </row>
    <row r="1295" spans="1:5">
      <c r="A1295" s="25">
        <v>44038</v>
      </c>
      <c r="B1295">
        <v>44038</v>
      </c>
      <c r="C1295" t="s">
        <v>552</v>
      </c>
      <c r="D1295" s="27">
        <f>VLOOKUP(Pag_Inicio_Corr_mas_casos[[#This Row],[Corregimiento]],Hoja3!$A$2:$D$676,4,0)</f>
        <v>80501</v>
      </c>
      <c r="E1295">
        <v>22</v>
      </c>
    </row>
    <row r="1296" spans="1:5">
      <c r="A1296" s="25">
        <v>44038</v>
      </c>
      <c r="B1296">
        <v>44038</v>
      </c>
      <c r="C1296" t="s">
        <v>546</v>
      </c>
      <c r="D1296" s="27">
        <f>VLOOKUP(Pag_Inicio_Corr_mas_casos[[#This Row],[Corregimiento]],Hoja3!$A$2:$D$676,4,0)</f>
        <v>30107</v>
      </c>
      <c r="E1296">
        <v>26</v>
      </c>
    </row>
    <row r="1297" spans="1:5">
      <c r="A1297" s="25">
        <v>44038</v>
      </c>
      <c r="B1297">
        <v>44038</v>
      </c>
      <c r="C1297" t="s">
        <v>600</v>
      </c>
      <c r="D1297" s="27">
        <f>VLOOKUP(Pag_Inicio_Corr_mas_casos[[#This Row],[Corregimiento]],Hoja3!$A$2:$D$676,4,0)</f>
        <v>30115</v>
      </c>
      <c r="E1297">
        <v>21</v>
      </c>
    </row>
    <row r="1298" spans="1:5">
      <c r="A1298" s="25">
        <v>44038</v>
      </c>
      <c r="B1298">
        <v>44038</v>
      </c>
      <c r="C1298" t="s">
        <v>542</v>
      </c>
      <c r="D1298" s="27">
        <f>VLOOKUP(Pag_Inicio_Corr_mas_casos[[#This Row],[Corregimiento]],Hoja3!$A$2:$D$676,4,0)</f>
        <v>40601</v>
      </c>
      <c r="E1298">
        <v>50</v>
      </c>
    </row>
    <row r="1299" spans="1:5">
      <c r="A1299" s="25">
        <v>44038</v>
      </c>
      <c r="B1299">
        <v>44038</v>
      </c>
      <c r="C1299" t="s">
        <v>608</v>
      </c>
      <c r="D1299" s="27">
        <f>VLOOKUP(Pag_Inicio_Corr_mas_casos[[#This Row],[Corregimiento]],Hoja3!$A$2:$D$676,4,0)</f>
        <v>40701</v>
      </c>
      <c r="E1299">
        <v>15</v>
      </c>
    </row>
    <row r="1300" spans="1:5">
      <c r="A1300" s="25">
        <v>44038</v>
      </c>
      <c r="B1300">
        <v>44038</v>
      </c>
      <c r="C1300" t="s">
        <v>560</v>
      </c>
      <c r="D1300" s="27">
        <f>VLOOKUP(Pag_Inicio_Corr_mas_casos[[#This Row],[Corregimiento]],Hoja3!$A$2:$D$676,4,0)</f>
        <v>80826</v>
      </c>
      <c r="E1300">
        <v>28</v>
      </c>
    </row>
    <row r="1301" spans="1:5">
      <c r="A1301" s="25">
        <v>44038</v>
      </c>
      <c r="B1301">
        <v>44038</v>
      </c>
      <c r="C1301" t="s">
        <v>527</v>
      </c>
      <c r="D1301" s="27">
        <f>VLOOKUP(Pag_Inicio_Corr_mas_casos[[#This Row],[Corregimiento]],Hoja3!$A$2:$D$676,4,0)</f>
        <v>80802</v>
      </c>
      <c r="E1301">
        <v>11</v>
      </c>
    </row>
    <row r="1302" spans="1:5">
      <c r="A1302" s="25">
        <v>44038</v>
      </c>
      <c r="B1302">
        <v>44038</v>
      </c>
      <c r="C1302" t="s">
        <v>535</v>
      </c>
      <c r="D1302" s="27">
        <f>VLOOKUP(Pag_Inicio_Corr_mas_casos[[#This Row],[Corregimiento]],Hoja3!$A$2:$D$676,4,0)</f>
        <v>80823</v>
      </c>
      <c r="E1302">
        <v>26</v>
      </c>
    </row>
    <row r="1303" spans="1:5">
      <c r="A1303" s="25">
        <v>44038</v>
      </c>
      <c r="B1303">
        <v>44038</v>
      </c>
      <c r="C1303" t="s">
        <v>559</v>
      </c>
      <c r="D1303" s="27">
        <f>VLOOKUP(Pag_Inicio_Corr_mas_casos[[#This Row],[Corregimiento]],Hoja3!$A$2:$D$676,4,0)</f>
        <v>130708</v>
      </c>
      <c r="E1303">
        <v>25</v>
      </c>
    </row>
    <row r="1304" spans="1:5">
      <c r="A1304" s="25">
        <v>44038</v>
      </c>
      <c r="B1304">
        <v>44038</v>
      </c>
      <c r="C1304" t="s">
        <v>517</v>
      </c>
      <c r="D1304" s="27">
        <f>VLOOKUP(Pag_Inicio_Corr_mas_casos[[#This Row],[Corregimiento]],Hoja3!$A$2:$D$676,4,0)</f>
        <v>130709</v>
      </c>
      <c r="E1304">
        <v>15</v>
      </c>
    </row>
    <row r="1305" spans="1:5">
      <c r="A1305" s="25">
        <v>44038</v>
      </c>
      <c r="B1305">
        <v>44038</v>
      </c>
      <c r="C1305" t="s">
        <v>569</v>
      </c>
      <c r="D1305" s="27">
        <f>VLOOKUP(Pag_Inicio_Corr_mas_casos[[#This Row],[Corregimiento]],Hoja3!$A$2:$D$676,4,0)</f>
        <v>81003</v>
      </c>
      <c r="E1305">
        <v>11</v>
      </c>
    </row>
    <row r="1306" spans="1:5">
      <c r="A1306" s="25">
        <v>44038</v>
      </c>
      <c r="B1306">
        <v>44038</v>
      </c>
      <c r="C1306" t="s">
        <v>528</v>
      </c>
      <c r="D1306" s="27">
        <f>VLOOKUP(Pag_Inicio_Corr_mas_casos[[#This Row],[Corregimiento]],Hoja3!$A$2:$D$676,4,0)</f>
        <v>130102</v>
      </c>
      <c r="E1306">
        <v>15</v>
      </c>
    </row>
    <row r="1307" spans="1:5">
      <c r="A1307" s="25">
        <v>44038</v>
      </c>
      <c r="B1307">
        <v>44038</v>
      </c>
      <c r="C1307" t="s">
        <v>540</v>
      </c>
      <c r="D1307" s="27">
        <f>VLOOKUP(Pag_Inicio_Corr_mas_casos[[#This Row],[Corregimiento]],Hoja3!$A$2:$D$676,4,0)</f>
        <v>80812</v>
      </c>
      <c r="E1307">
        <v>27</v>
      </c>
    </row>
    <row r="1308" spans="1:5">
      <c r="A1308" s="25">
        <v>44038</v>
      </c>
      <c r="B1308">
        <v>44038</v>
      </c>
      <c r="C1308" t="s">
        <v>532</v>
      </c>
      <c r="D1308" s="27">
        <f>VLOOKUP(Pag_Inicio_Corr_mas_casos[[#This Row],[Corregimiento]],Hoja3!$A$2:$D$676,4,0)</f>
        <v>80816</v>
      </c>
      <c r="E1308">
        <v>29</v>
      </c>
    </row>
    <row r="1309" spans="1:5">
      <c r="A1309" s="25">
        <v>44038</v>
      </c>
      <c r="B1309">
        <v>44038</v>
      </c>
      <c r="C1309" t="s">
        <v>554</v>
      </c>
      <c r="D1309" s="27">
        <f>VLOOKUP(Pag_Inicio_Corr_mas_casos[[#This Row],[Corregimiento]],Hoja3!$A$2:$D$676,4,0)</f>
        <v>80820</v>
      </c>
      <c r="E1309">
        <v>23</v>
      </c>
    </row>
    <row r="1310" spans="1:5">
      <c r="A1310" s="25">
        <v>44038</v>
      </c>
      <c r="B1310">
        <v>44038</v>
      </c>
      <c r="C1310" t="s">
        <v>531</v>
      </c>
      <c r="D1310" s="27">
        <f>VLOOKUP(Pag_Inicio_Corr_mas_casos[[#This Row],[Corregimiento]],Hoja3!$A$2:$D$676,4,0)</f>
        <v>81008</v>
      </c>
      <c r="E1310">
        <v>32</v>
      </c>
    </row>
    <row r="1311" spans="1:5">
      <c r="A1311" s="25">
        <v>44038</v>
      </c>
      <c r="B1311">
        <v>44038</v>
      </c>
      <c r="C1311" t="s">
        <v>533</v>
      </c>
      <c r="D1311" s="27">
        <f>VLOOKUP(Pag_Inicio_Corr_mas_casos[[#This Row],[Corregimiento]],Hoja3!$A$2:$D$676,4,0)</f>
        <v>80817</v>
      </c>
      <c r="E1311">
        <v>26</v>
      </c>
    </row>
    <row r="1312" spans="1:5">
      <c r="A1312" s="25">
        <v>44038</v>
      </c>
      <c r="B1312">
        <v>44038</v>
      </c>
      <c r="C1312" t="s">
        <v>550</v>
      </c>
      <c r="D1312" s="27">
        <f>VLOOKUP(Pag_Inicio_Corr_mas_casos[[#This Row],[Corregimiento]],Hoja3!$A$2:$D$676,4,0)</f>
        <v>80813</v>
      </c>
      <c r="E1312">
        <v>35</v>
      </c>
    </row>
    <row r="1313" spans="1:5">
      <c r="A1313" s="25">
        <v>44038</v>
      </c>
      <c r="B1313">
        <v>44038</v>
      </c>
      <c r="C1313" t="s">
        <v>568</v>
      </c>
      <c r="D1313" s="27">
        <f>VLOOKUP(Pag_Inicio_Corr_mas_casos[[#This Row],[Corregimiento]],Hoja3!$A$2:$D$676,4,0)</f>
        <v>130717</v>
      </c>
      <c r="E1313">
        <v>14</v>
      </c>
    </row>
    <row r="1314" spans="1:5">
      <c r="A1314" s="25">
        <v>44038</v>
      </c>
      <c r="B1314">
        <v>44038</v>
      </c>
      <c r="C1314" t="s">
        <v>614</v>
      </c>
      <c r="D1314" s="27">
        <f>VLOOKUP(Pag_Inicio_Corr_mas_casos[[#This Row],[Corregimiento]],Hoja3!$A$2:$D$676,4,0)</f>
        <v>30110</v>
      </c>
      <c r="E1314">
        <v>11</v>
      </c>
    </row>
    <row r="1315" spans="1:5">
      <c r="A1315" s="25">
        <v>44038</v>
      </c>
      <c r="B1315">
        <v>44038</v>
      </c>
      <c r="C1315" t="s">
        <v>578</v>
      </c>
      <c r="D1315" s="27">
        <f>VLOOKUP(Pag_Inicio_Corr_mas_casos[[#This Row],[Corregimiento]],Hoja3!$A$2:$D$676,4,0)</f>
        <v>30111</v>
      </c>
      <c r="E1315">
        <v>29</v>
      </c>
    </row>
    <row r="1316" spans="1:5">
      <c r="A1316" s="25">
        <v>44038</v>
      </c>
      <c r="B1316">
        <v>44038</v>
      </c>
      <c r="C1316" t="s">
        <v>565</v>
      </c>
      <c r="D1316" s="27">
        <f>VLOOKUP(Pag_Inicio_Corr_mas_casos[[#This Row],[Corregimiento]],Hoja3!$A$2:$D$676,4,0)</f>
        <v>80809</v>
      </c>
      <c r="E1316">
        <v>27</v>
      </c>
    </row>
    <row r="1317" spans="1:5">
      <c r="A1317" s="25">
        <v>44038</v>
      </c>
      <c r="B1317">
        <v>44038</v>
      </c>
      <c r="C1317" t="s">
        <v>547</v>
      </c>
      <c r="D1317" s="27">
        <f>VLOOKUP(Pag_Inicio_Corr_mas_casos[[#This Row],[Corregimiento]],Hoja3!$A$2:$D$676,4,0)</f>
        <v>30113</v>
      </c>
      <c r="E1317">
        <v>13</v>
      </c>
    </row>
    <row r="1318" spans="1:5">
      <c r="A1318" s="25">
        <v>44038</v>
      </c>
      <c r="B1318">
        <v>44038</v>
      </c>
      <c r="C1318" t="s">
        <v>537</v>
      </c>
      <c r="D1318" s="27">
        <f>VLOOKUP(Pag_Inicio_Corr_mas_casos[[#This Row],[Corregimiento]],Hoja3!$A$2:$D$676,4,0)</f>
        <v>80819</v>
      </c>
      <c r="E1318">
        <v>48</v>
      </c>
    </row>
    <row r="1319" spans="1:5">
      <c r="A1319" s="25">
        <v>44038</v>
      </c>
      <c r="B1319">
        <v>44038</v>
      </c>
      <c r="C1319" t="s">
        <v>526</v>
      </c>
      <c r="D1319" s="27">
        <f>VLOOKUP(Pag_Inicio_Corr_mas_casos[[#This Row],[Corregimiento]],Hoja3!$A$2:$D$676,4,0)</f>
        <v>130106</v>
      </c>
      <c r="E1319">
        <v>51</v>
      </c>
    </row>
    <row r="1320" spans="1:5">
      <c r="A1320" s="25">
        <v>44039</v>
      </c>
      <c r="B1320">
        <v>44039</v>
      </c>
      <c r="C1320" t="s">
        <v>529</v>
      </c>
      <c r="D1320" s="27">
        <f>VLOOKUP(Pag_Inicio_Corr_mas_casos[[#This Row],[Corregimiento]],Hoja3!$A$2:$D$676,4,0)</f>
        <v>80821</v>
      </c>
      <c r="E1320">
        <v>23</v>
      </c>
    </row>
    <row r="1321" spans="1:5">
      <c r="A1321" s="25">
        <v>44039</v>
      </c>
      <c r="B1321">
        <v>44039</v>
      </c>
      <c r="C1321" t="s">
        <v>534</v>
      </c>
      <c r="D1321" s="27">
        <f>VLOOKUP(Pag_Inicio_Corr_mas_casos[[#This Row],[Corregimiento]],Hoja3!$A$2:$D$676,4,0)</f>
        <v>80822</v>
      </c>
      <c r="E1321">
        <v>12</v>
      </c>
    </row>
    <row r="1322" spans="1:5">
      <c r="A1322" s="25">
        <v>44039</v>
      </c>
      <c r="B1322">
        <v>44039</v>
      </c>
      <c r="C1322" t="s">
        <v>536</v>
      </c>
      <c r="D1322" s="27">
        <f>VLOOKUP(Pag_Inicio_Corr_mas_casos[[#This Row],[Corregimiento]],Hoja3!$A$2:$D$676,4,0)</f>
        <v>81001</v>
      </c>
      <c r="E1322">
        <v>13</v>
      </c>
    </row>
    <row r="1323" spans="1:5">
      <c r="A1323" s="25">
        <v>44039</v>
      </c>
      <c r="B1323">
        <v>44039</v>
      </c>
      <c r="C1323" t="s">
        <v>539</v>
      </c>
      <c r="D1323" s="27">
        <f>VLOOKUP(Pag_Inicio_Corr_mas_casos[[#This Row],[Corregimiento]],Hoja3!$A$2:$D$676,4,0)</f>
        <v>81006</v>
      </c>
      <c r="E1323">
        <v>14</v>
      </c>
    </row>
    <row r="1324" spans="1:5">
      <c r="A1324" s="25">
        <v>44039</v>
      </c>
      <c r="B1324">
        <v>44039</v>
      </c>
      <c r="C1324" t="s">
        <v>524</v>
      </c>
      <c r="D1324" s="27">
        <f>VLOOKUP(Pag_Inicio_Corr_mas_casos[[#This Row],[Corregimiento]],Hoja3!$A$2:$D$676,4,0)</f>
        <v>130101</v>
      </c>
      <c r="E1324">
        <v>42</v>
      </c>
    </row>
    <row r="1325" spans="1:5">
      <c r="A1325" s="25">
        <v>44039</v>
      </c>
      <c r="B1325">
        <v>44039</v>
      </c>
      <c r="C1325" t="s">
        <v>572</v>
      </c>
      <c r="D1325" s="27">
        <f>VLOOKUP(Pag_Inicio_Corr_mas_casos[[#This Row],[Corregimiento]],Hoja3!$A$2:$D$676,4,0)</f>
        <v>130701</v>
      </c>
      <c r="E1325">
        <v>11</v>
      </c>
    </row>
    <row r="1326" spans="1:5">
      <c r="A1326" s="25">
        <v>44039</v>
      </c>
      <c r="B1326">
        <v>44039</v>
      </c>
      <c r="C1326" t="s">
        <v>541</v>
      </c>
      <c r="D1326" s="27">
        <f>VLOOKUP(Pag_Inicio_Corr_mas_casos[[#This Row],[Corregimiento]],Hoja3!$A$2:$D$676,4,0)</f>
        <v>130702</v>
      </c>
      <c r="E1326">
        <v>24</v>
      </c>
    </row>
    <row r="1327" spans="1:5">
      <c r="A1327" s="25">
        <v>44039</v>
      </c>
      <c r="B1327">
        <v>44039</v>
      </c>
      <c r="C1327" t="s">
        <v>530</v>
      </c>
      <c r="D1327" s="27">
        <f>VLOOKUP(Pag_Inicio_Corr_mas_casos[[#This Row],[Corregimiento]],Hoja3!$A$2:$D$676,4,0)</f>
        <v>81007</v>
      </c>
      <c r="E1327">
        <v>34</v>
      </c>
    </row>
    <row r="1328" spans="1:5">
      <c r="A1328" s="25">
        <v>44039</v>
      </c>
      <c r="B1328">
        <v>44039</v>
      </c>
      <c r="C1328" t="s">
        <v>525</v>
      </c>
      <c r="D1328" s="27">
        <f>VLOOKUP(Pag_Inicio_Corr_mas_casos[[#This Row],[Corregimiento]],Hoja3!$A$2:$D$676,4,0)</f>
        <v>81002</v>
      </c>
      <c r="E1328">
        <v>50</v>
      </c>
    </row>
    <row r="1329" spans="1:5">
      <c r="A1329" s="25">
        <v>44039</v>
      </c>
      <c r="B1329">
        <v>44039</v>
      </c>
      <c r="C1329" t="s">
        <v>607</v>
      </c>
      <c r="D1329" s="27">
        <f>VLOOKUP(Pag_Inicio_Corr_mas_casos[[#This Row],[Corregimiento]],Hoja3!$A$2:$D$676,4,0)</f>
        <v>30103</v>
      </c>
      <c r="E1329">
        <v>13</v>
      </c>
    </row>
    <row r="1330" spans="1:5">
      <c r="A1330" s="25">
        <v>44039</v>
      </c>
      <c r="B1330">
        <v>44039</v>
      </c>
      <c r="C1330" t="s">
        <v>538</v>
      </c>
      <c r="D1330" s="27">
        <f>VLOOKUP(Pag_Inicio_Corr_mas_casos[[#This Row],[Corregimiento]],Hoja3!$A$2:$D$676,4,0)</f>
        <v>130107</v>
      </c>
      <c r="E1330">
        <v>18</v>
      </c>
    </row>
    <row r="1331" spans="1:5">
      <c r="A1331" s="25">
        <v>44039</v>
      </c>
      <c r="B1331">
        <v>44039</v>
      </c>
      <c r="C1331" t="s">
        <v>555</v>
      </c>
      <c r="D1331" s="27">
        <f>VLOOKUP(Pag_Inicio_Corr_mas_casos[[#This Row],[Corregimiento]],Hoja3!$A$2:$D$676,4,0)</f>
        <v>80815</v>
      </c>
      <c r="E1331">
        <v>35</v>
      </c>
    </row>
    <row r="1332" spans="1:5">
      <c r="A1332" s="25">
        <v>44039</v>
      </c>
      <c r="B1332">
        <v>44039</v>
      </c>
      <c r="C1332" t="s">
        <v>571</v>
      </c>
      <c r="D1332" s="27">
        <f>VLOOKUP(Pag_Inicio_Corr_mas_casos[[#This Row],[Corregimiento]],Hoja3!$A$2:$D$676,4,0)</f>
        <v>30104</v>
      </c>
      <c r="E1332">
        <v>14</v>
      </c>
    </row>
    <row r="1333" spans="1:5">
      <c r="A1333" s="25">
        <v>44039</v>
      </c>
      <c r="B1333">
        <v>44039</v>
      </c>
      <c r="C1333" t="s">
        <v>544</v>
      </c>
      <c r="D1333" s="27">
        <f>VLOOKUP(Pag_Inicio_Corr_mas_casos[[#This Row],[Corregimiento]],Hoja3!$A$2:$D$676,4,0)</f>
        <v>130108</v>
      </c>
      <c r="E1333">
        <v>15</v>
      </c>
    </row>
    <row r="1334" spans="1:5">
      <c r="A1334" s="25">
        <v>44039</v>
      </c>
      <c r="B1334">
        <v>44039</v>
      </c>
      <c r="C1334" t="s">
        <v>552</v>
      </c>
      <c r="D1334" s="27">
        <f>VLOOKUP(Pag_Inicio_Corr_mas_casos[[#This Row],[Corregimiento]],Hoja3!$A$2:$D$676,4,0)</f>
        <v>80501</v>
      </c>
      <c r="E1334">
        <v>25</v>
      </c>
    </row>
    <row r="1335" spans="1:5">
      <c r="A1335" s="25">
        <v>44039</v>
      </c>
      <c r="B1335">
        <v>44039</v>
      </c>
      <c r="C1335" t="s">
        <v>546</v>
      </c>
      <c r="D1335" s="27">
        <f>VLOOKUP(Pag_Inicio_Corr_mas_casos[[#This Row],[Corregimiento]],Hoja3!$A$2:$D$676,4,0)</f>
        <v>30107</v>
      </c>
      <c r="E1335">
        <v>18</v>
      </c>
    </row>
    <row r="1336" spans="1:5">
      <c r="A1336" s="25">
        <v>44039</v>
      </c>
      <c r="B1336">
        <v>44039</v>
      </c>
      <c r="C1336" t="s">
        <v>600</v>
      </c>
      <c r="D1336" s="27">
        <f>VLOOKUP(Pag_Inicio_Corr_mas_casos[[#This Row],[Corregimiento]],Hoja3!$A$2:$D$676,4,0)</f>
        <v>30115</v>
      </c>
      <c r="E1336">
        <v>14</v>
      </c>
    </row>
    <row r="1337" spans="1:5">
      <c r="A1337" s="25">
        <v>44039</v>
      </c>
      <c r="B1337">
        <v>44039</v>
      </c>
      <c r="C1337" t="s">
        <v>560</v>
      </c>
      <c r="D1337" s="27">
        <f>VLOOKUP(Pag_Inicio_Corr_mas_casos[[#This Row],[Corregimiento]],Hoja3!$A$2:$D$676,4,0)</f>
        <v>80826</v>
      </c>
      <c r="E1337">
        <v>15</v>
      </c>
    </row>
    <row r="1338" spans="1:5">
      <c r="A1338" s="25">
        <v>44039</v>
      </c>
      <c r="B1338">
        <v>44039</v>
      </c>
      <c r="C1338" t="s">
        <v>535</v>
      </c>
      <c r="D1338" s="27">
        <f>VLOOKUP(Pag_Inicio_Corr_mas_casos[[#This Row],[Corregimiento]],Hoja3!$A$2:$D$676,4,0)</f>
        <v>80823</v>
      </c>
      <c r="E1338">
        <v>20</v>
      </c>
    </row>
    <row r="1339" spans="1:5">
      <c r="A1339" s="25">
        <v>44039</v>
      </c>
      <c r="B1339">
        <v>44039</v>
      </c>
      <c r="C1339" t="s">
        <v>559</v>
      </c>
      <c r="D1339" s="27">
        <f>VLOOKUP(Pag_Inicio_Corr_mas_casos[[#This Row],[Corregimiento]],Hoja3!$A$2:$D$676,4,0)</f>
        <v>130708</v>
      </c>
      <c r="E1339">
        <v>20</v>
      </c>
    </row>
    <row r="1340" spans="1:5">
      <c r="A1340" s="25">
        <v>44039</v>
      </c>
      <c r="B1340">
        <v>44039</v>
      </c>
      <c r="C1340" t="s">
        <v>517</v>
      </c>
      <c r="D1340" s="27">
        <f>VLOOKUP(Pag_Inicio_Corr_mas_casos[[#This Row],[Corregimiento]],Hoja3!$A$2:$D$676,4,0)</f>
        <v>130709</v>
      </c>
      <c r="E1340">
        <v>13</v>
      </c>
    </row>
    <row r="1341" spans="1:5">
      <c r="A1341" s="25">
        <v>44039</v>
      </c>
      <c r="B1341">
        <v>44039</v>
      </c>
      <c r="C1341" t="s">
        <v>569</v>
      </c>
      <c r="D1341" s="27">
        <f>VLOOKUP(Pag_Inicio_Corr_mas_casos[[#This Row],[Corregimiento]],Hoja3!$A$2:$D$676,4,0)</f>
        <v>81003</v>
      </c>
      <c r="E1341">
        <v>17</v>
      </c>
    </row>
    <row r="1342" spans="1:5">
      <c r="A1342" s="25">
        <v>44039</v>
      </c>
      <c r="B1342">
        <v>44039</v>
      </c>
      <c r="C1342" t="s">
        <v>528</v>
      </c>
      <c r="D1342" s="27">
        <f>VLOOKUP(Pag_Inicio_Corr_mas_casos[[#This Row],[Corregimiento]],Hoja3!$A$2:$D$676,4,0)</f>
        <v>130102</v>
      </c>
      <c r="E1342">
        <v>20</v>
      </c>
    </row>
    <row r="1343" spans="1:5">
      <c r="A1343" s="25">
        <v>44039</v>
      </c>
      <c r="B1343">
        <v>44039</v>
      </c>
      <c r="C1343" t="s">
        <v>540</v>
      </c>
      <c r="D1343" s="27">
        <f>VLOOKUP(Pag_Inicio_Corr_mas_casos[[#This Row],[Corregimiento]],Hoja3!$A$2:$D$676,4,0)</f>
        <v>80812</v>
      </c>
      <c r="E1343">
        <v>30</v>
      </c>
    </row>
    <row r="1344" spans="1:5">
      <c r="A1344" s="25">
        <v>44039</v>
      </c>
      <c r="B1344">
        <v>44039</v>
      </c>
      <c r="C1344" t="s">
        <v>532</v>
      </c>
      <c r="D1344" s="27">
        <f>VLOOKUP(Pag_Inicio_Corr_mas_casos[[#This Row],[Corregimiento]],Hoja3!$A$2:$D$676,4,0)</f>
        <v>80816</v>
      </c>
      <c r="E1344">
        <v>16</v>
      </c>
    </row>
    <row r="1345" spans="1:5">
      <c r="A1345" s="25">
        <v>44039</v>
      </c>
      <c r="B1345">
        <v>44039</v>
      </c>
      <c r="C1345" t="s">
        <v>554</v>
      </c>
      <c r="D1345" s="27">
        <f>VLOOKUP(Pag_Inicio_Corr_mas_casos[[#This Row],[Corregimiento]],Hoja3!$A$2:$D$676,4,0)</f>
        <v>80820</v>
      </c>
      <c r="E1345">
        <v>39</v>
      </c>
    </row>
    <row r="1346" spans="1:5">
      <c r="A1346" s="25">
        <v>44039</v>
      </c>
      <c r="B1346">
        <v>44039</v>
      </c>
      <c r="C1346" t="s">
        <v>599</v>
      </c>
      <c r="D1346" s="27">
        <f>VLOOKUP(Pag_Inicio_Corr_mas_casos[[#This Row],[Corregimiento]],Hoja3!$A$2:$D$676,4,0)</f>
        <v>81004</v>
      </c>
      <c r="E1346">
        <v>15</v>
      </c>
    </row>
    <row r="1347" spans="1:5">
      <c r="A1347" s="25">
        <v>44039</v>
      </c>
      <c r="B1347">
        <v>44039</v>
      </c>
      <c r="C1347" t="s">
        <v>531</v>
      </c>
      <c r="D1347" s="27">
        <f>VLOOKUP(Pag_Inicio_Corr_mas_casos[[#This Row],[Corregimiento]],Hoja3!$A$2:$D$676,4,0)</f>
        <v>81008</v>
      </c>
      <c r="E1347">
        <v>24</v>
      </c>
    </row>
    <row r="1348" spans="1:5">
      <c r="A1348" s="25">
        <v>44039</v>
      </c>
      <c r="B1348">
        <v>44039</v>
      </c>
      <c r="C1348" t="s">
        <v>533</v>
      </c>
      <c r="D1348" s="27">
        <f>VLOOKUP(Pag_Inicio_Corr_mas_casos[[#This Row],[Corregimiento]],Hoja3!$A$2:$D$676,4,0)</f>
        <v>80817</v>
      </c>
      <c r="E1348">
        <v>22</v>
      </c>
    </row>
    <row r="1349" spans="1:5">
      <c r="A1349" s="25">
        <v>44039</v>
      </c>
      <c r="B1349">
        <v>44039</v>
      </c>
      <c r="C1349" t="s">
        <v>545</v>
      </c>
      <c r="D1349" s="27">
        <f>VLOOKUP(Pag_Inicio_Corr_mas_casos[[#This Row],[Corregimiento]],Hoja3!$A$2:$D$676,4,0)</f>
        <v>80810</v>
      </c>
      <c r="E1349">
        <v>11</v>
      </c>
    </row>
    <row r="1350" spans="1:5">
      <c r="A1350" s="25">
        <v>44039</v>
      </c>
      <c r="B1350">
        <v>44039</v>
      </c>
      <c r="C1350" t="s">
        <v>550</v>
      </c>
      <c r="D1350" s="27">
        <f>VLOOKUP(Pag_Inicio_Corr_mas_casos[[#This Row],[Corregimiento]],Hoja3!$A$2:$D$676,4,0)</f>
        <v>80813</v>
      </c>
      <c r="E1350">
        <v>23</v>
      </c>
    </row>
    <row r="1351" spans="1:5">
      <c r="A1351" s="25">
        <v>44039</v>
      </c>
      <c r="B1351">
        <v>44039</v>
      </c>
      <c r="C1351" t="s">
        <v>587</v>
      </c>
      <c r="D1351" s="27">
        <f>VLOOKUP(Pag_Inicio_Corr_mas_casos[[#This Row],[Corregimiento]],Hoja3!$A$2:$D$676,4,0)</f>
        <v>130716</v>
      </c>
      <c r="E1351">
        <v>12</v>
      </c>
    </row>
    <row r="1352" spans="1:5">
      <c r="A1352" s="25">
        <v>44039</v>
      </c>
      <c r="B1352">
        <v>44039</v>
      </c>
      <c r="C1352" t="s">
        <v>568</v>
      </c>
      <c r="D1352" s="27">
        <f>VLOOKUP(Pag_Inicio_Corr_mas_casos[[#This Row],[Corregimiento]],Hoja3!$A$2:$D$676,4,0)</f>
        <v>130717</v>
      </c>
      <c r="E1352">
        <v>19</v>
      </c>
    </row>
    <row r="1353" spans="1:5">
      <c r="A1353" s="25">
        <v>44039</v>
      </c>
      <c r="B1353">
        <v>44039</v>
      </c>
      <c r="C1353" t="s">
        <v>570</v>
      </c>
      <c r="D1353" s="27">
        <f>VLOOKUP(Pag_Inicio_Corr_mas_casos[[#This Row],[Corregimiento]],Hoja3!$A$2:$D$676,4,0)</f>
        <v>81009</v>
      </c>
      <c r="E1353">
        <v>14</v>
      </c>
    </row>
    <row r="1354" spans="1:5">
      <c r="A1354" s="25">
        <v>44039</v>
      </c>
      <c r="B1354">
        <v>44039</v>
      </c>
      <c r="C1354" t="s">
        <v>578</v>
      </c>
      <c r="D1354" s="27">
        <f>VLOOKUP(Pag_Inicio_Corr_mas_casos[[#This Row],[Corregimiento]],Hoja3!$A$2:$D$676,4,0)</f>
        <v>30111</v>
      </c>
      <c r="E1354">
        <v>31</v>
      </c>
    </row>
    <row r="1355" spans="1:5">
      <c r="A1355" s="25">
        <v>44039</v>
      </c>
      <c r="B1355">
        <v>44039</v>
      </c>
      <c r="C1355" t="s">
        <v>537</v>
      </c>
      <c r="D1355" s="27">
        <f>VLOOKUP(Pag_Inicio_Corr_mas_casos[[#This Row],[Corregimiento]],Hoja3!$A$2:$D$676,4,0)</f>
        <v>80819</v>
      </c>
      <c r="E1355">
        <v>42</v>
      </c>
    </row>
    <row r="1356" spans="1:5">
      <c r="A1356" s="25">
        <v>44039</v>
      </c>
      <c r="B1356">
        <v>44039</v>
      </c>
      <c r="C1356" t="s">
        <v>586</v>
      </c>
      <c r="D1356" s="27">
        <f>VLOOKUP(Pag_Inicio_Corr_mas_casos[[#This Row],[Corregimiento]],Hoja3!$A$2:$D$676,4,0)</f>
        <v>81005</v>
      </c>
      <c r="E1356">
        <v>16</v>
      </c>
    </row>
    <row r="1357" spans="1:5">
      <c r="A1357" s="25">
        <v>44039</v>
      </c>
      <c r="B1357">
        <v>44039</v>
      </c>
      <c r="C1357" t="s">
        <v>526</v>
      </c>
      <c r="D1357" s="27">
        <f>VLOOKUP(Pag_Inicio_Corr_mas_casos[[#This Row],[Corregimiento]],Hoja3!$A$2:$D$676,4,0)</f>
        <v>130106</v>
      </c>
      <c r="E1357">
        <v>27</v>
      </c>
    </row>
    <row r="1358" spans="1:5">
      <c r="A1358" s="25">
        <v>44040</v>
      </c>
      <c r="B1358">
        <v>44040</v>
      </c>
      <c r="C1358" t="s">
        <v>529</v>
      </c>
      <c r="D1358" s="27">
        <f>VLOOKUP(Pag_Inicio_Corr_mas_casos[[#This Row],[Corregimiento]],Hoja3!$A$2:$D$676,4,0)</f>
        <v>80821</v>
      </c>
      <c r="E1358">
        <v>11</v>
      </c>
    </row>
    <row r="1359" spans="1:5">
      <c r="A1359" s="25">
        <v>44040</v>
      </c>
      <c r="B1359">
        <v>44040</v>
      </c>
      <c r="C1359" t="s">
        <v>524</v>
      </c>
      <c r="D1359" s="27">
        <f>VLOOKUP(Pag_Inicio_Corr_mas_casos[[#This Row],[Corregimiento]],Hoja3!$A$2:$D$676,4,0)</f>
        <v>130101</v>
      </c>
      <c r="E1359">
        <v>11</v>
      </c>
    </row>
    <row r="1360" spans="1:5">
      <c r="A1360" s="25">
        <v>44040</v>
      </c>
      <c r="B1360">
        <v>44040</v>
      </c>
      <c r="C1360" t="s">
        <v>543</v>
      </c>
      <c r="D1360" s="27">
        <f>VLOOKUP(Pag_Inicio_Corr_mas_casos[[#This Row],[Corregimiento]],Hoja3!$A$2:$D$676,4,0)</f>
        <v>80806</v>
      </c>
      <c r="E1360">
        <v>15</v>
      </c>
    </row>
    <row r="1361" spans="1:5">
      <c r="A1361" s="25">
        <v>44040</v>
      </c>
      <c r="B1361">
        <v>44040</v>
      </c>
      <c r="C1361" t="s">
        <v>555</v>
      </c>
      <c r="D1361" s="27">
        <f>VLOOKUP(Pag_Inicio_Corr_mas_casos[[#This Row],[Corregimiento]],Hoja3!$A$2:$D$676,4,0)</f>
        <v>80815</v>
      </c>
      <c r="E1361">
        <v>14</v>
      </c>
    </row>
    <row r="1362" spans="1:5">
      <c r="A1362" s="25">
        <v>44040</v>
      </c>
      <c r="B1362">
        <v>44040</v>
      </c>
      <c r="C1362" t="s">
        <v>552</v>
      </c>
      <c r="D1362" s="27">
        <f>VLOOKUP(Pag_Inicio_Corr_mas_casos[[#This Row],[Corregimiento]],Hoja3!$A$2:$D$676,4,0)</f>
        <v>80501</v>
      </c>
      <c r="E1362">
        <v>18</v>
      </c>
    </row>
    <row r="1363" spans="1:5">
      <c r="A1363" s="25">
        <v>44040</v>
      </c>
      <c r="B1363">
        <v>44040</v>
      </c>
      <c r="C1363" t="s">
        <v>546</v>
      </c>
      <c r="D1363" s="27">
        <f>VLOOKUP(Pag_Inicio_Corr_mas_casos[[#This Row],[Corregimiento]],Hoja3!$A$2:$D$676,4,0)</f>
        <v>30107</v>
      </c>
      <c r="E1363">
        <v>20</v>
      </c>
    </row>
    <row r="1364" spans="1:5">
      <c r="A1364" s="25">
        <v>44040</v>
      </c>
      <c r="B1364">
        <v>44040</v>
      </c>
      <c r="C1364" t="s">
        <v>605</v>
      </c>
      <c r="D1364" s="27">
        <f>VLOOKUP(Pag_Inicio_Corr_mas_casos[[#This Row],[Corregimiento]],Hoja3!$A$2:$D$676,4,0)</f>
        <v>10206</v>
      </c>
      <c r="E1364">
        <v>11</v>
      </c>
    </row>
    <row r="1365" spans="1:5">
      <c r="A1365" s="25">
        <v>44040</v>
      </c>
      <c r="B1365">
        <v>44040</v>
      </c>
      <c r="C1365" t="s">
        <v>528</v>
      </c>
      <c r="D1365" s="27">
        <f>VLOOKUP(Pag_Inicio_Corr_mas_casos[[#This Row],[Corregimiento]],Hoja3!$A$2:$D$676,4,0)</f>
        <v>130102</v>
      </c>
      <c r="E1365">
        <v>12</v>
      </c>
    </row>
    <row r="1366" spans="1:5">
      <c r="A1366" s="25">
        <v>44040</v>
      </c>
      <c r="B1366">
        <v>44040</v>
      </c>
      <c r="C1366" t="s">
        <v>540</v>
      </c>
      <c r="D1366" s="27">
        <f>VLOOKUP(Pag_Inicio_Corr_mas_casos[[#This Row],[Corregimiento]],Hoja3!$A$2:$D$676,4,0)</f>
        <v>80812</v>
      </c>
      <c r="E1366">
        <v>20</v>
      </c>
    </row>
    <row r="1367" spans="1:5">
      <c r="A1367" s="25">
        <v>44040</v>
      </c>
      <c r="B1367">
        <v>44040</v>
      </c>
      <c r="C1367" t="s">
        <v>531</v>
      </c>
      <c r="D1367" s="27">
        <f>VLOOKUP(Pag_Inicio_Corr_mas_casos[[#This Row],[Corregimiento]],Hoja3!$A$2:$D$676,4,0)</f>
        <v>81008</v>
      </c>
      <c r="E1367">
        <v>17</v>
      </c>
    </row>
    <row r="1368" spans="1:5">
      <c r="A1368" s="25">
        <v>44040</v>
      </c>
      <c r="B1368">
        <v>44040</v>
      </c>
      <c r="C1368" t="s">
        <v>533</v>
      </c>
      <c r="D1368" s="27">
        <f>VLOOKUP(Pag_Inicio_Corr_mas_casos[[#This Row],[Corregimiento]],Hoja3!$A$2:$D$676,4,0)</f>
        <v>80817</v>
      </c>
      <c r="E1368">
        <v>20</v>
      </c>
    </row>
    <row r="1369" spans="1:5">
      <c r="A1369" s="25">
        <v>44040</v>
      </c>
      <c r="B1369">
        <v>44040</v>
      </c>
      <c r="C1369" t="s">
        <v>545</v>
      </c>
      <c r="D1369" s="27">
        <f>VLOOKUP(Pag_Inicio_Corr_mas_casos[[#This Row],[Corregimiento]],Hoja3!$A$2:$D$676,4,0)</f>
        <v>80810</v>
      </c>
      <c r="E1369">
        <v>12</v>
      </c>
    </row>
    <row r="1370" spans="1:5">
      <c r="A1370" s="25">
        <v>44040</v>
      </c>
      <c r="B1370">
        <v>44040</v>
      </c>
      <c r="C1370" t="s">
        <v>550</v>
      </c>
      <c r="D1370" s="27">
        <f>VLOOKUP(Pag_Inicio_Corr_mas_casos[[#This Row],[Corregimiento]],Hoja3!$A$2:$D$676,4,0)</f>
        <v>80813</v>
      </c>
      <c r="E1370">
        <v>18</v>
      </c>
    </row>
    <row r="1371" spans="1:5">
      <c r="A1371" s="25">
        <v>44040</v>
      </c>
      <c r="B1371">
        <v>44040</v>
      </c>
      <c r="C1371" t="s">
        <v>568</v>
      </c>
      <c r="D1371" s="27">
        <f>VLOOKUP(Pag_Inicio_Corr_mas_casos[[#This Row],[Corregimiento]],Hoja3!$A$2:$D$676,4,0)</f>
        <v>130717</v>
      </c>
      <c r="E1371">
        <v>12</v>
      </c>
    </row>
    <row r="1372" spans="1:5">
      <c r="A1372" s="25">
        <v>44040</v>
      </c>
      <c r="B1372">
        <v>44040</v>
      </c>
      <c r="C1372" t="s">
        <v>557</v>
      </c>
      <c r="D1372" s="27">
        <f>VLOOKUP(Pag_Inicio_Corr_mas_casos[[#This Row],[Corregimiento]],Hoja3!$A$2:$D$676,4,0)</f>
        <v>80811</v>
      </c>
      <c r="E1372">
        <v>15</v>
      </c>
    </row>
    <row r="1373" spans="1:5">
      <c r="A1373" s="25">
        <v>44040</v>
      </c>
      <c r="B1373">
        <v>44040</v>
      </c>
      <c r="C1373" t="s">
        <v>570</v>
      </c>
      <c r="D1373" s="27">
        <f>VLOOKUP(Pag_Inicio_Corr_mas_casos[[#This Row],[Corregimiento]],Hoja3!$A$2:$D$676,4,0)</f>
        <v>81009</v>
      </c>
      <c r="E1373">
        <v>11</v>
      </c>
    </row>
    <row r="1374" spans="1:5">
      <c r="A1374" s="25">
        <v>44040</v>
      </c>
      <c r="B1374">
        <v>44040</v>
      </c>
      <c r="C1374" t="s">
        <v>565</v>
      </c>
      <c r="D1374" s="27">
        <f>VLOOKUP(Pag_Inicio_Corr_mas_casos[[#This Row],[Corregimiento]],Hoja3!$A$2:$D$676,4,0)</f>
        <v>80809</v>
      </c>
      <c r="E1374">
        <v>15</v>
      </c>
    </row>
    <row r="1375" spans="1:5">
      <c r="A1375" s="25">
        <v>44040</v>
      </c>
      <c r="B1375">
        <v>44040</v>
      </c>
      <c r="C1375" t="s">
        <v>537</v>
      </c>
      <c r="D1375" s="27">
        <f>VLOOKUP(Pag_Inicio_Corr_mas_casos[[#This Row],[Corregimiento]],Hoja3!$A$2:$D$676,4,0)</f>
        <v>80819</v>
      </c>
      <c r="E1375">
        <v>16</v>
      </c>
    </row>
    <row r="1376" spans="1:5">
      <c r="A1376" s="25">
        <v>44040</v>
      </c>
      <c r="B1376">
        <v>44040</v>
      </c>
      <c r="C1376" t="s">
        <v>526</v>
      </c>
      <c r="D1376" s="27">
        <f>VLOOKUP(Pag_Inicio_Corr_mas_casos[[#This Row],[Corregimiento]],Hoja3!$A$2:$D$676,4,0)</f>
        <v>130106</v>
      </c>
      <c r="E1376">
        <v>14</v>
      </c>
    </row>
    <row r="1377" spans="1:5">
      <c r="A1377" s="25">
        <v>44041</v>
      </c>
      <c r="B1377">
        <v>44041</v>
      </c>
      <c r="C1377" t="s">
        <v>529</v>
      </c>
      <c r="D1377" s="27">
        <f>VLOOKUP(Pag_Inicio_Corr_mas_casos[[#This Row],[Corregimiento]],Hoja3!$A$2:$D$676,4,0)</f>
        <v>80821</v>
      </c>
      <c r="E1377">
        <v>25</v>
      </c>
    </row>
    <row r="1378" spans="1:5">
      <c r="A1378" s="25">
        <v>44041</v>
      </c>
      <c r="B1378">
        <v>44041</v>
      </c>
      <c r="C1378" t="s">
        <v>534</v>
      </c>
      <c r="D1378" s="27">
        <f>VLOOKUP(Pag_Inicio_Corr_mas_casos[[#This Row],[Corregimiento]],Hoja3!$A$2:$D$676,4,0)</f>
        <v>80822</v>
      </c>
      <c r="E1378">
        <v>28</v>
      </c>
    </row>
    <row r="1379" spans="1:5">
      <c r="A1379" s="25">
        <v>44041</v>
      </c>
      <c r="B1379">
        <v>44041</v>
      </c>
      <c r="C1379" t="s">
        <v>630</v>
      </c>
      <c r="D1379" s="27">
        <f>VLOOKUP(Pag_Inicio_Corr_mas_casos[[#This Row],[Corregimiento]],Hoja3!$A$2:$D$676,4,0)</f>
        <v>120302</v>
      </c>
      <c r="E1379">
        <v>13</v>
      </c>
    </row>
    <row r="1380" spans="1:5">
      <c r="A1380" s="25">
        <v>44041</v>
      </c>
      <c r="B1380">
        <v>44041</v>
      </c>
      <c r="C1380" t="s">
        <v>539</v>
      </c>
      <c r="D1380" s="27">
        <f>VLOOKUP(Pag_Inicio_Corr_mas_casos[[#This Row],[Corregimiento]],Hoja3!$A$2:$D$676,4,0)</f>
        <v>81006</v>
      </c>
      <c r="E1380">
        <v>12</v>
      </c>
    </row>
    <row r="1381" spans="1:5">
      <c r="A1381" s="25">
        <v>44041</v>
      </c>
      <c r="B1381">
        <v>44041</v>
      </c>
      <c r="C1381" t="s">
        <v>524</v>
      </c>
      <c r="D1381" s="27">
        <f>VLOOKUP(Pag_Inicio_Corr_mas_casos[[#This Row],[Corregimiento]],Hoja3!$A$2:$D$676,4,0)</f>
        <v>130101</v>
      </c>
      <c r="E1381">
        <v>14</v>
      </c>
    </row>
    <row r="1382" spans="1:5">
      <c r="A1382" s="25">
        <v>44041</v>
      </c>
      <c r="B1382">
        <v>44041</v>
      </c>
      <c r="C1382" t="s">
        <v>572</v>
      </c>
      <c r="D1382" s="27">
        <f>VLOOKUP(Pag_Inicio_Corr_mas_casos[[#This Row],[Corregimiento]],Hoja3!$A$2:$D$676,4,0)</f>
        <v>130701</v>
      </c>
      <c r="E1382">
        <v>21</v>
      </c>
    </row>
    <row r="1383" spans="1:5">
      <c r="A1383" s="25">
        <v>44041</v>
      </c>
      <c r="B1383">
        <v>44041</v>
      </c>
      <c r="C1383" t="s">
        <v>530</v>
      </c>
      <c r="D1383" s="27">
        <f>VLOOKUP(Pag_Inicio_Corr_mas_casos[[#This Row],[Corregimiento]],Hoja3!$A$2:$D$676,4,0)</f>
        <v>81007</v>
      </c>
      <c r="E1383">
        <v>15</v>
      </c>
    </row>
    <row r="1384" spans="1:5">
      <c r="A1384" s="25">
        <v>44041</v>
      </c>
      <c r="B1384">
        <v>44041</v>
      </c>
      <c r="C1384" t="s">
        <v>525</v>
      </c>
      <c r="D1384" s="27">
        <f>VLOOKUP(Pag_Inicio_Corr_mas_casos[[#This Row],[Corregimiento]],Hoja3!$A$2:$D$676,4,0)</f>
        <v>81002</v>
      </c>
      <c r="E1384">
        <v>23</v>
      </c>
    </row>
    <row r="1385" spans="1:5">
      <c r="A1385" s="25">
        <v>44041</v>
      </c>
      <c r="B1385">
        <v>44041</v>
      </c>
      <c r="C1385" t="s">
        <v>575</v>
      </c>
      <c r="D1385" s="27">
        <f>VLOOKUP(Pag_Inicio_Corr_mas_casos[[#This Row],[Corregimiento]],Hoja3!$A$2:$D$676,4,0)</f>
        <v>80807</v>
      </c>
      <c r="E1385">
        <v>15</v>
      </c>
    </row>
    <row r="1386" spans="1:5">
      <c r="A1386" s="25">
        <v>44041</v>
      </c>
      <c r="B1386">
        <v>44041</v>
      </c>
      <c r="C1386" t="s">
        <v>555</v>
      </c>
      <c r="D1386" s="27">
        <f>VLOOKUP(Pag_Inicio_Corr_mas_casos[[#This Row],[Corregimiento]],Hoja3!$A$2:$D$676,4,0)</f>
        <v>80815</v>
      </c>
      <c r="E1386">
        <v>21</v>
      </c>
    </row>
    <row r="1387" spans="1:5">
      <c r="A1387" s="25">
        <v>44041</v>
      </c>
      <c r="B1387">
        <v>44041</v>
      </c>
      <c r="C1387" t="s">
        <v>571</v>
      </c>
      <c r="D1387" s="27">
        <f>VLOOKUP(Pag_Inicio_Corr_mas_casos[[#This Row],[Corregimiento]],Hoja3!$A$2:$D$676,4,0)</f>
        <v>30104</v>
      </c>
      <c r="E1387">
        <v>12</v>
      </c>
    </row>
    <row r="1388" spans="1:5">
      <c r="A1388" s="25">
        <v>44041</v>
      </c>
      <c r="B1388">
        <v>44041</v>
      </c>
      <c r="C1388" t="s">
        <v>609</v>
      </c>
      <c r="D1388" s="27">
        <f>VLOOKUP(Pag_Inicio_Corr_mas_casos[[#This Row],[Corregimiento]],Hoja3!$A$2:$D$676,4,0)</f>
        <v>41402</v>
      </c>
      <c r="E1388">
        <v>30</v>
      </c>
    </row>
    <row r="1389" spans="1:5">
      <c r="A1389" s="25">
        <v>44041</v>
      </c>
      <c r="B1389">
        <v>44041</v>
      </c>
      <c r="C1389" t="s">
        <v>542</v>
      </c>
      <c r="D1389" s="27">
        <f>VLOOKUP(Pag_Inicio_Corr_mas_casos[[#This Row],[Corregimiento]],Hoja3!$A$2:$D$676,4,0)</f>
        <v>40601</v>
      </c>
      <c r="E1389">
        <v>25</v>
      </c>
    </row>
    <row r="1390" spans="1:5">
      <c r="A1390" s="25">
        <v>44041</v>
      </c>
      <c r="B1390">
        <v>44041</v>
      </c>
      <c r="C1390" t="s">
        <v>535</v>
      </c>
      <c r="D1390" s="27">
        <f>VLOOKUP(Pag_Inicio_Corr_mas_casos[[#This Row],[Corregimiento]],Hoja3!$A$2:$D$676,4,0)</f>
        <v>80823</v>
      </c>
      <c r="E1390">
        <v>20</v>
      </c>
    </row>
    <row r="1391" spans="1:5">
      <c r="A1391" s="25">
        <v>44041</v>
      </c>
      <c r="B1391">
        <v>44041</v>
      </c>
      <c r="C1391" t="s">
        <v>559</v>
      </c>
      <c r="D1391" s="27">
        <f>VLOOKUP(Pag_Inicio_Corr_mas_casos[[#This Row],[Corregimiento]],Hoja3!$A$2:$D$676,4,0)</f>
        <v>130708</v>
      </c>
      <c r="E1391">
        <v>12</v>
      </c>
    </row>
    <row r="1392" spans="1:5">
      <c r="A1392" s="25">
        <v>44041</v>
      </c>
      <c r="B1392">
        <v>44041</v>
      </c>
      <c r="C1392" t="s">
        <v>569</v>
      </c>
      <c r="D1392" s="27">
        <f>VLOOKUP(Pag_Inicio_Corr_mas_casos[[#This Row],[Corregimiento]],Hoja3!$A$2:$D$676,4,0)</f>
        <v>81003</v>
      </c>
      <c r="E1392">
        <v>14</v>
      </c>
    </row>
    <row r="1393" spans="1:5">
      <c r="A1393" s="25">
        <v>44041</v>
      </c>
      <c r="B1393">
        <v>44041</v>
      </c>
      <c r="C1393" t="s">
        <v>528</v>
      </c>
      <c r="D1393" s="27">
        <f>VLOOKUP(Pag_Inicio_Corr_mas_casos[[#This Row],[Corregimiento]],Hoja3!$A$2:$D$676,4,0)</f>
        <v>130102</v>
      </c>
      <c r="E1393">
        <v>24</v>
      </c>
    </row>
    <row r="1394" spans="1:5">
      <c r="A1394" s="25">
        <v>44041</v>
      </c>
      <c r="B1394">
        <v>44041</v>
      </c>
      <c r="C1394" t="s">
        <v>540</v>
      </c>
      <c r="D1394" s="27">
        <f>VLOOKUP(Pag_Inicio_Corr_mas_casos[[#This Row],[Corregimiento]],Hoja3!$A$2:$D$676,4,0)</f>
        <v>80812</v>
      </c>
      <c r="E1394">
        <v>18</v>
      </c>
    </row>
    <row r="1395" spans="1:5">
      <c r="A1395" s="25">
        <v>44041</v>
      </c>
      <c r="B1395">
        <v>44041</v>
      </c>
      <c r="C1395" t="s">
        <v>532</v>
      </c>
      <c r="D1395" s="27">
        <f>VLOOKUP(Pag_Inicio_Corr_mas_casos[[#This Row],[Corregimiento]],Hoja3!$A$2:$D$676,4,0)</f>
        <v>80816</v>
      </c>
      <c r="E1395">
        <v>12</v>
      </c>
    </row>
    <row r="1396" spans="1:5">
      <c r="A1396" s="25">
        <v>44041</v>
      </c>
      <c r="B1396">
        <v>44041</v>
      </c>
      <c r="C1396" t="s">
        <v>627</v>
      </c>
      <c r="D1396" s="27">
        <f>VLOOKUP(Pag_Inicio_Corr_mas_casos[[#This Row],[Corregimiento]],Hoja3!$A$2:$D$676,4,0)</f>
        <v>40606</v>
      </c>
      <c r="E1396">
        <v>12</v>
      </c>
    </row>
    <row r="1397" spans="1:5">
      <c r="A1397" s="25">
        <v>44041</v>
      </c>
      <c r="B1397">
        <v>44041</v>
      </c>
      <c r="C1397" t="s">
        <v>554</v>
      </c>
      <c r="D1397" s="27">
        <f>VLOOKUP(Pag_Inicio_Corr_mas_casos[[#This Row],[Corregimiento]],Hoja3!$A$2:$D$676,4,0)</f>
        <v>80820</v>
      </c>
      <c r="E1397">
        <v>15</v>
      </c>
    </row>
    <row r="1398" spans="1:5">
      <c r="A1398" s="25">
        <v>44041</v>
      </c>
      <c r="B1398">
        <v>44041</v>
      </c>
      <c r="C1398" t="s">
        <v>531</v>
      </c>
      <c r="D1398" s="27">
        <f>VLOOKUP(Pag_Inicio_Corr_mas_casos[[#This Row],[Corregimiento]],Hoja3!$A$2:$D$676,4,0)</f>
        <v>81008</v>
      </c>
      <c r="E1398">
        <v>12</v>
      </c>
    </row>
    <row r="1399" spans="1:5">
      <c r="A1399" s="25">
        <v>44041</v>
      </c>
      <c r="B1399">
        <v>44041</v>
      </c>
      <c r="C1399" t="s">
        <v>533</v>
      </c>
      <c r="D1399" s="27">
        <f>VLOOKUP(Pag_Inicio_Corr_mas_casos[[#This Row],[Corregimiento]],Hoja3!$A$2:$D$676,4,0)</f>
        <v>80817</v>
      </c>
      <c r="E1399">
        <v>36</v>
      </c>
    </row>
    <row r="1400" spans="1:5">
      <c r="A1400" s="25">
        <v>44041</v>
      </c>
      <c r="B1400">
        <v>44041</v>
      </c>
      <c r="C1400" t="s">
        <v>550</v>
      </c>
      <c r="D1400" s="27">
        <f>VLOOKUP(Pag_Inicio_Corr_mas_casos[[#This Row],[Corregimiento]],Hoja3!$A$2:$D$676,4,0)</f>
        <v>80813</v>
      </c>
      <c r="E1400">
        <v>29</v>
      </c>
    </row>
    <row r="1401" spans="1:5">
      <c r="A1401" s="25">
        <v>44041</v>
      </c>
      <c r="B1401">
        <v>44041</v>
      </c>
      <c r="C1401" t="s">
        <v>614</v>
      </c>
      <c r="D1401" s="27">
        <f>VLOOKUP(Pag_Inicio_Corr_mas_casos[[#This Row],[Corregimiento]],Hoja3!$A$2:$D$676,4,0)</f>
        <v>30110</v>
      </c>
      <c r="E1401">
        <v>12</v>
      </c>
    </row>
    <row r="1402" spans="1:5">
      <c r="A1402" s="25">
        <v>44041</v>
      </c>
      <c r="B1402">
        <v>44041</v>
      </c>
      <c r="C1402" t="s">
        <v>557</v>
      </c>
      <c r="D1402" s="27">
        <f>VLOOKUP(Pag_Inicio_Corr_mas_casos[[#This Row],[Corregimiento]],Hoja3!$A$2:$D$676,4,0)</f>
        <v>80811</v>
      </c>
      <c r="E1402">
        <v>12</v>
      </c>
    </row>
    <row r="1403" spans="1:5">
      <c r="A1403" s="25">
        <v>44041</v>
      </c>
      <c r="B1403">
        <v>44041</v>
      </c>
      <c r="C1403" t="s">
        <v>578</v>
      </c>
      <c r="D1403" s="27">
        <f>VLOOKUP(Pag_Inicio_Corr_mas_casos[[#This Row],[Corregimiento]],Hoja3!$A$2:$D$676,4,0)</f>
        <v>30111</v>
      </c>
      <c r="E1403">
        <v>15</v>
      </c>
    </row>
    <row r="1404" spans="1:5">
      <c r="A1404" s="25">
        <v>44041</v>
      </c>
      <c r="B1404">
        <v>44041</v>
      </c>
      <c r="C1404" t="s">
        <v>565</v>
      </c>
      <c r="D1404" s="27">
        <f>VLOOKUP(Pag_Inicio_Corr_mas_casos[[#This Row],[Corregimiento]],Hoja3!$A$2:$D$676,4,0)</f>
        <v>80809</v>
      </c>
      <c r="E1404">
        <v>18</v>
      </c>
    </row>
    <row r="1405" spans="1:5">
      <c r="A1405" s="25">
        <v>44041</v>
      </c>
      <c r="B1405">
        <v>44041</v>
      </c>
      <c r="C1405" t="s">
        <v>562</v>
      </c>
      <c r="D1405" s="27">
        <f>VLOOKUP(Pag_Inicio_Corr_mas_casos[[#This Row],[Corregimiento]],Hoja3!$A$2:$D$676,4,0)</f>
        <v>80803</v>
      </c>
      <c r="E1405">
        <v>14</v>
      </c>
    </row>
    <row r="1406" spans="1:5">
      <c r="A1406" s="25">
        <v>44041</v>
      </c>
      <c r="B1406">
        <v>44041</v>
      </c>
      <c r="C1406" t="s">
        <v>537</v>
      </c>
      <c r="D1406" s="27">
        <f>VLOOKUP(Pag_Inicio_Corr_mas_casos[[#This Row],[Corregimiento]],Hoja3!$A$2:$D$676,4,0)</f>
        <v>80819</v>
      </c>
      <c r="E1406">
        <v>23</v>
      </c>
    </row>
    <row r="1407" spans="1:5">
      <c r="A1407" s="25">
        <v>44041</v>
      </c>
      <c r="B1407">
        <v>44041</v>
      </c>
      <c r="C1407" t="s">
        <v>563</v>
      </c>
      <c r="D1407" s="27">
        <f>VLOOKUP(Pag_Inicio_Corr_mas_casos[[#This Row],[Corregimiento]],Hoja3!$A$2:$D$676,4,0)</f>
        <v>130105</v>
      </c>
      <c r="E1407">
        <v>16</v>
      </c>
    </row>
    <row r="1408" spans="1:5">
      <c r="A1408" s="25">
        <v>44041</v>
      </c>
      <c r="B1408">
        <v>44041</v>
      </c>
      <c r="C1408" t="s">
        <v>526</v>
      </c>
      <c r="D1408" s="27">
        <f>VLOOKUP(Pag_Inicio_Corr_mas_casos[[#This Row],[Corregimiento]],Hoja3!$A$2:$D$676,4,0)</f>
        <v>130106</v>
      </c>
      <c r="E1408">
        <v>46</v>
      </c>
    </row>
    <row r="1409" spans="1:5">
      <c r="A1409" s="25">
        <v>44042</v>
      </c>
      <c r="B1409">
        <v>44042</v>
      </c>
      <c r="C1409" t="s">
        <v>529</v>
      </c>
      <c r="D1409" s="27">
        <f>VLOOKUP(Pag_Inicio_Corr_mas_casos[[#This Row],[Corregimiento]],Hoja3!$A$2:$D$676,4,0)</f>
        <v>80821</v>
      </c>
      <c r="E1409">
        <v>24</v>
      </c>
    </row>
    <row r="1410" spans="1:5">
      <c r="A1410" s="25">
        <v>44042</v>
      </c>
      <c r="B1410">
        <v>44042</v>
      </c>
      <c r="C1410" t="s">
        <v>623</v>
      </c>
      <c r="D1410" s="27">
        <f>VLOOKUP(Pag_Inicio_Corr_mas_casos[[#This Row],[Corregimiento]],Hoja3!$A$2:$D$676,4,0)</f>
        <v>100102</v>
      </c>
      <c r="E1410">
        <v>23</v>
      </c>
    </row>
    <row r="1411" spans="1:5">
      <c r="A1411" s="25">
        <v>44042</v>
      </c>
      <c r="B1411">
        <v>44042</v>
      </c>
      <c r="C1411" t="s">
        <v>534</v>
      </c>
      <c r="D1411" s="27">
        <f>VLOOKUP(Pag_Inicio_Corr_mas_casos[[#This Row],[Corregimiento]],Hoja3!$A$2:$D$676,4,0)</f>
        <v>80822</v>
      </c>
      <c r="E1411">
        <v>26</v>
      </c>
    </row>
    <row r="1412" spans="1:5">
      <c r="A1412" s="25">
        <v>44042</v>
      </c>
      <c r="B1412">
        <v>44042</v>
      </c>
      <c r="C1412" t="s">
        <v>536</v>
      </c>
      <c r="D1412" s="27">
        <f>VLOOKUP(Pag_Inicio_Corr_mas_casos[[#This Row],[Corregimiento]],Hoja3!$A$2:$D$676,4,0)</f>
        <v>81001</v>
      </c>
      <c r="E1412">
        <v>21</v>
      </c>
    </row>
    <row r="1413" spans="1:5">
      <c r="A1413" s="25">
        <v>44042</v>
      </c>
      <c r="B1413">
        <v>44042</v>
      </c>
      <c r="C1413" t="s">
        <v>539</v>
      </c>
      <c r="D1413" s="27">
        <f>VLOOKUP(Pag_Inicio_Corr_mas_casos[[#This Row],[Corregimiento]],Hoja3!$A$2:$D$676,4,0)</f>
        <v>81006</v>
      </c>
      <c r="E1413">
        <v>18</v>
      </c>
    </row>
    <row r="1414" spans="1:5">
      <c r="A1414" s="25">
        <v>44042</v>
      </c>
      <c r="B1414">
        <v>44042</v>
      </c>
      <c r="C1414" t="s">
        <v>524</v>
      </c>
      <c r="D1414" s="27">
        <f>VLOOKUP(Pag_Inicio_Corr_mas_casos[[#This Row],[Corregimiento]],Hoja3!$A$2:$D$676,4,0)</f>
        <v>130101</v>
      </c>
      <c r="E1414">
        <v>30</v>
      </c>
    </row>
    <row r="1415" spans="1:5">
      <c r="A1415" s="25">
        <v>44042</v>
      </c>
      <c r="B1415">
        <v>44042</v>
      </c>
      <c r="C1415" t="s">
        <v>541</v>
      </c>
      <c r="D1415" s="27">
        <f>VLOOKUP(Pag_Inicio_Corr_mas_casos[[#This Row],[Corregimiento]],Hoja3!$A$2:$D$676,4,0)</f>
        <v>130702</v>
      </c>
      <c r="E1415">
        <v>11</v>
      </c>
    </row>
    <row r="1416" spans="1:5">
      <c r="A1416" s="25">
        <v>44042</v>
      </c>
      <c r="B1416">
        <v>44042</v>
      </c>
      <c r="C1416" t="s">
        <v>530</v>
      </c>
      <c r="D1416" s="27">
        <f>VLOOKUP(Pag_Inicio_Corr_mas_casos[[#This Row],[Corregimiento]],Hoja3!$A$2:$D$676,4,0)</f>
        <v>81007</v>
      </c>
      <c r="E1416">
        <v>18</v>
      </c>
    </row>
    <row r="1417" spans="1:5">
      <c r="A1417" s="25">
        <v>44042</v>
      </c>
      <c r="B1417">
        <v>44042</v>
      </c>
      <c r="C1417" t="s">
        <v>525</v>
      </c>
      <c r="D1417" s="27">
        <f>VLOOKUP(Pag_Inicio_Corr_mas_casos[[#This Row],[Corregimiento]],Hoja3!$A$2:$D$676,4,0)</f>
        <v>81002</v>
      </c>
      <c r="E1417">
        <v>37</v>
      </c>
    </row>
    <row r="1418" spans="1:5">
      <c r="A1418" s="25">
        <v>44042</v>
      </c>
      <c r="B1418">
        <v>44042</v>
      </c>
      <c r="C1418" t="s">
        <v>555</v>
      </c>
      <c r="D1418" s="27">
        <f>VLOOKUP(Pag_Inicio_Corr_mas_casos[[#This Row],[Corregimiento]],Hoja3!$A$2:$D$676,4,0)</f>
        <v>80815</v>
      </c>
      <c r="E1418">
        <v>13</v>
      </c>
    </row>
    <row r="1419" spans="1:5">
      <c r="A1419" s="25">
        <v>44042</v>
      </c>
      <c r="B1419">
        <v>44042</v>
      </c>
      <c r="C1419" t="s">
        <v>571</v>
      </c>
      <c r="D1419" s="27">
        <f>VLOOKUP(Pag_Inicio_Corr_mas_casos[[#This Row],[Corregimiento]],Hoja3!$A$2:$D$676,4,0)</f>
        <v>30104</v>
      </c>
      <c r="E1419">
        <v>11</v>
      </c>
    </row>
    <row r="1420" spans="1:5">
      <c r="A1420" s="25">
        <v>44042</v>
      </c>
      <c r="B1420">
        <v>44042</v>
      </c>
      <c r="C1420" t="s">
        <v>600</v>
      </c>
      <c r="D1420" s="27">
        <f>VLOOKUP(Pag_Inicio_Corr_mas_casos[[#This Row],[Corregimiento]],Hoja3!$A$2:$D$676,4,0)</f>
        <v>30115</v>
      </c>
      <c r="E1420">
        <v>11</v>
      </c>
    </row>
    <row r="1421" spans="1:5">
      <c r="A1421" s="25">
        <v>44042</v>
      </c>
      <c r="B1421">
        <v>44042</v>
      </c>
      <c r="C1421" t="s">
        <v>542</v>
      </c>
      <c r="D1421" s="27">
        <f>VLOOKUP(Pag_Inicio_Corr_mas_casos[[#This Row],[Corregimiento]],Hoja3!$A$2:$D$676,4,0)</f>
        <v>40601</v>
      </c>
      <c r="E1421">
        <v>14</v>
      </c>
    </row>
    <row r="1422" spans="1:5">
      <c r="A1422" s="25">
        <v>44042</v>
      </c>
      <c r="B1422">
        <v>44042</v>
      </c>
      <c r="C1422" t="s">
        <v>560</v>
      </c>
      <c r="D1422" s="27">
        <f>VLOOKUP(Pag_Inicio_Corr_mas_casos[[#This Row],[Corregimiento]],Hoja3!$A$2:$D$676,4,0)</f>
        <v>80826</v>
      </c>
      <c r="E1422">
        <v>12</v>
      </c>
    </row>
    <row r="1423" spans="1:5">
      <c r="A1423" s="25">
        <v>44042</v>
      </c>
      <c r="B1423">
        <v>44042</v>
      </c>
      <c r="C1423" t="s">
        <v>535</v>
      </c>
      <c r="D1423" s="27">
        <f>VLOOKUP(Pag_Inicio_Corr_mas_casos[[#This Row],[Corregimiento]],Hoja3!$A$2:$D$676,4,0)</f>
        <v>80823</v>
      </c>
      <c r="E1423">
        <v>16</v>
      </c>
    </row>
    <row r="1424" spans="1:5">
      <c r="A1424" s="25">
        <v>44042</v>
      </c>
      <c r="B1424">
        <v>44042</v>
      </c>
      <c r="C1424" t="s">
        <v>559</v>
      </c>
      <c r="D1424" s="27">
        <f>VLOOKUP(Pag_Inicio_Corr_mas_casos[[#This Row],[Corregimiento]],Hoja3!$A$2:$D$676,4,0)</f>
        <v>130708</v>
      </c>
      <c r="E1424">
        <v>14</v>
      </c>
    </row>
    <row r="1425" spans="1:5">
      <c r="A1425" s="25">
        <v>44042</v>
      </c>
      <c r="B1425">
        <v>44042</v>
      </c>
      <c r="C1425" t="s">
        <v>631</v>
      </c>
      <c r="D1425" s="27">
        <f>VLOOKUP(Pag_Inicio_Corr_mas_casos[[#This Row],[Corregimiento]],Hoja3!$A$2:$D$676,4,0)</f>
        <v>120402</v>
      </c>
      <c r="E1425">
        <v>11</v>
      </c>
    </row>
    <row r="1426" spans="1:5">
      <c r="A1426" s="25">
        <v>44042</v>
      </c>
      <c r="B1426">
        <v>44042</v>
      </c>
      <c r="C1426" t="s">
        <v>528</v>
      </c>
      <c r="D1426" s="27">
        <f>VLOOKUP(Pag_Inicio_Corr_mas_casos[[#This Row],[Corregimiento]],Hoja3!$A$2:$D$676,4,0)</f>
        <v>130102</v>
      </c>
      <c r="E1426">
        <v>11</v>
      </c>
    </row>
    <row r="1427" spans="1:5">
      <c r="A1427" s="25">
        <v>44042</v>
      </c>
      <c r="B1427">
        <v>44042</v>
      </c>
      <c r="C1427" t="s">
        <v>540</v>
      </c>
      <c r="D1427" s="27">
        <f>VLOOKUP(Pag_Inicio_Corr_mas_casos[[#This Row],[Corregimiento]],Hoja3!$A$2:$D$676,4,0)</f>
        <v>80812</v>
      </c>
      <c r="E1427">
        <v>19</v>
      </c>
    </row>
    <row r="1428" spans="1:5">
      <c r="A1428" s="25">
        <v>44042</v>
      </c>
      <c r="B1428">
        <v>44042</v>
      </c>
      <c r="C1428" t="s">
        <v>532</v>
      </c>
      <c r="D1428" s="27">
        <f>VLOOKUP(Pag_Inicio_Corr_mas_casos[[#This Row],[Corregimiento]],Hoja3!$A$2:$D$676,4,0)</f>
        <v>80816</v>
      </c>
      <c r="E1428">
        <v>11</v>
      </c>
    </row>
    <row r="1429" spans="1:5">
      <c r="A1429" s="25">
        <v>44042</v>
      </c>
      <c r="B1429">
        <v>44042</v>
      </c>
      <c r="C1429" t="s">
        <v>554</v>
      </c>
      <c r="D1429" s="27">
        <f>VLOOKUP(Pag_Inicio_Corr_mas_casos[[#This Row],[Corregimiento]],Hoja3!$A$2:$D$676,4,0)</f>
        <v>80820</v>
      </c>
      <c r="E1429">
        <v>14</v>
      </c>
    </row>
    <row r="1430" spans="1:5">
      <c r="A1430" s="25">
        <v>44042</v>
      </c>
      <c r="B1430">
        <v>44042</v>
      </c>
      <c r="C1430" t="s">
        <v>531</v>
      </c>
      <c r="D1430" s="27">
        <f>VLOOKUP(Pag_Inicio_Corr_mas_casos[[#This Row],[Corregimiento]],Hoja3!$A$2:$D$676,4,0)</f>
        <v>81008</v>
      </c>
      <c r="E1430">
        <v>12</v>
      </c>
    </row>
    <row r="1431" spans="1:5">
      <c r="A1431" s="25">
        <v>44042</v>
      </c>
      <c r="B1431">
        <v>44042</v>
      </c>
      <c r="C1431" t="s">
        <v>533</v>
      </c>
      <c r="D1431" s="27">
        <f>VLOOKUP(Pag_Inicio_Corr_mas_casos[[#This Row],[Corregimiento]],Hoja3!$A$2:$D$676,4,0)</f>
        <v>80817</v>
      </c>
      <c r="E1431">
        <v>26</v>
      </c>
    </row>
    <row r="1432" spans="1:5">
      <c r="A1432" s="25">
        <v>44042</v>
      </c>
      <c r="B1432">
        <v>44042</v>
      </c>
      <c r="C1432" t="s">
        <v>545</v>
      </c>
      <c r="D1432" s="27">
        <f>VLOOKUP(Pag_Inicio_Corr_mas_casos[[#This Row],[Corregimiento]],Hoja3!$A$2:$D$676,4,0)</f>
        <v>80810</v>
      </c>
      <c r="E1432">
        <v>11</v>
      </c>
    </row>
    <row r="1433" spans="1:5">
      <c r="A1433" s="25">
        <v>44042</v>
      </c>
      <c r="B1433">
        <v>44042</v>
      </c>
      <c r="C1433" t="s">
        <v>550</v>
      </c>
      <c r="D1433" s="27">
        <f>VLOOKUP(Pag_Inicio_Corr_mas_casos[[#This Row],[Corregimiento]],Hoja3!$A$2:$D$676,4,0)</f>
        <v>80813</v>
      </c>
      <c r="E1433">
        <v>32</v>
      </c>
    </row>
    <row r="1434" spans="1:5">
      <c r="A1434" s="25">
        <v>44042</v>
      </c>
      <c r="B1434">
        <v>44042</v>
      </c>
      <c r="C1434" t="s">
        <v>553</v>
      </c>
      <c r="D1434" s="27">
        <f>VLOOKUP(Pag_Inicio_Corr_mas_casos[[#This Row],[Corregimiento]],Hoja3!$A$2:$D$676,4,0)</f>
        <v>80808</v>
      </c>
      <c r="E1434">
        <v>18</v>
      </c>
    </row>
    <row r="1435" spans="1:5">
      <c r="A1435" s="25">
        <v>44042</v>
      </c>
      <c r="B1435">
        <v>44042</v>
      </c>
      <c r="C1435" t="s">
        <v>568</v>
      </c>
      <c r="D1435" s="27">
        <f>VLOOKUP(Pag_Inicio_Corr_mas_casos[[#This Row],[Corregimiento]],Hoja3!$A$2:$D$676,4,0)</f>
        <v>130717</v>
      </c>
      <c r="E1435">
        <v>16</v>
      </c>
    </row>
    <row r="1436" spans="1:5">
      <c r="A1436" s="25">
        <v>44042</v>
      </c>
      <c r="B1436">
        <v>44042</v>
      </c>
      <c r="C1436" t="s">
        <v>537</v>
      </c>
      <c r="D1436" s="27">
        <f>VLOOKUP(Pag_Inicio_Corr_mas_casos[[#This Row],[Corregimiento]],Hoja3!$A$2:$D$676,4,0)</f>
        <v>80819</v>
      </c>
      <c r="E1436">
        <v>44</v>
      </c>
    </row>
    <row r="1437" spans="1:5">
      <c r="A1437" s="25">
        <v>44042</v>
      </c>
      <c r="B1437">
        <v>44042</v>
      </c>
      <c r="C1437" t="s">
        <v>632</v>
      </c>
      <c r="D1437" s="27">
        <f>VLOOKUP(Pag_Inicio_Corr_mas_casos[[#This Row],[Corregimiento]],Hoja3!$A$2:$D$676,4,0)</f>
        <v>100104</v>
      </c>
      <c r="E1437">
        <v>16</v>
      </c>
    </row>
    <row r="1438" spans="1:5">
      <c r="A1438" s="25">
        <v>44042</v>
      </c>
      <c r="B1438">
        <v>44042</v>
      </c>
      <c r="C1438" t="s">
        <v>526</v>
      </c>
      <c r="D1438" s="27">
        <f>VLOOKUP(Pag_Inicio_Corr_mas_casos[[#This Row],[Corregimiento]],Hoja3!$A$2:$D$676,4,0)</f>
        <v>130106</v>
      </c>
      <c r="E1438">
        <v>18</v>
      </c>
    </row>
    <row r="1439" spans="1:5">
      <c r="A1439" s="25">
        <v>44043</v>
      </c>
      <c r="B1439">
        <v>44043</v>
      </c>
      <c r="C1439" t="s">
        <v>529</v>
      </c>
      <c r="D1439" s="27">
        <f>VLOOKUP(Pag_Inicio_Corr_mas_casos[[#This Row],[Corregimiento]],Hoja3!$A$2:$D$676,4,0)</f>
        <v>80821</v>
      </c>
      <c r="E1439">
        <v>21</v>
      </c>
    </row>
    <row r="1440" spans="1:5">
      <c r="A1440" s="25">
        <v>44043</v>
      </c>
      <c r="B1440">
        <v>44043</v>
      </c>
      <c r="C1440" t="s">
        <v>534</v>
      </c>
      <c r="D1440" s="27">
        <f>VLOOKUP(Pag_Inicio_Corr_mas_casos[[#This Row],[Corregimiento]],Hoja3!$A$2:$D$676,4,0)</f>
        <v>80822</v>
      </c>
      <c r="E1440">
        <v>20</v>
      </c>
    </row>
    <row r="1441" spans="1:5">
      <c r="A1441" s="25">
        <v>44043</v>
      </c>
      <c r="B1441">
        <v>44043</v>
      </c>
      <c r="C1441" t="s">
        <v>536</v>
      </c>
      <c r="D1441" s="27">
        <f>VLOOKUP(Pag_Inicio_Corr_mas_casos[[#This Row],[Corregimiento]],Hoja3!$A$2:$D$676,4,0)</f>
        <v>81001</v>
      </c>
      <c r="E1441">
        <v>11</v>
      </c>
    </row>
    <row r="1442" spans="1:5">
      <c r="A1442" s="25">
        <v>44043</v>
      </c>
      <c r="B1442">
        <v>44043</v>
      </c>
      <c r="C1442" t="s">
        <v>524</v>
      </c>
      <c r="D1442" s="27">
        <f>VLOOKUP(Pag_Inicio_Corr_mas_casos[[#This Row],[Corregimiento]],Hoja3!$A$2:$D$676,4,0)</f>
        <v>130101</v>
      </c>
      <c r="E1442">
        <v>45</v>
      </c>
    </row>
    <row r="1443" spans="1:5">
      <c r="A1443" s="25">
        <v>44043</v>
      </c>
      <c r="B1443">
        <v>44043</v>
      </c>
      <c r="C1443" t="s">
        <v>572</v>
      </c>
      <c r="D1443" s="27">
        <f>VLOOKUP(Pag_Inicio_Corr_mas_casos[[#This Row],[Corregimiento]],Hoja3!$A$2:$D$676,4,0)</f>
        <v>130701</v>
      </c>
      <c r="E1443">
        <v>19</v>
      </c>
    </row>
    <row r="1444" spans="1:5">
      <c r="A1444" s="25">
        <v>44043</v>
      </c>
      <c r="B1444">
        <v>44043</v>
      </c>
      <c r="C1444" t="s">
        <v>541</v>
      </c>
      <c r="D1444" s="27">
        <f>VLOOKUP(Pag_Inicio_Corr_mas_casos[[#This Row],[Corregimiento]],Hoja3!$A$2:$D$676,4,0)</f>
        <v>130702</v>
      </c>
      <c r="E1444">
        <v>14</v>
      </c>
    </row>
    <row r="1445" spans="1:5">
      <c r="A1445" s="25">
        <v>44043</v>
      </c>
      <c r="B1445">
        <v>44043</v>
      </c>
      <c r="C1445" t="s">
        <v>530</v>
      </c>
      <c r="D1445" s="27">
        <f>VLOOKUP(Pag_Inicio_Corr_mas_casos[[#This Row],[Corregimiento]],Hoja3!$A$2:$D$676,4,0)</f>
        <v>81007</v>
      </c>
      <c r="E1445">
        <v>13</v>
      </c>
    </row>
    <row r="1446" spans="1:5">
      <c r="A1446" s="25">
        <v>44043</v>
      </c>
      <c r="B1446">
        <v>44043</v>
      </c>
      <c r="C1446" t="s">
        <v>525</v>
      </c>
      <c r="D1446" s="27">
        <f>VLOOKUP(Pag_Inicio_Corr_mas_casos[[#This Row],[Corregimiento]],Hoja3!$A$2:$D$676,4,0)</f>
        <v>81002</v>
      </c>
      <c r="E1446">
        <v>14</v>
      </c>
    </row>
    <row r="1447" spans="1:5">
      <c r="A1447" s="25">
        <v>44043</v>
      </c>
      <c r="B1447">
        <v>44043</v>
      </c>
      <c r="C1447" t="s">
        <v>575</v>
      </c>
      <c r="D1447" s="27">
        <f>VLOOKUP(Pag_Inicio_Corr_mas_casos[[#This Row],[Corregimiento]],Hoja3!$A$2:$D$676,4,0)</f>
        <v>80807</v>
      </c>
      <c r="E1447">
        <v>13</v>
      </c>
    </row>
    <row r="1448" spans="1:5">
      <c r="A1448" s="25">
        <v>44043</v>
      </c>
      <c r="B1448">
        <v>44043</v>
      </c>
      <c r="C1448" t="s">
        <v>538</v>
      </c>
      <c r="D1448" s="27">
        <f>VLOOKUP(Pag_Inicio_Corr_mas_casos[[#This Row],[Corregimiento]],Hoja3!$A$2:$D$676,4,0)</f>
        <v>130107</v>
      </c>
      <c r="E1448">
        <v>25</v>
      </c>
    </row>
    <row r="1449" spans="1:5">
      <c r="A1449" s="25">
        <v>44043</v>
      </c>
      <c r="B1449">
        <v>44043</v>
      </c>
      <c r="C1449" t="s">
        <v>571</v>
      </c>
      <c r="D1449" s="27">
        <f>VLOOKUP(Pag_Inicio_Corr_mas_casos[[#This Row],[Corregimiento]],Hoja3!$A$2:$D$676,4,0)</f>
        <v>30104</v>
      </c>
      <c r="E1449">
        <v>16</v>
      </c>
    </row>
    <row r="1450" spans="1:5">
      <c r="A1450" s="25">
        <v>44043</v>
      </c>
      <c r="B1450">
        <v>44043</v>
      </c>
      <c r="C1450" t="s">
        <v>552</v>
      </c>
      <c r="D1450" s="27">
        <f>VLOOKUP(Pag_Inicio_Corr_mas_casos[[#This Row],[Corregimiento]],Hoja3!$A$2:$D$676,4,0)</f>
        <v>80501</v>
      </c>
      <c r="E1450">
        <v>18</v>
      </c>
    </row>
    <row r="1451" spans="1:5">
      <c r="A1451" s="25">
        <v>44043</v>
      </c>
      <c r="B1451">
        <v>44043</v>
      </c>
      <c r="C1451" t="s">
        <v>600</v>
      </c>
      <c r="D1451" s="27">
        <f>VLOOKUP(Pag_Inicio_Corr_mas_casos[[#This Row],[Corregimiento]],Hoja3!$A$2:$D$676,4,0)</f>
        <v>30115</v>
      </c>
      <c r="E1451">
        <v>18</v>
      </c>
    </row>
    <row r="1452" spans="1:5">
      <c r="A1452" s="25">
        <v>44043</v>
      </c>
      <c r="B1452">
        <v>44043</v>
      </c>
      <c r="C1452" t="s">
        <v>542</v>
      </c>
      <c r="D1452" s="27">
        <f>VLOOKUP(Pag_Inicio_Corr_mas_casos[[#This Row],[Corregimiento]],Hoja3!$A$2:$D$676,4,0)</f>
        <v>40601</v>
      </c>
      <c r="E1452">
        <v>19</v>
      </c>
    </row>
    <row r="1453" spans="1:5">
      <c r="A1453" s="25">
        <v>44043</v>
      </c>
      <c r="B1453">
        <v>44043</v>
      </c>
      <c r="C1453" t="s">
        <v>608</v>
      </c>
      <c r="D1453" s="27">
        <f>VLOOKUP(Pag_Inicio_Corr_mas_casos[[#This Row],[Corregimiento]],Hoja3!$A$2:$D$676,4,0)</f>
        <v>40701</v>
      </c>
      <c r="E1453">
        <v>11</v>
      </c>
    </row>
    <row r="1454" spans="1:5">
      <c r="A1454" s="25">
        <v>44043</v>
      </c>
      <c r="B1454">
        <v>44043</v>
      </c>
      <c r="C1454" t="s">
        <v>535</v>
      </c>
      <c r="D1454" s="27">
        <f>VLOOKUP(Pag_Inicio_Corr_mas_casos[[#This Row],[Corregimiento]],Hoja3!$A$2:$D$676,4,0)</f>
        <v>80823</v>
      </c>
      <c r="E1454">
        <v>11</v>
      </c>
    </row>
    <row r="1455" spans="1:5">
      <c r="A1455" s="25">
        <v>44043</v>
      </c>
      <c r="B1455">
        <v>44043</v>
      </c>
      <c r="C1455" t="s">
        <v>559</v>
      </c>
      <c r="D1455" s="27">
        <f>VLOOKUP(Pag_Inicio_Corr_mas_casos[[#This Row],[Corregimiento]],Hoja3!$A$2:$D$676,4,0)</f>
        <v>130708</v>
      </c>
      <c r="E1455">
        <v>17</v>
      </c>
    </row>
    <row r="1456" spans="1:5">
      <c r="A1456" s="25">
        <v>44043</v>
      </c>
      <c r="B1456">
        <v>44043</v>
      </c>
      <c r="C1456" t="s">
        <v>528</v>
      </c>
      <c r="D1456" s="27">
        <f>VLOOKUP(Pag_Inicio_Corr_mas_casos[[#This Row],[Corregimiento]],Hoja3!$A$2:$D$676,4,0)</f>
        <v>130102</v>
      </c>
      <c r="E1456">
        <v>16</v>
      </c>
    </row>
    <row r="1457" spans="1:5">
      <c r="A1457" s="25">
        <v>44043</v>
      </c>
      <c r="B1457">
        <v>44043</v>
      </c>
      <c r="C1457" t="s">
        <v>540</v>
      </c>
      <c r="D1457" s="27">
        <f>VLOOKUP(Pag_Inicio_Corr_mas_casos[[#This Row],[Corregimiento]],Hoja3!$A$2:$D$676,4,0)</f>
        <v>80812</v>
      </c>
      <c r="E1457">
        <v>15</v>
      </c>
    </row>
    <row r="1458" spans="1:5">
      <c r="A1458" s="25">
        <v>44043</v>
      </c>
      <c r="B1458">
        <v>44043</v>
      </c>
      <c r="C1458" t="s">
        <v>633</v>
      </c>
      <c r="D1458" s="27">
        <f>VLOOKUP(Pag_Inicio_Corr_mas_casos[[#This Row],[Corregimiento]],Hoja3!$A$2:$D$676,4,0)</f>
        <v>40501</v>
      </c>
      <c r="E1458">
        <v>17</v>
      </c>
    </row>
    <row r="1459" spans="1:5">
      <c r="A1459" s="25">
        <v>44043</v>
      </c>
      <c r="B1459">
        <v>44043</v>
      </c>
      <c r="C1459" t="s">
        <v>627</v>
      </c>
      <c r="D1459" s="27">
        <f>VLOOKUP(Pag_Inicio_Corr_mas_casos[[#This Row],[Corregimiento]],Hoja3!$A$2:$D$676,4,0)</f>
        <v>40606</v>
      </c>
      <c r="E1459">
        <v>12</v>
      </c>
    </row>
    <row r="1460" spans="1:5">
      <c r="A1460" s="25">
        <v>44043</v>
      </c>
      <c r="B1460">
        <v>44043</v>
      </c>
      <c r="C1460" t="s">
        <v>554</v>
      </c>
      <c r="D1460" s="27">
        <f>VLOOKUP(Pag_Inicio_Corr_mas_casos[[#This Row],[Corregimiento]],Hoja3!$A$2:$D$676,4,0)</f>
        <v>80820</v>
      </c>
      <c r="E1460">
        <v>17</v>
      </c>
    </row>
    <row r="1461" spans="1:5">
      <c r="A1461" s="25">
        <v>44043</v>
      </c>
      <c r="B1461">
        <v>44043</v>
      </c>
      <c r="C1461" t="s">
        <v>634</v>
      </c>
      <c r="D1461" s="27">
        <f>VLOOKUP(Pag_Inicio_Corr_mas_casos[[#This Row],[Corregimiento]],Hoja3!$A$2:$D$676,4,0)</f>
        <v>91008</v>
      </c>
      <c r="E1461">
        <v>15</v>
      </c>
    </row>
    <row r="1462" spans="1:5">
      <c r="A1462" s="25">
        <v>44043</v>
      </c>
      <c r="B1462">
        <v>44043</v>
      </c>
      <c r="C1462" t="s">
        <v>533</v>
      </c>
      <c r="D1462" s="27">
        <f>VLOOKUP(Pag_Inicio_Corr_mas_casos[[#This Row],[Corregimiento]],Hoja3!$A$2:$D$676,4,0)</f>
        <v>80817</v>
      </c>
      <c r="E1462">
        <v>14</v>
      </c>
    </row>
    <row r="1463" spans="1:5">
      <c r="A1463" s="25">
        <v>44043</v>
      </c>
      <c r="B1463">
        <v>44043</v>
      </c>
      <c r="C1463" t="s">
        <v>550</v>
      </c>
      <c r="D1463" s="27">
        <f>VLOOKUP(Pag_Inicio_Corr_mas_casos[[#This Row],[Corregimiento]],Hoja3!$A$2:$D$676,4,0)</f>
        <v>80813</v>
      </c>
      <c r="E1463">
        <v>17</v>
      </c>
    </row>
    <row r="1464" spans="1:5">
      <c r="A1464" s="25">
        <v>44043</v>
      </c>
      <c r="B1464">
        <v>44043</v>
      </c>
      <c r="C1464" t="s">
        <v>568</v>
      </c>
      <c r="D1464" s="27">
        <f>VLOOKUP(Pag_Inicio_Corr_mas_casos[[#This Row],[Corregimiento]],Hoja3!$A$2:$D$676,4,0)</f>
        <v>130717</v>
      </c>
      <c r="E1464">
        <v>15</v>
      </c>
    </row>
    <row r="1465" spans="1:5">
      <c r="A1465" s="25">
        <v>44043</v>
      </c>
      <c r="B1465">
        <v>44043</v>
      </c>
      <c r="C1465" t="s">
        <v>578</v>
      </c>
      <c r="D1465" s="27">
        <f>VLOOKUP(Pag_Inicio_Corr_mas_casos[[#This Row],[Corregimiento]],Hoja3!$A$2:$D$676,4,0)</f>
        <v>30111</v>
      </c>
      <c r="E1465">
        <v>11</v>
      </c>
    </row>
    <row r="1466" spans="1:5">
      <c r="A1466" s="25">
        <v>44043</v>
      </c>
      <c r="B1466">
        <v>44043</v>
      </c>
      <c r="C1466" t="s">
        <v>565</v>
      </c>
      <c r="D1466" s="27">
        <f>VLOOKUP(Pag_Inicio_Corr_mas_casos[[#This Row],[Corregimiento]],Hoja3!$A$2:$D$676,4,0)</f>
        <v>80809</v>
      </c>
      <c r="E1466">
        <v>12</v>
      </c>
    </row>
    <row r="1467" spans="1:5">
      <c r="A1467" s="25">
        <v>44043</v>
      </c>
      <c r="B1467">
        <v>44043</v>
      </c>
      <c r="C1467" t="s">
        <v>537</v>
      </c>
      <c r="D1467" s="27">
        <f>VLOOKUP(Pag_Inicio_Corr_mas_casos[[#This Row],[Corregimiento]],Hoja3!$A$2:$D$676,4,0)</f>
        <v>80819</v>
      </c>
      <c r="E1467">
        <v>15</v>
      </c>
    </row>
    <row r="1468" spans="1:5">
      <c r="A1468" s="25">
        <v>44043</v>
      </c>
      <c r="B1468">
        <v>44043</v>
      </c>
      <c r="C1468" t="s">
        <v>526</v>
      </c>
      <c r="D1468" s="27">
        <f>VLOOKUP(Pag_Inicio_Corr_mas_casos[[#This Row],[Corregimiento]],Hoja3!$A$2:$D$676,4,0)</f>
        <v>130106</v>
      </c>
      <c r="E1468">
        <v>28</v>
      </c>
    </row>
    <row r="1469" spans="1:5">
      <c r="A1469" s="25">
        <v>44044</v>
      </c>
      <c r="B1469">
        <v>44044</v>
      </c>
      <c r="C1469" t="s">
        <v>529</v>
      </c>
      <c r="D1469" s="27">
        <f>VLOOKUP(Pag_Inicio_Corr_mas_casos[[#This Row],[Corregimiento]],Hoja3!$A$2:$D$676,4,0)</f>
        <v>80821</v>
      </c>
      <c r="E1469">
        <v>39</v>
      </c>
    </row>
    <row r="1470" spans="1:5">
      <c r="A1470" s="25">
        <v>44044</v>
      </c>
      <c r="B1470">
        <v>44044</v>
      </c>
      <c r="C1470" t="s">
        <v>623</v>
      </c>
      <c r="D1470" s="27">
        <f>VLOOKUP(Pag_Inicio_Corr_mas_casos[[#This Row],[Corregimiento]],Hoja3!$A$2:$D$676,4,0)</f>
        <v>100102</v>
      </c>
      <c r="E1470">
        <v>11</v>
      </c>
    </row>
    <row r="1471" spans="1:5">
      <c r="A1471" s="25">
        <v>44044</v>
      </c>
      <c r="B1471">
        <v>44044</v>
      </c>
      <c r="C1471" t="s">
        <v>534</v>
      </c>
      <c r="D1471" s="27">
        <f>VLOOKUP(Pag_Inicio_Corr_mas_casos[[#This Row],[Corregimiento]],Hoja3!$A$2:$D$676,4,0)</f>
        <v>80822</v>
      </c>
      <c r="E1471">
        <v>14</v>
      </c>
    </row>
    <row r="1472" spans="1:5">
      <c r="A1472" s="25">
        <v>44044</v>
      </c>
      <c r="B1472">
        <v>44044</v>
      </c>
      <c r="C1472" t="s">
        <v>536</v>
      </c>
      <c r="D1472" s="27">
        <f>VLOOKUP(Pag_Inicio_Corr_mas_casos[[#This Row],[Corregimiento]],Hoja3!$A$2:$D$676,4,0)</f>
        <v>81001</v>
      </c>
      <c r="E1472">
        <v>13</v>
      </c>
    </row>
    <row r="1473" spans="1:5">
      <c r="A1473" s="25">
        <v>44044</v>
      </c>
      <c r="B1473">
        <v>44044</v>
      </c>
      <c r="C1473" t="s">
        <v>539</v>
      </c>
      <c r="D1473" s="27">
        <f>VLOOKUP(Pag_Inicio_Corr_mas_casos[[#This Row],[Corregimiento]],Hoja3!$A$2:$D$676,4,0)</f>
        <v>81006</v>
      </c>
      <c r="E1473">
        <v>21</v>
      </c>
    </row>
    <row r="1474" spans="1:5">
      <c r="A1474" s="25">
        <v>44044</v>
      </c>
      <c r="B1474">
        <v>44044</v>
      </c>
      <c r="C1474" t="s">
        <v>524</v>
      </c>
      <c r="D1474" s="27">
        <f>VLOOKUP(Pag_Inicio_Corr_mas_casos[[#This Row],[Corregimiento]],Hoja3!$A$2:$D$676,4,0)</f>
        <v>130101</v>
      </c>
      <c r="E1474">
        <v>32</v>
      </c>
    </row>
    <row r="1475" spans="1:5">
      <c r="A1475" s="25">
        <v>44044</v>
      </c>
      <c r="B1475">
        <v>44044</v>
      </c>
      <c r="C1475" t="s">
        <v>541</v>
      </c>
      <c r="D1475" s="27">
        <f>VLOOKUP(Pag_Inicio_Corr_mas_casos[[#This Row],[Corregimiento]],Hoja3!$A$2:$D$676,4,0)</f>
        <v>130702</v>
      </c>
      <c r="E1475">
        <v>11</v>
      </c>
    </row>
    <row r="1476" spans="1:5">
      <c r="A1476" s="25">
        <v>44044</v>
      </c>
      <c r="B1476">
        <v>44044</v>
      </c>
      <c r="C1476" t="s">
        <v>530</v>
      </c>
      <c r="D1476" s="27">
        <f>VLOOKUP(Pag_Inicio_Corr_mas_casos[[#This Row],[Corregimiento]],Hoja3!$A$2:$D$676,4,0)</f>
        <v>81007</v>
      </c>
      <c r="E1476">
        <v>40</v>
      </c>
    </row>
    <row r="1477" spans="1:5">
      <c r="A1477" s="25">
        <v>44044</v>
      </c>
      <c r="B1477">
        <v>44044</v>
      </c>
      <c r="C1477" t="s">
        <v>525</v>
      </c>
      <c r="D1477" s="27">
        <f>VLOOKUP(Pag_Inicio_Corr_mas_casos[[#This Row],[Corregimiento]],Hoja3!$A$2:$D$676,4,0)</f>
        <v>81002</v>
      </c>
      <c r="E1477">
        <v>16</v>
      </c>
    </row>
    <row r="1478" spans="1:5">
      <c r="A1478" s="25">
        <v>44044</v>
      </c>
      <c r="B1478">
        <v>44044</v>
      </c>
      <c r="C1478" t="s">
        <v>543</v>
      </c>
      <c r="D1478" s="27">
        <f>VLOOKUP(Pag_Inicio_Corr_mas_casos[[#This Row],[Corregimiento]],Hoja3!$A$2:$D$676,4,0)</f>
        <v>80806</v>
      </c>
      <c r="E1478">
        <v>22</v>
      </c>
    </row>
    <row r="1479" spans="1:5">
      <c r="A1479" s="25">
        <v>44044</v>
      </c>
      <c r="B1479">
        <v>44044</v>
      </c>
      <c r="C1479" t="s">
        <v>594</v>
      </c>
      <c r="D1479" s="27">
        <f>VLOOKUP(Pag_Inicio_Corr_mas_casos[[#This Row],[Corregimiento]],Hoja3!$A$2:$D$676,4,0)</f>
        <v>40503</v>
      </c>
      <c r="E1479">
        <v>13</v>
      </c>
    </row>
    <row r="1480" spans="1:5">
      <c r="A1480" s="25">
        <v>44044</v>
      </c>
      <c r="B1480">
        <v>44044</v>
      </c>
      <c r="C1480" t="s">
        <v>538</v>
      </c>
      <c r="D1480" s="27">
        <f>VLOOKUP(Pag_Inicio_Corr_mas_casos[[#This Row],[Corregimiento]],Hoja3!$A$2:$D$676,4,0)</f>
        <v>130107</v>
      </c>
      <c r="E1480">
        <v>26</v>
      </c>
    </row>
    <row r="1481" spans="1:5">
      <c r="A1481" s="25">
        <v>44044</v>
      </c>
      <c r="B1481">
        <v>44044</v>
      </c>
      <c r="C1481" t="s">
        <v>555</v>
      </c>
      <c r="D1481" s="27">
        <f>VLOOKUP(Pag_Inicio_Corr_mas_casos[[#This Row],[Corregimiento]],Hoja3!$A$2:$D$676,4,0)</f>
        <v>80815</v>
      </c>
      <c r="E1481">
        <v>22</v>
      </c>
    </row>
    <row r="1482" spans="1:5">
      <c r="A1482" s="25">
        <v>44044</v>
      </c>
      <c r="B1482">
        <v>44044</v>
      </c>
      <c r="C1482" t="s">
        <v>571</v>
      </c>
      <c r="D1482" s="27">
        <f>VLOOKUP(Pag_Inicio_Corr_mas_casos[[#This Row],[Corregimiento]],Hoja3!$A$2:$D$676,4,0)</f>
        <v>30104</v>
      </c>
      <c r="E1482">
        <v>17</v>
      </c>
    </row>
    <row r="1483" spans="1:5">
      <c r="A1483" s="25">
        <v>44044</v>
      </c>
      <c r="B1483">
        <v>44044</v>
      </c>
      <c r="C1483" t="s">
        <v>552</v>
      </c>
      <c r="D1483" s="27">
        <f>VLOOKUP(Pag_Inicio_Corr_mas_casos[[#This Row],[Corregimiento]],Hoja3!$A$2:$D$676,4,0)</f>
        <v>80501</v>
      </c>
      <c r="E1483">
        <v>18</v>
      </c>
    </row>
    <row r="1484" spans="1:5">
      <c r="A1484" s="25">
        <v>44044</v>
      </c>
      <c r="B1484">
        <v>44044</v>
      </c>
      <c r="C1484" t="s">
        <v>546</v>
      </c>
      <c r="D1484" s="27">
        <f>VLOOKUP(Pag_Inicio_Corr_mas_casos[[#This Row],[Corregimiento]],Hoja3!$A$2:$D$676,4,0)</f>
        <v>30107</v>
      </c>
      <c r="E1484">
        <v>27</v>
      </c>
    </row>
    <row r="1485" spans="1:5">
      <c r="A1485" s="25">
        <v>44044</v>
      </c>
      <c r="B1485">
        <v>44044</v>
      </c>
      <c r="C1485" t="s">
        <v>542</v>
      </c>
      <c r="D1485" s="27">
        <f>VLOOKUP(Pag_Inicio_Corr_mas_casos[[#This Row],[Corregimiento]],Hoja3!$A$2:$D$676,4,0)</f>
        <v>40601</v>
      </c>
      <c r="E1485">
        <v>23</v>
      </c>
    </row>
    <row r="1486" spans="1:5">
      <c r="A1486" s="25">
        <v>44044</v>
      </c>
      <c r="B1486">
        <v>44044</v>
      </c>
      <c r="C1486" t="s">
        <v>560</v>
      </c>
      <c r="D1486" s="27">
        <f>VLOOKUP(Pag_Inicio_Corr_mas_casos[[#This Row],[Corregimiento]],Hoja3!$A$2:$D$676,4,0)</f>
        <v>80826</v>
      </c>
      <c r="E1486">
        <v>11</v>
      </c>
    </row>
    <row r="1487" spans="1:5">
      <c r="A1487" s="25">
        <v>44044</v>
      </c>
      <c r="B1487">
        <v>44044</v>
      </c>
      <c r="C1487" t="s">
        <v>535</v>
      </c>
      <c r="D1487" s="27">
        <f>VLOOKUP(Pag_Inicio_Corr_mas_casos[[#This Row],[Corregimiento]],Hoja3!$A$2:$D$676,4,0)</f>
        <v>80823</v>
      </c>
      <c r="E1487">
        <v>18</v>
      </c>
    </row>
    <row r="1488" spans="1:5">
      <c r="A1488" s="25">
        <v>44044</v>
      </c>
      <c r="B1488">
        <v>44044</v>
      </c>
      <c r="C1488" t="s">
        <v>559</v>
      </c>
      <c r="D1488" s="27">
        <f>VLOOKUP(Pag_Inicio_Corr_mas_casos[[#This Row],[Corregimiento]],Hoja3!$A$2:$D$676,4,0)</f>
        <v>130708</v>
      </c>
      <c r="E1488">
        <v>17</v>
      </c>
    </row>
    <row r="1489" spans="1:5">
      <c r="A1489" s="25">
        <v>44044</v>
      </c>
      <c r="B1489">
        <v>44044</v>
      </c>
      <c r="C1489" t="s">
        <v>540</v>
      </c>
      <c r="D1489" s="27">
        <f>VLOOKUP(Pag_Inicio_Corr_mas_casos[[#This Row],[Corregimiento]],Hoja3!$A$2:$D$676,4,0)</f>
        <v>80812</v>
      </c>
      <c r="E1489">
        <v>27</v>
      </c>
    </row>
    <row r="1490" spans="1:5">
      <c r="A1490" s="25">
        <v>44044</v>
      </c>
      <c r="B1490">
        <v>44044</v>
      </c>
      <c r="C1490" t="s">
        <v>532</v>
      </c>
      <c r="D1490" s="27">
        <f>VLOOKUP(Pag_Inicio_Corr_mas_casos[[#This Row],[Corregimiento]],Hoja3!$A$2:$D$676,4,0)</f>
        <v>80816</v>
      </c>
      <c r="E1490">
        <v>14</v>
      </c>
    </row>
    <row r="1491" spans="1:5">
      <c r="A1491" s="25">
        <v>44044</v>
      </c>
      <c r="B1491">
        <v>44044</v>
      </c>
      <c r="C1491" t="s">
        <v>554</v>
      </c>
      <c r="D1491" s="27">
        <f>VLOOKUP(Pag_Inicio_Corr_mas_casos[[#This Row],[Corregimiento]],Hoja3!$A$2:$D$676,4,0)</f>
        <v>80820</v>
      </c>
      <c r="E1491">
        <v>34</v>
      </c>
    </row>
    <row r="1492" spans="1:5">
      <c r="A1492" s="25">
        <v>44044</v>
      </c>
      <c r="B1492">
        <v>44044</v>
      </c>
      <c r="C1492" t="s">
        <v>531</v>
      </c>
      <c r="D1492" s="27">
        <f>VLOOKUP(Pag_Inicio_Corr_mas_casos[[#This Row],[Corregimiento]],Hoja3!$A$2:$D$676,4,0)</f>
        <v>81008</v>
      </c>
      <c r="E1492">
        <v>11</v>
      </c>
    </row>
    <row r="1493" spans="1:5">
      <c r="A1493" s="25">
        <v>44044</v>
      </c>
      <c r="B1493">
        <v>44044</v>
      </c>
      <c r="C1493" t="s">
        <v>533</v>
      </c>
      <c r="D1493" s="27">
        <f>VLOOKUP(Pag_Inicio_Corr_mas_casos[[#This Row],[Corregimiento]],Hoja3!$A$2:$D$676,4,0)</f>
        <v>80817</v>
      </c>
      <c r="E1493">
        <v>24</v>
      </c>
    </row>
    <row r="1494" spans="1:5">
      <c r="A1494" s="25">
        <v>44044</v>
      </c>
      <c r="B1494">
        <v>44044</v>
      </c>
      <c r="C1494" t="s">
        <v>550</v>
      </c>
      <c r="D1494" s="27">
        <f>VLOOKUP(Pag_Inicio_Corr_mas_casos[[#This Row],[Corregimiento]],Hoja3!$A$2:$D$676,4,0)</f>
        <v>80813</v>
      </c>
      <c r="E1494">
        <v>34</v>
      </c>
    </row>
    <row r="1495" spans="1:5">
      <c r="A1495" s="25">
        <v>44044</v>
      </c>
      <c r="B1495">
        <v>44044</v>
      </c>
      <c r="C1495" t="s">
        <v>587</v>
      </c>
      <c r="D1495" s="27">
        <f>VLOOKUP(Pag_Inicio_Corr_mas_casos[[#This Row],[Corregimiento]],Hoja3!$A$2:$D$676,4,0)</f>
        <v>130716</v>
      </c>
      <c r="E1495">
        <v>11</v>
      </c>
    </row>
    <row r="1496" spans="1:5">
      <c r="A1496" s="25">
        <v>44044</v>
      </c>
      <c r="B1496">
        <v>44044</v>
      </c>
      <c r="C1496" t="s">
        <v>557</v>
      </c>
      <c r="D1496" s="27">
        <f>VLOOKUP(Pag_Inicio_Corr_mas_casos[[#This Row],[Corregimiento]],Hoja3!$A$2:$D$676,4,0)</f>
        <v>80811</v>
      </c>
      <c r="E1496">
        <v>12</v>
      </c>
    </row>
    <row r="1497" spans="1:5">
      <c r="A1497" s="25">
        <v>44044</v>
      </c>
      <c r="B1497">
        <v>44044</v>
      </c>
      <c r="C1497" t="s">
        <v>570</v>
      </c>
      <c r="D1497" s="27">
        <f>VLOOKUP(Pag_Inicio_Corr_mas_casos[[#This Row],[Corregimiento]],Hoja3!$A$2:$D$676,4,0)</f>
        <v>81009</v>
      </c>
      <c r="E1497">
        <v>18</v>
      </c>
    </row>
    <row r="1498" spans="1:5">
      <c r="A1498" s="25">
        <v>44044</v>
      </c>
      <c r="B1498">
        <v>44044</v>
      </c>
      <c r="C1498" t="s">
        <v>565</v>
      </c>
      <c r="D1498" s="27">
        <f>VLOOKUP(Pag_Inicio_Corr_mas_casos[[#This Row],[Corregimiento]],Hoja3!$A$2:$D$676,4,0)</f>
        <v>80809</v>
      </c>
      <c r="E1498">
        <v>18</v>
      </c>
    </row>
    <row r="1499" spans="1:5">
      <c r="A1499" s="25">
        <v>44044</v>
      </c>
      <c r="B1499">
        <v>44044</v>
      </c>
      <c r="C1499" t="s">
        <v>537</v>
      </c>
      <c r="D1499" s="27">
        <f>VLOOKUP(Pag_Inicio_Corr_mas_casos[[#This Row],[Corregimiento]],Hoja3!$A$2:$D$676,4,0)</f>
        <v>80819</v>
      </c>
      <c r="E1499">
        <v>64</v>
      </c>
    </row>
    <row r="1500" spans="1:5">
      <c r="A1500" s="25">
        <v>44044</v>
      </c>
      <c r="B1500">
        <v>44044</v>
      </c>
      <c r="C1500" t="s">
        <v>563</v>
      </c>
      <c r="D1500" s="27">
        <f>VLOOKUP(Pag_Inicio_Corr_mas_casos[[#This Row],[Corregimiento]],Hoja3!$A$2:$D$676,4,0)</f>
        <v>130105</v>
      </c>
      <c r="E1500">
        <v>19</v>
      </c>
    </row>
    <row r="1501" spans="1:5">
      <c r="A1501" s="25">
        <v>44044</v>
      </c>
      <c r="B1501">
        <v>44044</v>
      </c>
      <c r="C1501" t="s">
        <v>526</v>
      </c>
      <c r="D1501" s="27">
        <f>VLOOKUP(Pag_Inicio_Corr_mas_casos[[#This Row],[Corregimiento]],Hoja3!$A$2:$D$676,4,0)</f>
        <v>130106</v>
      </c>
      <c r="E1501">
        <v>34</v>
      </c>
    </row>
    <row r="1502" spans="1:5">
      <c r="A1502" s="25">
        <v>44045</v>
      </c>
      <c r="B1502">
        <v>44045</v>
      </c>
      <c r="C1502" t="s">
        <v>529</v>
      </c>
      <c r="D1502" s="27">
        <f>VLOOKUP(Pag_Inicio_Corr_mas_casos[[#This Row],[Corregimiento]],Hoja3!$A$2:$D$676,4,0)</f>
        <v>80821</v>
      </c>
      <c r="E1502">
        <v>41</v>
      </c>
    </row>
    <row r="1503" spans="1:5">
      <c r="A1503" s="25">
        <v>44045</v>
      </c>
      <c r="B1503">
        <v>44045</v>
      </c>
      <c r="C1503" t="s">
        <v>534</v>
      </c>
      <c r="D1503" s="27">
        <f>VLOOKUP(Pag_Inicio_Corr_mas_casos[[#This Row],[Corregimiento]],Hoja3!$A$2:$D$676,4,0)</f>
        <v>80822</v>
      </c>
      <c r="E1503">
        <v>23</v>
      </c>
    </row>
    <row r="1504" spans="1:5">
      <c r="A1504" s="25">
        <v>44045</v>
      </c>
      <c r="B1504">
        <v>44045</v>
      </c>
      <c r="C1504" t="s">
        <v>524</v>
      </c>
      <c r="D1504" s="27">
        <f>VLOOKUP(Pag_Inicio_Corr_mas_casos[[#This Row],[Corregimiento]],Hoja3!$A$2:$D$676,4,0)</f>
        <v>130101</v>
      </c>
      <c r="E1504">
        <v>17</v>
      </c>
    </row>
    <row r="1505" spans="1:5">
      <c r="A1505" s="25">
        <v>44045</v>
      </c>
      <c r="B1505">
        <v>44045</v>
      </c>
      <c r="C1505" t="s">
        <v>541</v>
      </c>
      <c r="D1505" s="27">
        <f>VLOOKUP(Pag_Inicio_Corr_mas_casos[[#This Row],[Corregimiento]],Hoja3!$A$2:$D$676,4,0)</f>
        <v>130702</v>
      </c>
      <c r="E1505">
        <v>13</v>
      </c>
    </row>
    <row r="1506" spans="1:5">
      <c r="A1506" s="25">
        <v>44045</v>
      </c>
      <c r="B1506">
        <v>44045</v>
      </c>
      <c r="C1506" t="s">
        <v>530</v>
      </c>
      <c r="D1506" s="27">
        <f>VLOOKUP(Pag_Inicio_Corr_mas_casos[[#This Row],[Corregimiento]],Hoja3!$A$2:$D$676,4,0)</f>
        <v>81007</v>
      </c>
      <c r="E1506">
        <v>30</v>
      </c>
    </row>
    <row r="1507" spans="1:5">
      <c r="A1507" s="25">
        <v>44045</v>
      </c>
      <c r="B1507">
        <v>44045</v>
      </c>
      <c r="C1507" t="s">
        <v>525</v>
      </c>
      <c r="D1507" s="27">
        <f>VLOOKUP(Pag_Inicio_Corr_mas_casos[[#This Row],[Corregimiento]],Hoja3!$A$2:$D$676,4,0)</f>
        <v>81002</v>
      </c>
      <c r="E1507">
        <v>18</v>
      </c>
    </row>
    <row r="1508" spans="1:5">
      <c r="A1508" s="25">
        <v>44045</v>
      </c>
      <c r="B1508">
        <v>44045</v>
      </c>
      <c r="C1508" t="s">
        <v>543</v>
      </c>
      <c r="D1508" s="27">
        <f>VLOOKUP(Pag_Inicio_Corr_mas_casos[[#This Row],[Corregimiento]],Hoja3!$A$2:$D$676,4,0)</f>
        <v>80806</v>
      </c>
      <c r="E1508">
        <v>15</v>
      </c>
    </row>
    <row r="1509" spans="1:5">
      <c r="A1509" s="25">
        <v>44045</v>
      </c>
      <c r="B1509">
        <v>44045</v>
      </c>
      <c r="C1509" t="s">
        <v>538</v>
      </c>
      <c r="D1509" s="27">
        <f>VLOOKUP(Pag_Inicio_Corr_mas_casos[[#This Row],[Corregimiento]],Hoja3!$A$2:$D$676,4,0)</f>
        <v>130107</v>
      </c>
      <c r="E1509">
        <v>12</v>
      </c>
    </row>
    <row r="1510" spans="1:5">
      <c r="A1510" s="25">
        <v>44045</v>
      </c>
      <c r="B1510">
        <v>44045</v>
      </c>
      <c r="C1510" t="s">
        <v>555</v>
      </c>
      <c r="D1510" s="27">
        <f>VLOOKUP(Pag_Inicio_Corr_mas_casos[[#This Row],[Corregimiento]],Hoja3!$A$2:$D$676,4,0)</f>
        <v>80815</v>
      </c>
      <c r="E1510">
        <v>26</v>
      </c>
    </row>
    <row r="1511" spans="1:5">
      <c r="A1511" s="25">
        <v>44045</v>
      </c>
      <c r="B1511">
        <v>44045</v>
      </c>
      <c r="C1511" t="s">
        <v>626</v>
      </c>
      <c r="D1511" s="27">
        <f>VLOOKUP(Pag_Inicio_Corr_mas_casos[[#This Row],[Corregimiento]],Hoja3!$A$2:$D$676,4,0)</f>
        <v>90301</v>
      </c>
      <c r="E1511">
        <v>15</v>
      </c>
    </row>
    <row r="1512" spans="1:5">
      <c r="A1512" s="25">
        <v>44045</v>
      </c>
      <c r="B1512">
        <v>44045</v>
      </c>
      <c r="C1512" t="s">
        <v>571</v>
      </c>
      <c r="D1512" s="27">
        <f>VLOOKUP(Pag_Inicio_Corr_mas_casos[[#This Row],[Corregimiento]],Hoja3!$A$2:$D$676,4,0)</f>
        <v>30104</v>
      </c>
      <c r="E1512">
        <v>24</v>
      </c>
    </row>
    <row r="1513" spans="1:5">
      <c r="A1513" s="25">
        <v>44045</v>
      </c>
      <c r="B1513">
        <v>44045</v>
      </c>
      <c r="C1513" t="s">
        <v>544</v>
      </c>
      <c r="D1513" s="27">
        <f>VLOOKUP(Pag_Inicio_Corr_mas_casos[[#This Row],[Corregimiento]],Hoja3!$A$2:$D$676,4,0)</f>
        <v>130108</v>
      </c>
      <c r="E1513">
        <v>12</v>
      </c>
    </row>
    <row r="1514" spans="1:5">
      <c r="A1514" s="25">
        <v>44045</v>
      </c>
      <c r="B1514">
        <v>44045</v>
      </c>
      <c r="C1514" t="s">
        <v>546</v>
      </c>
      <c r="D1514" s="27">
        <f>VLOOKUP(Pag_Inicio_Corr_mas_casos[[#This Row],[Corregimiento]],Hoja3!$A$2:$D$676,4,0)</f>
        <v>30107</v>
      </c>
      <c r="E1514">
        <v>14</v>
      </c>
    </row>
    <row r="1515" spans="1:5">
      <c r="A1515" s="25">
        <v>44045</v>
      </c>
      <c r="B1515">
        <v>44045</v>
      </c>
      <c r="C1515" t="s">
        <v>542</v>
      </c>
      <c r="D1515" s="27">
        <f>VLOOKUP(Pag_Inicio_Corr_mas_casos[[#This Row],[Corregimiento]],Hoja3!$A$2:$D$676,4,0)</f>
        <v>40601</v>
      </c>
      <c r="E1515">
        <v>19</v>
      </c>
    </row>
    <row r="1516" spans="1:5">
      <c r="A1516" s="25">
        <v>44045</v>
      </c>
      <c r="B1516">
        <v>44045</v>
      </c>
      <c r="C1516" t="s">
        <v>560</v>
      </c>
      <c r="D1516" s="27">
        <f>VLOOKUP(Pag_Inicio_Corr_mas_casos[[#This Row],[Corregimiento]],Hoja3!$A$2:$D$676,4,0)</f>
        <v>80826</v>
      </c>
      <c r="E1516">
        <v>12</v>
      </c>
    </row>
    <row r="1517" spans="1:5">
      <c r="A1517" s="25">
        <v>44045</v>
      </c>
      <c r="B1517">
        <v>44045</v>
      </c>
      <c r="C1517" t="s">
        <v>535</v>
      </c>
      <c r="D1517" s="27">
        <f>VLOOKUP(Pag_Inicio_Corr_mas_casos[[#This Row],[Corregimiento]],Hoja3!$A$2:$D$676,4,0)</f>
        <v>80823</v>
      </c>
      <c r="E1517">
        <v>28</v>
      </c>
    </row>
    <row r="1518" spans="1:5">
      <c r="A1518" s="25">
        <v>44045</v>
      </c>
      <c r="B1518">
        <v>44045</v>
      </c>
      <c r="C1518" t="s">
        <v>528</v>
      </c>
      <c r="D1518" s="27">
        <f>VLOOKUP(Pag_Inicio_Corr_mas_casos[[#This Row],[Corregimiento]],Hoja3!$A$2:$D$676,4,0)</f>
        <v>130102</v>
      </c>
      <c r="E1518">
        <v>19</v>
      </c>
    </row>
    <row r="1519" spans="1:5">
      <c r="A1519" s="25">
        <v>44045</v>
      </c>
      <c r="B1519">
        <v>44045</v>
      </c>
      <c r="C1519" t="s">
        <v>540</v>
      </c>
      <c r="D1519" s="27">
        <f>VLOOKUP(Pag_Inicio_Corr_mas_casos[[#This Row],[Corregimiento]],Hoja3!$A$2:$D$676,4,0)</f>
        <v>80812</v>
      </c>
      <c r="E1519">
        <v>25</v>
      </c>
    </row>
    <row r="1520" spans="1:5">
      <c r="A1520" s="25">
        <v>44045</v>
      </c>
      <c r="B1520">
        <v>44045</v>
      </c>
      <c r="C1520" t="s">
        <v>601</v>
      </c>
      <c r="D1520" s="27">
        <f>VLOOKUP(Pag_Inicio_Corr_mas_casos[[#This Row],[Corregimiento]],Hoja3!$A$2:$D$676,4,0)</f>
        <v>120701</v>
      </c>
      <c r="E1520">
        <v>11</v>
      </c>
    </row>
    <row r="1521" spans="1:6">
      <c r="A1521" s="25">
        <v>44045</v>
      </c>
      <c r="B1521">
        <v>44045</v>
      </c>
      <c r="C1521" t="s">
        <v>573</v>
      </c>
      <c r="D1521" s="27">
        <f>VLOOKUP(Pag_Inicio_Corr_mas_casos[[#This Row],[Corregimiento]],Hoja3!$A$2:$D$676,4,0)</f>
        <v>80804</v>
      </c>
      <c r="E1521">
        <v>12</v>
      </c>
    </row>
    <row r="1522" spans="1:6">
      <c r="A1522" s="25">
        <v>44045</v>
      </c>
      <c r="B1522">
        <v>44045</v>
      </c>
      <c r="C1522" t="s">
        <v>532</v>
      </c>
      <c r="D1522" s="27">
        <f>VLOOKUP(Pag_Inicio_Corr_mas_casos[[#This Row],[Corregimiento]],Hoja3!$A$2:$D$676,4,0)</f>
        <v>80816</v>
      </c>
      <c r="E1522">
        <v>19</v>
      </c>
    </row>
    <row r="1523" spans="1:6">
      <c r="A1523" s="25">
        <v>44045</v>
      </c>
      <c r="B1523">
        <v>44045</v>
      </c>
      <c r="C1523" t="s">
        <v>554</v>
      </c>
      <c r="D1523" s="27">
        <f>VLOOKUP(Pag_Inicio_Corr_mas_casos[[#This Row],[Corregimiento]],Hoja3!$A$2:$D$676,4,0)</f>
        <v>80820</v>
      </c>
      <c r="E1523">
        <v>25</v>
      </c>
    </row>
    <row r="1524" spans="1:6">
      <c r="A1524" s="25">
        <v>44045</v>
      </c>
      <c r="B1524">
        <v>44045</v>
      </c>
      <c r="C1524" t="s">
        <v>599</v>
      </c>
      <c r="D1524" s="27">
        <f>VLOOKUP(Pag_Inicio_Corr_mas_casos[[#This Row],[Corregimiento]],Hoja3!$A$2:$D$676,4,0)</f>
        <v>81004</v>
      </c>
      <c r="E1524">
        <v>12</v>
      </c>
    </row>
    <row r="1525" spans="1:6">
      <c r="A1525" s="25">
        <v>44045</v>
      </c>
      <c r="B1525">
        <v>44045</v>
      </c>
      <c r="C1525" t="s">
        <v>531</v>
      </c>
      <c r="D1525" s="27">
        <f>VLOOKUP(Pag_Inicio_Corr_mas_casos[[#This Row],[Corregimiento]],Hoja3!$A$2:$D$676,4,0)</f>
        <v>81008</v>
      </c>
      <c r="E1525">
        <v>16</v>
      </c>
    </row>
    <row r="1526" spans="1:6">
      <c r="A1526" s="25">
        <v>44045</v>
      </c>
      <c r="B1526">
        <v>44045</v>
      </c>
      <c r="C1526" t="s">
        <v>533</v>
      </c>
      <c r="D1526" s="27">
        <f>VLOOKUP(Pag_Inicio_Corr_mas_casos[[#This Row],[Corregimiento]],Hoja3!$A$2:$D$676,4,0)</f>
        <v>80817</v>
      </c>
      <c r="E1526">
        <v>33</v>
      </c>
    </row>
    <row r="1527" spans="1:6">
      <c r="A1527" s="25">
        <v>44045</v>
      </c>
      <c r="B1527">
        <v>44045</v>
      </c>
      <c r="C1527" t="s">
        <v>545</v>
      </c>
      <c r="D1527" s="27">
        <f>VLOOKUP(Pag_Inicio_Corr_mas_casos[[#This Row],[Corregimiento]],Hoja3!$A$2:$D$676,4,0)</f>
        <v>80810</v>
      </c>
      <c r="E1527">
        <v>12</v>
      </c>
    </row>
    <row r="1528" spans="1:6">
      <c r="A1528" s="25">
        <v>44045</v>
      </c>
      <c r="B1528">
        <v>44045</v>
      </c>
      <c r="C1528" t="s">
        <v>550</v>
      </c>
      <c r="D1528" s="27">
        <f>VLOOKUP(Pag_Inicio_Corr_mas_casos[[#This Row],[Corregimiento]],Hoja3!$A$2:$D$676,4,0)</f>
        <v>80813</v>
      </c>
      <c r="E1528">
        <v>14</v>
      </c>
    </row>
    <row r="1529" spans="1:6">
      <c r="A1529" s="25">
        <v>44045</v>
      </c>
      <c r="B1529">
        <v>44045</v>
      </c>
      <c r="C1529" t="s">
        <v>635</v>
      </c>
      <c r="D1529" s="27">
        <f>VLOOKUP(Pag_Inicio_Corr_mas_casos[[#This Row],[Corregimiento]],Hoja3!$A$2:$D$676,4,0)</f>
        <v>30401</v>
      </c>
      <c r="E1529">
        <v>17</v>
      </c>
    </row>
    <row r="1530" spans="1:6">
      <c r="A1530" s="25">
        <v>44045</v>
      </c>
      <c r="B1530">
        <v>44045</v>
      </c>
      <c r="C1530" t="s">
        <v>570</v>
      </c>
      <c r="D1530" s="27">
        <f>VLOOKUP(Pag_Inicio_Corr_mas_casos[[#This Row],[Corregimiento]],Hoja3!$A$2:$D$676,4,0)</f>
        <v>81009</v>
      </c>
      <c r="E1530">
        <v>11</v>
      </c>
    </row>
    <row r="1531" spans="1:6">
      <c r="A1531" s="25">
        <v>44045</v>
      </c>
      <c r="B1531">
        <v>44045</v>
      </c>
      <c r="C1531" t="s">
        <v>578</v>
      </c>
      <c r="D1531" s="27">
        <f>VLOOKUP(Pag_Inicio_Corr_mas_casos[[#This Row],[Corregimiento]],Hoja3!$A$2:$D$676,4,0)</f>
        <v>30111</v>
      </c>
      <c r="E1531">
        <v>22</v>
      </c>
    </row>
    <row r="1532" spans="1:6">
      <c r="A1532" s="25">
        <v>44045</v>
      </c>
      <c r="B1532">
        <v>44045</v>
      </c>
      <c r="C1532" t="s">
        <v>562</v>
      </c>
      <c r="D1532" s="27">
        <f>VLOOKUP(Pag_Inicio_Corr_mas_casos[[#This Row],[Corregimiento]],Hoja3!$A$2:$D$676,4,0)</f>
        <v>80803</v>
      </c>
      <c r="E1532">
        <v>12</v>
      </c>
    </row>
    <row r="1533" spans="1:6">
      <c r="A1533" s="25">
        <v>44045</v>
      </c>
      <c r="B1533">
        <v>44045</v>
      </c>
      <c r="C1533" t="s">
        <v>537</v>
      </c>
      <c r="D1533" s="27">
        <f>VLOOKUP(Pag_Inicio_Corr_mas_casos[[#This Row],[Corregimiento]],Hoja3!$A$2:$D$676,4,0)</f>
        <v>80819</v>
      </c>
      <c r="E1533">
        <v>41</v>
      </c>
    </row>
    <row r="1534" spans="1:6">
      <c r="A1534" s="25">
        <v>44045</v>
      </c>
      <c r="B1534">
        <v>44045</v>
      </c>
      <c r="C1534" t="s">
        <v>563</v>
      </c>
      <c r="D1534" s="27">
        <f>VLOOKUP(Pag_Inicio_Corr_mas_casos[[#This Row],[Corregimiento]],Hoja3!$A$2:$D$676,4,0)</f>
        <v>130105</v>
      </c>
      <c r="E1534">
        <v>15</v>
      </c>
    </row>
    <row r="1535" spans="1:6">
      <c r="A1535" s="25">
        <v>44045</v>
      </c>
      <c r="B1535">
        <v>44045</v>
      </c>
      <c r="C1535" t="s">
        <v>526</v>
      </c>
      <c r="D1535" s="27">
        <f>VLOOKUP(Pag_Inicio_Corr_mas_casos[[#This Row],[Corregimiento]],Hoja3!$A$2:$D$676,4,0)</f>
        <v>130106</v>
      </c>
      <c r="E1535">
        <v>36</v>
      </c>
    </row>
    <row r="1536" spans="1:6">
      <c r="A1536" s="77">
        <v>44046</v>
      </c>
      <c r="B1536" s="78">
        <v>44046</v>
      </c>
      <c r="C1536" s="78" t="s">
        <v>529</v>
      </c>
      <c r="D1536" s="79">
        <f>VLOOKUP(Pag_Inicio_Corr_mas_casos[[#This Row],[Corregimiento]],Hoja3!$A$2:$D$676,4,0)</f>
        <v>80821</v>
      </c>
      <c r="E1536" s="78">
        <v>34</v>
      </c>
      <c r="F1536">
        <v>1</v>
      </c>
    </row>
    <row r="1537" spans="1:6">
      <c r="A1537" s="77">
        <v>44046</v>
      </c>
      <c r="B1537" s="78">
        <v>44046</v>
      </c>
      <c r="C1537" s="78" t="s">
        <v>534</v>
      </c>
      <c r="D1537" s="79">
        <f>VLOOKUP(Pag_Inicio_Corr_mas_casos[[#This Row],[Corregimiento]],Hoja3!$A$2:$D$676,4,0)</f>
        <v>80822</v>
      </c>
      <c r="E1537" s="78">
        <v>22</v>
      </c>
      <c r="F1537">
        <v>1</v>
      </c>
    </row>
    <row r="1538" spans="1:6">
      <c r="A1538" s="77">
        <v>44046</v>
      </c>
      <c r="B1538" s="78">
        <v>44046</v>
      </c>
      <c r="C1538" s="78" t="s">
        <v>524</v>
      </c>
      <c r="D1538" s="79">
        <f>VLOOKUP(Pag_Inicio_Corr_mas_casos[[#This Row],[Corregimiento]],Hoja3!$A$2:$D$676,4,0)</f>
        <v>130101</v>
      </c>
      <c r="E1538" s="78">
        <v>20</v>
      </c>
      <c r="F1538">
        <v>1</v>
      </c>
    </row>
    <row r="1539" spans="1:6">
      <c r="A1539" s="77">
        <v>44046</v>
      </c>
      <c r="B1539" s="78">
        <v>44046</v>
      </c>
      <c r="C1539" s="78" t="s">
        <v>541</v>
      </c>
      <c r="D1539" s="79">
        <f>VLOOKUP(Pag_Inicio_Corr_mas_casos[[#This Row],[Corregimiento]],Hoja3!$A$2:$D$676,4,0)</f>
        <v>130702</v>
      </c>
      <c r="E1539" s="78">
        <v>12</v>
      </c>
      <c r="F1539">
        <v>1</v>
      </c>
    </row>
    <row r="1540" spans="1:6">
      <c r="A1540" s="77">
        <v>44046</v>
      </c>
      <c r="B1540" s="78">
        <v>44046</v>
      </c>
      <c r="C1540" s="78" t="s">
        <v>530</v>
      </c>
      <c r="D1540" s="79">
        <f>VLOOKUP(Pag_Inicio_Corr_mas_casos[[#This Row],[Corregimiento]],Hoja3!$A$2:$D$676,4,0)</f>
        <v>81007</v>
      </c>
      <c r="E1540" s="78">
        <v>43</v>
      </c>
      <c r="F1540">
        <v>1</v>
      </c>
    </row>
    <row r="1541" spans="1:6">
      <c r="A1541" s="77">
        <v>44046</v>
      </c>
      <c r="B1541" s="78">
        <v>44046</v>
      </c>
      <c r="C1541" s="78" t="s">
        <v>525</v>
      </c>
      <c r="D1541" s="79">
        <f>VLOOKUP(Pag_Inicio_Corr_mas_casos[[#This Row],[Corregimiento]],Hoja3!$A$2:$D$676,4,0)</f>
        <v>81002</v>
      </c>
      <c r="E1541" s="78">
        <v>22</v>
      </c>
      <c r="F1541">
        <v>1</v>
      </c>
    </row>
    <row r="1542" spans="1:6">
      <c r="A1542" s="77">
        <v>44046</v>
      </c>
      <c r="B1542" s="78">
        <v>44046</v>
      </c>
      <c r="C1542" s="78" t="s">
        <v>538</v>
      </c>
      <c r="D1542" s="79">
        <f>VLOOKUP(Pag_Inicio_Corr_mas_casos[[#This Row],[Corregimiento]],Hoja3!$A$2:$D$676,4,0)</f>
        <v>130107</v>
      </c>
      <c r="E1542" s="78">
        <v>32</v>
      </c>
      <c r="F1542">
        <v>1</v>
      </c>
    </row>
    <row r="1543" spans="1:6">
      <c r="A1543" s="77">
        <v>44046</v>
      </c>
      <c r="B1543" s="78">
        <v>44046</v>
      </c>
      <c r="C1543" s="78" t="s">
        <v>555</v>
      </c>
      <c r="D1543" s="79">
        <f>VLOOKUP(Pag_Inicio_Corr_mas_casos[[#This Row],[Corregimiento]],Hoja3!$A$2:$D$676,4,0)</f>
        <v>80815</v>
      </c>
      <c r="E1543" s="78">
        <v>19</v>
      </c>
      <c r="F1543">
        <v>1</v>
      </c>
    </row>
    <row r="1544" spans="1:6">
      <c r="A1544" s="77">
        <v>44046</v>
      </c>
      <c r="B1544" s="78">
        <v>44046</v>
      </c>
      <c r="C1544" s="78" t="s">
        <v>552</v>
      </c>
      <c r="D1544" s="79">
        <f>VLOOKUP(Pag_Inicio_Corr_mas_casos[[#This Row],[Corregimiento]],Hoja3!$A$2:$D$676,4,0)</f>
        <v>80501</v>
      </c>
      <c r="E1544" s="78">
        <v>23</v>
      </c>
      <c r="F1544">
        <v>1</v>
      </c>
    </row>
    <row r="1545" spans="1:6">
      <c r="A1545" s="77">
        <v>44046</v>
      </c>
      <c r="B1545" s="78">
        <v>44046</v>
      </c>
      <c r="C1545" s="78" t="s">
        <v>546</v>
      </c>
      <c r="D1545" s="79">
        <f>VLOOKUP(Pag_Inicio_Corr_mas_casos[[#This Row],[Corregimiento]],Hoja3!$A$2:$D$676,4,0)</f>
        <v>30107</v>
      </c>
      <c r="E1545" s="78">
        <v>12</v>
      </c>
      <c r="F1545">
        <v>1</v>
      </c>
    </row>
    <row r="1546" spans="1:6">
      <c r="A1546" s="77">
        <v>44046</v>
      </c>
      <c r="B1546" s="78">
        <v>44046</v>
      </c>
      <c r="C1546" s="78" t="s">
        <v>542</v>
      </c>
      <c r="D1546" s="79">
        <f>VLOOKUP(Pag_Inicio_Corr_mas_casos[[#This Row],[Corregimiento]],Hoja3!$A$2:$D$676,4,0)</f>
        <v>40601</v>
      </c>
      <c r="E1546" s="78">
        <v>15</v>
      </c>
      <c r="F1546">
        <v>1</v>
      </c>
    </row>
    <row r="1547" spans="1:6">
      <c r="A1547" s="77">
        <v>44046</v>
      </c>
      <c r="B1547" s="78">
        <v>44046</v>
      </c>
      <c r="C1547" s="78" t="s">
        <v>535</v>
      </c>
      <c r="D1547" s="79">
        <f>VLOOKUP(Pag_Inicio_Corr_mas_casos[[#This Row],[Corregimiento]],Hoja3!$A$2:$D$676,4,0)</f>
        <v>80823</v>
      </c>
      <c r="E1547" s="78">
        <v>16</v>
      </c>
      <c r="F1547">
        <v>1</v>
      </c>
    </row>
    <row r="1548" spans="1:6">
      <c r="A1548" s="77">
        <v>44046</v>
      </c>
      <c r="B1548" s="78">
        <v>44046</v>
      </c>
      <c r="C1548" s="78" t="s">
        <v>559</v>
      </c>
      <c r="D1548" s="79">
        <f>VLOOKUP(Pag_Inicio_Corr_mas_casos[[#This Row],[Corregimiento]],Hoja3!$A$2:$D$676,4,0)</f>
        <v>130708</v>
      </c>
      <c r="E1548" s="78">
        <v>20</v>
      </c>
      <c r="F1548">
        <v>1</v>
      </c>
    </row>
    <row r="1549" spans="1:6">
      <c r="A1549" s="77">
        <v>44046</v>
      </c>
      <c r="B1549" s="78">
        <v>44046</v>
      </c>
      <c r="C1549" s="78" t="s">
        <v>569</v>
      </c>
      <c r="D1549" s="79">
        <f>VLOOKUP(Pag_Inicio_Corr_mas_casos[[#This Row],[Corregimiento]],Hoja3!$A$2:$D$676,4,0)</f>
        <v>81003</v>
      </c>
      <c r="E1549" s="78">
        <v>15</v>
      </c>
      <c r="F1549">
        <v>1</v>
      </c>
    </row>
    <row r="1550" spans="1:6">
      <c r="A1550" s="77">
        <v>44046</v>
      </c>
      <c r="B1550" s="78">
        <v>44046</v>
      </c>
      <c r="C1550" s="78" t="s">
        <v>528</v>
      </c>
      <c r="D1550" s="79">
        <f>VLOOKUP(Pag_Inicio_Corr_mas_casos[[#This Row],[Corregimiento]],Hoja3!$A$2:$D$676,4,0)</f>
        <v>130102</v>
      </c>
      <c r="E1550" s="78">
        <v>16</v>
      </c>
      <c r="F1550">
        <v>1</v>
      </c>
    </row>
    <row r="1551" spans="1:6">
      <c r="A1551" s="77">
        <v>44046</v>
      </c>
      <c r="B1551" s="78">
        <v>44046</v>
      </c>
      <c r="C1551" s="78" t="s">
        <v>540</v>
      </c>
      <c r="D1551" s="79">
        <f>VLOOKUP(Pag_Inicio_Corr_mas_casos[[#This Row],[Corregimiento]],Hoja3!$A$2:$D$676,4,0)</f>
        <v>80812</v>
      </c>
      <c r="E1551" s="78">
        <v>22</v>
      </c>
      <c r="F1551">
        <v>1</v>
      </c>
    </row>
    <row r="1552" spans="1:6">
      <c r="A1552" s="77">
        <v>44046</v>
      </c>
      <c r="B1552" s="78">
        <v>44046</v>
      </c>
      <c r="C1552" s="78" t="s">
        <v>554</v>
      </c>
      <c r="D1552" s="79">
        <f>VLOOKUP(Pag_Inicio_Corr_mas_casos[[#This Row],[Corregimiento]],Hoja3!$A$2:$D$676,4,0)</f>
        <v>80820</v>
      </c>
      <c r="E1552" s="78">
        <v>12</v>
      </c>
      <c r="F1552">
        <v>1</v>
      </c>
    </row>
    <row r="1553" spans="1:6">
      <c r="A1553" s="77">
        <v>44046</v>
      </c>
      <c r="B1553" s="78">
        <v>44046</v>
      </c>
      <c r="C1553" s="78" t="s">
        <v>531</v>
      </c>
      <c r="D1553" s="79">
        <f>VLOOKUP(Pag_Inicio_Corr_mas_casos[[#This Row],[Corregimiento]],Hoja3!$A$2:$D$676,4,0)</f>
        <v>81008</v>
      </c>
      <c r="E1553" s="78">
        <v>32</v>
      </c>
      <c r="F1553">
        <v>1</v>
      </c>
    </row>
    <row r="1554" spans="1:6">
      <c r="A1554" s="77">
        <v>44046</v>
      </c>
      <c r="B1554" s="78">
        <v>44046</v>
      </c>
      <c r="C1554" s="78" t="s">
        <v>533</v>
      </c>
      <c r="D1554" s="79">
        <f>VLOOKUP(Pag_Inicio_Corr_mas_casos[[#This Row],[Corregimiento]],Hoja3!$A$2:$D$676,4,0)</f>
        <v>80817</v>
      </c>
      <c r="E1554" s="78">
        <v>29</v>
      </c>
      <c r="F1554">
        <v>1</v>
      </c>
    </row>
    <row r="1555" spans="1:6">
      <c r="A1555" s="77">
        <v>44046</v>
      </c>
      <c r="B1555" s="78">
        <v>44046</v>
      </c>
      <c r="C1555" s="78" t="s">
        <v>545</v>
      </c>
      <c r="D1555" s="79">
        <f>VLOOKUP(Pag_Inicio_Corr_mas_casos[[#This Row],[Corregimiento]],Hoja3!$A$2:$D$676,4,0)</f>
        <v>80810</v>
      </c>
      <c r="E1555" s="78">
        <v>12</v>
      </c>
      <c r="F1555">
        <v>1</v>
      </c>
    </row>
    <row r="1556" spans="1:6">
      <c r="A1556" s="77">
        <v>44046</v>
      </c>
      <c r="B1556" s="78">
        <v>44046</v>
      </c>
      <c r="C1556" s="78" t="s">
        <v>550</v>
      </c>
      <c r="D1556" s="79">
        <f>VLOOKUP(Pag_Inicio_Corr_mas_casos[[#This Row],[Corregimiento]],Hoja3!$A$2:$D$676,4,0)</f>
        <v>80813</v>
      </c>
      <c r="E1556" s="78">
        <v>36</v>
      </c>
      <c r="F1556">
        <v>1</v>
      </c>
    </row>
    <row r="1557" spans="1:6">
      <c r="A1557" s="77">
        <v>44046</v>
      </c>
      <c r="B1557" s="78">
        <v>44046</v>
      </c>
      <c r="C1557" s="78" t="s">
        <v>568</v>
      </c>
      <c r="D1557" s="79">
        <f>VLOOKUP(Pag_Inicio_Corr_mas_casos[[#This Row],[Corregimiento]],Hoja3!$A$2:$D$676,4,0)</f>
        <v>130717</v>
      </c>
      <c r="E1557" s="78">
        <v>13</v>
      </c>
      <c r="F1557">
        <v>1</v>
      </c>
    </row>
    <row r="1558" spans="1:6">
      <c r="A1558" s="77">
        <v>44046</v>
      </c>
      <c r="B1558" s="78">
        <v>44046</v>
      </c>
      <c r="C1558" s="78" t="s">
        <v>570</v>
      </c>
      <c r="D1558" s="79">
        <f>VLOOKUP(Pag_Inicio_Corr_mas_casos[[#This Row],[Corregimiento]],Hoja3!$A$2:$D$676,4,0)</f>
        <v>81009</v>
      </c>
      <c r="E1558" s="78">
        <v>11</v>
      </c>
      <c r="F1558">
        <v>1</v>
      </c>
    </row>
    <row r="1559" spans="1:6">
      <c r="A1559" s="77">
        <v>44046</v>
      </c>
      <c r="B1559" s="78">
        <v>44046</v>
      </c>
      <c r="C1559" s="78" t="s">
        <v>636</v>
      </c>
      <c r="D1559" s="79">
        <f>VLOOKUP(Pag_Inicio_Corr_mas_casos[[#This Row],[Corregimiento]],Hoja3!$A$2:$D$676,4,0)</f>
        <v>10105</v>
      </c>
      <c r="E1559" s="78">
        <v>16</v>
      </c>
      <c r="F1559">
        <v>1</v>
      </c>
    </row>
    <row r="1560" spans="1:6">
      <c r="A1560" s="77">
        <v>44046</v>
      </c>
      <c r="B1560" s="78">
        <v>44046</v>
      </c>
      <c r="C1560" s="78" t="s">
        <v>537</v>
      </c>
      <c r="D1560" s="79">
        <f>VLOOKUP(Pag_Inicio_Corr_mas_casos[[#This Row],[Corregimiento]],Hoja3!$A$2:$D$676,4,0)</f>
        <v>80819</v>
      </c>
      <c r="E1560" s="78">
        <v>36</v>
      </c>
      <c r="F1560">
        <v>1</v>
      </c>
    </row>
    <row r="1561" spans="1:6">
      <c r="A1561" s="77">
        <v>44046</v>
      </c>
      <c r="B1561" s="78">
        <v>44046</v>
      </c>
      <c r="C1561" s="78" t="s">
        <v>586</v>
      </c>
      <c r="D1561" s="79">
        <f>VLOOKUP(Pag_Inicio_Corr_mas_casos[[#This Row],[Corregimiento]],Hoja3!$A$2:$D$676,4,0)</f>
        <v>81005</v>
      </c>
      <c r="E1561" s="78">
        <v>15</v>
      </c>
      <c r="F1561">
        <v>1</v>
      </c>
    </row>
    <row r="1562" spans="1:6">
      <c r="A1562" s="77">
        <v>44046</v>
      </c>
      <c r="B1562" s="78">
        <v>44046</v>
      </c>
      <c r="C1562" s="78" t="s">
        <v>526</v>
      </c>
      <c r="D1562" s="79">
        <f>VLOOKUP(Pag_Inicio_Corr_mas_casos[[#This Row],[Corregimiento]],Hoja3!$A$2:$D$676,4,0)</f>
        <v>130106</v>
      </c>
      <c r="E1562" s="78">
        <v>34</v>
      </c>
      <c r="F1562">
        <v>1</v>
      </c>
    </row>
    <row r="1563" spans="1:6">
      <c r="A1563" s="64">
        <v>44047</v>
      </c>
      <c r="B1563" s="65">
        <v>44047</v>
      </c>
      <c r="C1563" s="65" t="s">
        <v>529</v>
      </c>
      <c r="D1563" s="66">
        <f>VLOOKUP(Pag_Inicio_Corr_mas_casos[[#This Row],[Corregimiento]],Hoja3!$A$2:$D$676,4,0)</f>
        <v>80821</v>
      </c>
      <c r="E1563" s="65">
        <v>19</v>
      </c>
      <c r="F1563">
        <v>1</v>
      </c>
    </row>
    <row r="1564" spans="1:6">
      <c r="A1564" s="64">
        <v>44047</v>
      </c>
      <c r="B1564" s="65">
        <v>44047</v>
      </c>
      <c r="C1564" s="65" t="s">
        <v>534</v>
      </c>
      <c r="D1564" s="66">
        <f>VLOOKUP(Pag_Inicio_Corr_mas_casos[[#This Row],[Corregimiento]],Hoja3!$A$2:$D$676,4,0)</f>
        <v>80822</v>
      </c>
      <c r="E1564" s="65">
        <v>45</v>
      </c>
      <c r="F1564">
        <v>1</v>
      </c>
    </row>
    <row r="1565" spans="1:6">
      <c r="A1565" s="64">
        <v>44047</v>
      </c>
      <c r="B1565" s="65">
        <v>44047</v>
      </c>
      <c r="C1565" s="65" t="s">
        <v>596</v>
      </c>
      <c r="D1565" s="66">
        <f>VLOOKUP(Pag_Inicio_Corr_mas_casos[[#This Row],[Corregimiento]],Hoja3!$A$2:$D$676,4,0)</f>
        <v>10401</v>
      </c>
      <c r="E1565" s="65">
        <v>11</v>
      </c>
      <c r="F1565">
        <v>1</v>
      </c>
    </row>
    <row r="1566" spans="1:6">
      <c r="A1566" s="64">
        <v>44047</v>
      </c>
      <c r="B1566" s="65">
        <v>44047</v>
      </c>
      <c r="C1566" s="65" t="s">
        <v>536</v>
      </c>
      <c r="D1566" s="66">
        <f>VLOOKUP(Pag_Inicio_Corr_mas_casos[[#This Row],[Corregimiento]],Hoja3!$A$2:$D$676,4,0)</f>
        <v>81001</v>
      </c>
      <c r="E1566" s="65">
        <v>30</v>
      </c>
      <c r="F1566">
        <v>1</v>
      </c>
    </row>
    <row r="1567" spans="1:6">
      <c r="A1567" s="64">
        <v>44047</v>
      </c>
      <c r="B1567" s="65">
        <v>44047</v>
      </c>
      <c r="C1567" s="65" t="s">
        <v>524</v>
      </c>
      <c r="D1567" s="66">
        <f>VLOOKUP(Pag_Inicio_Corr_mas_casos[[#This Row],[Corregimiento]],Hoja3!$A$2:$D$676,4,0)</f>
        <v>130101</v>
      </c>
      <c r="E1567" s="65">
        <v>15</v>
      </c>
      <c r="F1567">
        <v>1</v>
      </c>
    </row>
    <row r="1568" spans="1:6">
      <c r="A1568" s="64">
        <v>44047</v>
      </c>
      <c r="B1568" s="65">
        <v>44047</v>
      </c>
      <c r="C1568" s="65" t="s">
        <v>530</v>
      </c>
      <c r="D1568" s="66">
        <f>VLOOKUP(Pag_Inicio_Corr_mas_casos[[#This Row],[Corregimiento]],Hoja3!$A$2:$D$676,4,0)</f>
        <v>81007</v>
      </c>
      <c r="E1568" s="65">
        <v>31</v>
      </c>
      <c r="F1568">
        <v>1</v>
      </c>
    </row>
    <row r="1569" spans="1:6">
      <c r="A1569" s="64">
        <v>44047</v>
      </c>
      <c r="B1569" s="65">
        <v>44047</v>
      </c>
      <c r="C1569" s="65" t="s">
        <v>525</v>
      </c>
      <c r="D1569" s="66">
        <f>VLOOKUP(Pag_Inicio_Corr_mas_casos[[#This Row],[Corregimiento]],Hoja3!$A$2:$D$676,4,0)</f>
        <v>81002</v>
      </c>
      <c r="E1569" s="65">
        <v>28</v>
      </c>
      <c r="F1569">
        <v>1</v>
      </c>
    </row>
    <row r="1570" spans="1:6">
      <c r="A1570" s="64">
        <v>44047</v>
      </c>
      <c r="B1570" s="65">
        <v>44047</v>
      </c>
      <c r="C1570" s="65" t="s">
        <v>538</v>
      </c>
      <c r="D1570" s="66">
        <f>VLOOKUP(Pag_Inicio_Corr_mas_casos[[#This Row],[Corregimiento]],Hoja3!$A$2:$D$676,4,0)</f>
        <v>130107</v>
      </c>
      <c r="E1570" s="65">
        <v>26</v>
      </c>
      <c r="F1570">
        <v>1</v>
      </c>
    </row>
    <row r="1571" spans="1:6">
      <c r="A1571" s="64">
        <v>44047</v>
      </c>
      <c r="B1571" s="65">
        <v>44047</v>
      </c>
      <c r="C1571" s="65" t="s">
        <v>555</v>
      </c>
      <c r="D1571" s="66">
        <f>VLOOKUP(Pag_Inicio_Corr_mas_casos[[#This Row],[Corregimiento]],Hoja3!$A$2:$D$676,4,0)</f>
        <v>80815</v>
      </c>
      <c r="E1571" s="65">
        <v>33</v>
      </c>
      <c r="F1571">
        <v>1</v>
      </c>
    </row>
    <row r="1572" spans="1:6">
      <c r="A1572" s="64">
        <v>44047</v>
      </c>
      <c r="B1572" s="65">
        <v>44047</v>
      </c>
      <c r="C1572" s="65" t="s">
        <v>571</v>
      </c>
      <c r="D1572" s="66">
        <f>VLOOKUP(Pag_Inicio_Corr_mas_casos[[#This Row],[Corregimiento]],Hoja3!$A$2:$D$676,4,0)</f>
        <v>30104</v>
      </c>
      <c r="E1572" s="65">
        <v>13</v>
      </c>
      <c r="F1572">
        <v>1</v>
      </c>
    </row>
    <row r="1573" spans="1:6">
      <c r="A1573" s="64">
        <v>44047</v>
      </c>
      <c r="B1573" s="65">
        <v>44047</v>
      </c>
      <c r="C1573" s="65" t="s">
        <v>546</v>
      </c>
      <c r="D1573" s="66">
        <f>VLOOKUP(Pag_Inicio_Corr_mas_casos[[#This Row],[Corregimiento]],Hoja3!$A$2:$D$676,4,0)</f>
        <v>30107</v>
      </c>
      <c r="E1573" s="65">
        <v>12</v>
      </c>
      <c r="F1573">
        <v>1</v>
      </c>
    </row>
    <row r="1574" spans="1:6">
      <c r="A1574" s="64">
        <v>44047</v>
      </c>
      <c r="B1574" s="65">
        <v>44047</v>
      </c>
      <c r="C1574" s="65" t="s">
        <v>569</v>
      </c>
      <c r="D1574" s="66">
        <f>VLOOKUP(Pag_Inicio_Corr_mas_casos[[#This Row],[Corregimiento]],Hoja3!$A$2:$D$676,4,0)</f>
        <v>81003</v>
      </c>
      <c r="E1574" s="65">
        <v>12</v>
      </c>
      <c r="F1574">
        <v>1</v>
      </c>
    </row>
    <row r="1575" spans="1:6">
      <c r="A1575" s="64">
        <v>44047</v>
      </c>
      <c r="B1575" s="65">
        <v>44047</v>
      </c>
      <c r="C1575" s="65" t="s">
        <v>528</v>
      </c>
      <c r="D1575" s="66">
        <f>VLOOKUP(Pag_Inicio_Corr_mas_casos[[#This Row],[Corregimiento]],Hoja3!$A$2:$D$676,4,0)</f>
        <v>130102</v>
      </c>
      <c r="E1575" s="65">
        <v>17</v>
      </c>
      <c r="F1575">
        <v>1</v>
      </c>
    </row>
    <row r="1576" spans="1:6">
      <c r="A1576" s="64">
        <v>44047</v>
      </c>
      <c r="B1576" s="65">
        <v>44047</v>
      </c>
      <c r="C1576" s="65" t="s">
        <v>540</v>
      </c>
      <c r="D1576" s="66">
        <f>VLOOKUP(Pag_Inicio_Corr_mas_casos[[#This Row],[Corregimiento]],Hoja3!$A$2:$D$676,4,0)</f>
        <v>80812</v>
      </c>
      <c r="E1576" s="65">
        <v>16</v>
      </c>
      <c r="F1576">
        <v>1</v>
      </c>
    </row>
    <row r="1577" spans="1:6">
      <c r="A1577" s="64">
        <v>44047</v>
      </c>
      <c r="B1577" s="65">
        <v>44047</v>
      </c>
      <c r="C1577" s="65" t="s">
        <v>532</v>
      </c>
      <c r="D1577" s="66">
        <f>VLOOKUP(Pag_Inicio_Corr_mas_casos[[#This Row],[Corregimiento]],Hoja3!$A$2:$D$676,4,0)</f>
        <v>80816</v>
      </c>
      <c r="E1577" s="65">
        <v>29</v>
      </c>
      <c r="F1577">
        <v>1</v>
      </c>
    </row>
    <row r="1578" spans="1:6">
      <c r="A1578" s="64">
        <v>44047</v>
      </c>
      <c r="B1578" s="65">
        <v>44047</v>
      </c>
      <c r="C1578" s="65" t="s">
        <v>599</v>
      </c>
      <c r="D1578" s="66">
        <f>VLOOKUP(Pag_Inicio_Corr_mas_casos[[#This Row],[Corregimiento]],Hoja3!$A$2:$D$676,4,0)</f>
        <v>81004</v>
      </c>
      <c r="E1578" s="65">
        <v>12</v>
      </c>
      <c r="F1578">
        <v>1</v>
      </c>
    </row>
    <row r="1579" spans="1:6">
      <c r="A1579" s="64">
        <v>44047</v>
      </c>
      <c r="B1579" s="65">
        <v>44047</v>
      </c>
      <c r="C1579" s="65" t="s">
        <v>531</v>
      </c>
      <c r="D1579" s="66">
        <f>VLOOKUP(Pag_Inicio_Corr_mas_casos[[#This Row],[Corregimiento]],Hoja3!$A$2:$D$676,4,0)</f>
        <v>81008</v>
      </c>
      <c r="E1579" s="65">
        <v>15</v>
      </c>
      <c r="F1579">
        <v>1</v>
      </c>
    </row>
    <row r="1580" spans="1:6">
      <c r="A1580" s="64">
        <v>44047</v>
      </c>
      <c r="B1580" s="65">
        <v>44047</v>
      </c>
      <c r="C1580" s="65" t="s">
        <v>533</v>
      </c>
      <c r="D1580" s="66">
        <f>VLOOKUP(Pag_Inicio_Corr_mas_casos[[#This Row],[Corregimiento]],Hoja3!$A$2:$D$676,4,0)</f>
        <v>80817</v>
      </c>
      <c r="E1580" s="65">
        <v>37</v>
      </c>
      <c r="F1580">
        <v>1</v>
      </c>
    </row>
    <row r="1581" spans="1:6">
      <c r="A1581" s="64">
        <v>44047</v>
      </c>
      <c r="B1581" s="65">
        <v>44047</v>
      </c>
      <c r="C1581" s="65" t="s">
        <v>545</v>
      </c>
      <c r="D1581" s="66">
        <f>VLOOKUP(Pag_Inicio_Corr_mas_casos[[#This Row],[Corregimiento]],Hoja3!$A$2:$D$676,4,0)</f>
        <v>80810</v>
      </c>
      <c r="E1581" s="65">
        <v>15</v>
      </c>
      <c r="F1581">
        <v>1</v>
      </c>
    </row>
    <row r="1582" spans="1:6">
      <c r="A1582" s="64">
        <v>44047</v>
      </c>
      <c r="B1582" s="65">
        <v>44047</v>
      </c>
      <c r="C1582" s="65" t="s">
        <v>553</v>
      </c>
      <c r="D1582" s="66">
        <f>VLOOKUP(Pag_Inicio_Corr_mas_casos[[#This Row],[Corregimiento]],Hoja3!$A$2:$D$676,4,0)</f>
        <v>80808</v>
      </c>
      <c r="E1582" s="65">
        <v>16</v>
      </c>
      <c r="F1582">
        <v>1</v>
      </c>
    </row>
    <row r="1583" spans="1:6">
      <c r="A1583" s="64">
        <v>44047</v>
      </c>
      <c r="B1583" s="65">
        <v>44047</v>
      </c>
      <c r="C1583" s="65" t="s">
        <v>637</v>
      </c>
      <c r="D1583" s="66">
        <f>VLOOKUP(Pag_Inicio_Corr_mas_casos[[#This Row],[Corregimiento]],Hoja3!$A$2:$D$676,4,0)</f>
        <v>10305</v>
      </c>
      <c r="E1583" s="65">
        <v>28</v>
      </c>
      <c r="F1583">
        <v>1</v>
      </c>
    </row>
    <row r="1584" spans="1:6">
      <c r="A1584" s="64">
        <v>44047</v>
      </c>
      <c r="B1584" s="65">
        <v>44047</v>
      </c>
      <c r="C1584" s="65" t="s">
        <v>570</v>
      </c>
      <c r="D1584" s="66">
        <f>VLOOKUP(Pag_Inicio_Corr_mas_casos[[#This Row],[Corregimiento]],Hoja3!$A$2:$D$676,4,0)</f>
        <v>81009</v>
      </c>
      <c r="E1584" s="65">
        <v>11</v>
      </c>
      <c r="F1584">
        <v>1</v>
      </c>
    </row>
    <row r="1585" spans="1:6">
      <c r="A1585" s="64">
        <v>44047</v>
      </c>
      <c r="B1585" s="65">
        <v>44047</v>
      </c>
      <c r="C1585" s="65" t="s">
        <v>565</v>
      </c>
      <c r="D1585" s="66">
        <f>VLOOKUP(Pag_Inicio_Corr_mas_casos[[#This Row],[Corregimiento]],Hoja3!$A$2:$D$676,4,0)</f>
        <v>80809</v>
      </c>
      <c r="E1585" s="65">
        <v>11</v>
      </c>
      <c r="F1585">
        <v>1</v>
      </c>
    </row>
    <row r="1586" spans="1:6">
      <c r="A1586" s="64">
        <v>44047</v>
      </c>
      <c r="B1586" s="65">
        <v>44047</v>
      </c>
      <c r="C1586" s="65" t="s">
        <v>562</v>
      </c>
      <c r="D1586" s="66">
        <f>VLOOKUP(Pag_Inicio_Corr_mas_casos[[#This Row],[Corregimiento]],Hoja3!$A$2:$D$676,4,0)</f>
        <v>80803</v>
      </c>
      <c r="E1586" s="65">
        <v>11</v>
      </c>
      <c r="F1586">
        <v>1</v>
      </c>
    </row>
    <row r="1587" spans="1:6">
      <c r="A1587" s="64">
        <v>44047</v>
      </c>
      <c r="B1587" s="65">
        <v>44047</v>
      </c>
      <c r="C1587" s="65" t="s">
        <v>580</v>
      </c>
      <c r="D1587" s="66">
        <f>VLOOKUP(Pag_Inicio_Corr_mas_casos[[#This Row],[Corregimiento]],Hoja3!$A$2:$D$676,4,0)</f>
        <v>91001</v>
      </c>
      <c r="E1587" s="65">
        <v>15</v>
      </c>
      <c r="F1587">
        <v>1</v>
      </c>
    </row>
    <row r="1588" spans="1:6">
      <c r="A1588" s="64">
        <v>44047</v>
      </c>
      <c r="B1588" s="65">
        <v>44047</v>
      </c>
      <c r="C1588" s="65" t="s">
        <v>537</v>
      </c>
      <c r="D1588" s="66">
        <f>VLOOKUP(Pag_Inicio_Corr_mas_casos[[#This Row],[Corregimiento]],Hoja3!$A$2:$D$676,4,0)</f>
        <v>80819</v>
      </c>
      <c r="E1588" s="65">
        <v>25</v>
      </c>
      <c r="F1588">
        <v>1</v>
      </c>
    </row>
    <row r="1589" spans="1:6">
      <c r="A1589" s="64">
        <v>44047</v>
      </c>
      <c r="B1589" s="65">
        <v>44047</v>
      </c>
      <c r="C1589" s="65" t="s">
        <v>526</v>
      </c>
      <c r="D1589" s="66">
        <f>VLOOKUP(Pag_Inicio_Corr_mas_casos[[#This Row],[Corregimiento]],Hoja3!$A$2:$D$676,4,0)</f>
        <v>130106</v>
      </c>
      <c r="E1589" s="65">
        <v>11</v>
      </c>
      <c r="F1589">
        <v>1</v>
      </c>
    </row>
    <row r="1590" spans="1:6">
      <c r="A1590" s="80">
        <v>44048</v>
      </c>
      <c r="B1590" s="81">
        <v>44048</v>
      </c>
      <c r="C1590" s="81" t="s">
        <v>529</v>
      </c>
      <c r="D1590" s="82">
        <f>VLOOKUP(Pag_Inicio_Corr_mas_casos[[#This Row],[Corregimiento]],Hoja3!$A$2:$D$676,4,0)</f>
        <v>80821</v>
      </c>
      <c r="E1590" s="81">
        <v>17</v>
      </c>
      <c r="F1590">
        <v>1</v>
      </c>
    </row>
    <row r="1591" spans="1:6">
      <c r="A1591" s="80">
        <v>44048</v>
      </c>
      <c r="B1591" s="81">
        <v>44048</v>
      </c>
      <c r="C1591" s="81" t="s">
        <v>534</v>
      </c>
      <c r="D1591" s="82">
        <f>VLOOKUP(Pag_Inicio_Corr_mas_casos[[#This Row],[Corregimiento]],Hoja3!$A$2:$D$676,4,0)</f>
        <v>80822</v>
      </c>
      <c r="E1591" s="81">
        <v>17</v>
      </c>
      <c r="F1591">
        <v>1</v>
      </c>
    </row>
    <row r="1592" spans="1:6">
      <c r="A1592" s="80">
        <v>44048</v>
      </c>
      <c r="B1592" s="81">
        <v>44048</v>
      </c>
      <c r="C1592" s="81" t="s">
        <v>524</v>
      </c>
      <c r="D1592" s="82">
        <f>VLOOKUP(Pag_Inicio_Corr_mas_casos[[#This Row],[Corregimiento]],Hoja3!$A$2:$D$676,4,0)</f>
        <v>130101</v>
      </c>
      <c r="E1592" s="81">
        <v>16</v>
      </c>
      <c r="F1592">
        <v>1</v>
      </c>
    </row>
    <row r="1593" spans="1:6">
      <c r="A1593" s="80">
        <v>44048</v>
      </c>
      <c r="B1593" s="81">
        <v>44048</v>
      </c>
      <c r="C1593" s="81" t="s">
        <v>572</v>
      </c>
      <c r="D1593" s="82">
        <f>VLOOKUP(Pag_Inicio_Corr_mas_casos[[#This Row],[Corregimiento]],Hoja3!$A$2:$D$676,4,0)</f>
        <v>130701</v>
      </c>
      <c r="E1593" s="81">
        <v>14</v>
      </c>
      <c r="F1593">
        <v>1</v>
      </c>
    </row>
    <row r="1594" spans="1:6">
      <c r="A1594" s="80">
        <v>44048</v>
      </c>
      <c r="B1594" s="81">
        <v>44048</v>
      </c>
      <c r="C1594" s="81" t="s">
        <v>530</v>
      </c>
      <c r="D1594" s="82">
        <f>VLOOKUP(Pag_Inicio_Corr_mas_casos[[#This Row],[Corregimiento]],Hoja3!$A$2:$D$676,4,0)</f>
        <v>81007</v>
      </c>
      <c r="E1594" s="81">
        <v>25</v>
      </c>
      <c r="F1594">
        <v>1</v>
      </c>
    </row>
    <row r="1595" spans="1:6">
      <c r="A1595" s="80">
        <v>44048</v>
      </c>
      <c r="B1595" s="81">
        <v>44048</v>
      </c>
      <c r="C1595" s="81" t="s">
        <v>525</v>
      </c>
      <c r="D1595" s="82">
        <f>VLOOKUP(Pag_Inicio_Corr_mas_casos[[#This Row],[Corregimiento]],Hoja3!$A$2:$D$676,4,0)</f>
        <v>81002</v>
      </c>
      <c r="E1595" s="81">
        <v>11</v>
      </c>
      <c r="F1595">
        <v>1</v>
      </c>
    </row>
    <row r="1596" spans="1:6">
      <c r="A1596" s="80">
        <v>44048</v>
      </c>
      <c r="B1596" s="81">
        <v>44048</v>
      </c>
      <c r="C1596" s="81" t="s">
        <v>538</v>
      </c>
      <c r="D1596" s="82">
        <f>VLOOKUP(Pag_Inicio_Corr_mas_casos[[#This Row],[Corregimiento]],Hoja3!$A$2:$D$676,4,0)</f>
        <v>130107</v>
      </c>
      <c r="E1596" s="81">
        <v>15</v>
      </c>
      <c r="F1596">
        <v>1</v>
      </c>
    </row>
    <row r="1597" spans="1:6">
      <c r="A1597" s="80">
        <v>44048</v>
      </c>
      <c r="B1597" s="81">
        <v>44048</v>
      </c>
      <c r="C1597" s="81" t="s">
        <v>555</v>
      </c>
      <c r="D1597" s="82">
        <f>VLOOKUP(Pag_Inicio_Corr_mas_casos[[#This Row],[Corregimiento]],Hoja3!$A$2:$D$676,4,0)</f>
        <v>80815</v>
      </c>
      <c r="E1597" s="81">
        <v>21</v>
      </c>
      <c r="F1597">
        <v>1</v>
      </c>
    </row>
    <row r="1598" spans="1:6">
      <c r="A1598" s="80">
        <v>44048</v>
      </c>
      <c r="B1598" s="81">
        <v>44048</v>
      </c>
      <c r="C1598" s="81" t="s">
        <v>571</v>
      </c>
      <c r="D1598" s="82">
        <f>VLOOKUP(Pag_Inicio_Corr_mas_casos[[#This Row],[Corregimiento]],Hoja3!$A$2:$D$676,4,0)</f>
        <v>30104</v>
      </c>
      <c r="E1598" s="81">
        <v>12</v>
      </c>
      <c r="F1598">
        <v>1</v>
      </c>
    </row>
    <row r="1599" spans="1:6">
      <c r="A1599" s="80">
        <v>44048</v>
      </c>
      <c r="B1599" s="81">
        <v>44048</v>
      </c>
      <c r="C1599" s="81" t="s">
        <v>552</v>
      </c>
      <c r="D1599" s="82">
        <f>VLOOKUP(Pag_Inicio_Corr_mas_casos[[#This Row],[Corregimiento]],Hoja3!$A$2:$D$676,4,0)</f>
        <v>80501</v>
      </c>
      <c r="E1599" s="81">
        <v>19</v>
      </c>
      <c r="F1599">
        <v>1</v>
      </c>
    </row>
    <row r="1600" spans="1:6">
      <c r="A1600" s="80">
        <v>44048</v>
      </c>
      <c r="B1600" s="81">
        <v>44048</v>
      </c>
      <c r="C1600" s="81" t="s">
        <v>546</v>
      </c>
      <c r="D1600" s="82">
        <f>VLOOKUP(Pag_Inicio_Corr_mas_casos[[#This Row],[Corregimiento]],Hoja3!$A$2:$D$676,4,0)</f>
        <v>30107</v>
      </c>
      <c r="E1600" s="81">
        <v>32</v>
      </c>
      <c r="F1600">
        <v>1</v>
      </c>
    </row>
    <row r="1601" spans="1:6">
      <c r="A1601" s="80">
        <v>44048</v>
      </c>
      <c r="B1601" s="81">
        <v>44048</v>
      </c>
      <c r="C1601" s="81" t="s">
        <v>535</v>
      </c>
      <c r="D1601" s="82">
        <f>VLOOKUP(Pag_Inicio_Corr_mas_casos[[#This Row],[Corregimiento]],Hoja3!$A$2:$D$676,4,0)</f>
        <v>80823</v>
      </c>
      <c r="E1601" s="81">
        <v>12</v>
      </c>
      <c r="F1601">
        <v>1</v>
      </c>
    </row>
    <row r="1602" spans="1:6">
      <c r="A1602" s="80">
        <v>44048</v>
      </c>
      <c r="B1602" s="81">
        <v>44048</v>
      </c>
      <c r="C1602" s="81" t="s">
        <v>559</v>
      </c>
      <c r="D1602" s="82">
        <f>VLOOKUP(Pag_Inicio_Corr_mas_casos[[#This Row],[Corregimiento]],Hoja3!$A$2:$D$676,4,0)</f>
        <v>130708</v>
      </c>
      <c r="E1602" s="81">
        <v>16</v>
      </c>
      <c r="F1602">
        <v>1</v>
      </c>
    </row>
    <row r="1603" spans="1:6">
      <c r="A1603" s="80">
        <v>44048</v>
      </c>
      <c r="B1603" s="81">
        <v>44048</v>
      </c>
      <c r="C1603" s="81" t="s">
        <v>528</v>
      </c>
      <c r="D1603" s="82">
        <f>VLOOKUP(Pag_Inicio_Corr_mas_casos[[#This Row],[Corregimiento]],Hoja3!$A$2:$D$676,4,0)</f>
        <v>130102</v>
      </c>
      <c r="E1603" s="81">
        <v>15</v>
      </c>
      <c r="F1603">
        <v>1</v>
      </c>
    </row>
    <row r="1604" spans="1:6">
      <c r="A1604" s="80">
        <v>44048</v>
      </c>
      <c r="B1604" s="81">
        <v>44048</v>
      </c>
      <c r="C1604" s="81" t="s">
        <v>540</v>
      </c>
      <c r="D1604" s="82">
        <f>VLOOKUP(Pag_Inicio_Corr_mas_casos[[#This Row],[Corregimiento]],Hoja3!$A$2:$D$676,4,0)</f>
        <v>80812</v>
      </c>
      <c r="E1604" s="81">
        <v>18</v>
      </c>
      <c r="F1604">
        <v>1</v>
      </c>
    </row>
    <row r="1605" spans="1:6">
      <c r="A1605" s="80">
        <v>44048</v>
      </c>
      <c r="B1605" s="81">
        <v>44048</v>
      </c>
      <c r="C1605" s="81" t="s">
        <v>554</v>
      </c>
      <c r="D1605" s="82">
        <f>VLOOKUP(Pag_Inicio_Corr_mas_casos[[#This Row],[Corregimiento]],Hoja3!$A$2:$D$676,4,0)</f>
        <v>80820</v>
      </c>
      <c r="E1605" s="81">
        <v>19</v>
      </c>
      <c r="F1605">
        <v>1</v>
      </c>
    </row>
    <row r="1606" spans="1:6">
      <c r="A1606" s="80">
        <v>44048</v>
      </c>
      <c r="B1606" s="81">
        <v>44048</v>
      </c>
      <c r="C1606" s="81" t="s">
        <v>531</v>
      </c>
      <c r="D1606" s="82">
        <f>VLOOKUP(Pag_Inicio_Corr_mas_casos[[#This Row],[Corregimiento]],Hoja3!$A$2:$D$676,4,0)</f>
        <v>81008</v>
      </c>
      <c r="E1606" s="81">
        <v>11</v>
      </c>
      <c r="F1606">
        <v>1</v>
      </c>
    </row>
    <row r="1607" spans="1:6">
      <c r="A1607" s="80">
        <v>44048</v>
      </c>
      <c r="B1607" s="81">
        <v>44048</v>
      </c>
      <c r="C1607" s="81" t="s">
        <v>533</v>
      </c>
      <c r="D1607" s="82">
        <f>VLOOKUP(Pag_Inicio_Corr_mas_casos[[#This Row],[Corregimiento]],Hoja3!$A$2:$D$676,4,0)</f>
        <v>80817</v>
      </c>
      <c r="E1607" s="81">
        <v>12</v>
      </c>
      <c r="F1607">
        <v>1</v>
      </c>
    </row>
    <row r="1608" spans="1:6">
      <c r="A1608" s="80">
        <v>44048</v>
      </c>
      <c r="B1608" s="81">
        <v>44048</v>
      </c>
      <c r="C1608" s="81" t="s">
        <v>568</v>
      </c>
      <c r="D1608" s="82">
        <f>VLOOKUP(Pag_Inicio_Corr_mas_casos[[#This Row],[Corregimiento]],Hoja3!$A$2:$D$676,4,0)</f>
        <v>130717</v>
      </c>
      <c r="E1608" s="81">
        <v>17</v>
      </c>
      <c r="F1608">
        <v>1</v>
      </c>
    </row>
    <row r="1609" spans="1:6">
      <c r="A1609" s="80">
        <v>44048</v>
      </c>
      <c r="B1609" s="81">
        <v>44048</v>
      </c>
      <c r="C1609" s="81" t="s">
        <v>578</v>
      </c>
      <c r="D1609" s="82">
        <f>VLOOKUP(Pag_Inicio_Corr_mas_casos[[#This Row],[Corregimiento]],Hoja3!$A$2:$D$676,4,0)</f>
        <v>30111</v>
      </c>
      <c r="E1609" s="81">
        <v>11</v>
      </c>
      <c r="F1609">
        <v>1</v>
      </c>
    </row>
    <row r="1610" spans="1:6">
      <c r="A1610" s="80">
        <v>44048</v>
      </c>
      <c r="B1610" s="81">
        <v>44048</v>
      </c>
      <c r="C1610" s="81" t="s">
        <v>580</v>
      </c>
      <c r="D1610" s="82">
        <f>VLOOKUP(Pag_Inicio_Corr_mas_casos[[#This Row],[Corregimiento]],Hoja3!$A$2:$D$676,4,0)</f>
        <v>91001</v>
      </c>
      <c r="E1610" s="81">
        <v>13</v>
      </c>
      <c r="F1610">
        <v>1</v>
      </c>
    </row>
    <row r="1611" spans="1:6">
      <c r="A1611" s="80">
        <v>44048</v>
      </c>
      <c r="B1611" s="81">
        <v>44048</v>
      </c>
      <c r="C1611" s="81" t="s">
        <v>537</v>
      </c>
      <c r="D1611" s="82">
        <f>VLOOKUP(Pag_Inicio_Corr_mas_casos[[#This Row],[Corregimiento]],Hoja3!$A$2:$D$676,4,0)</f>
        <v>80819</v>
      </c>
      <c r="E1611" s="81">
        <v>33</v>
      </c>
      <c r="F1611">
        <v>1</v>
      </c>
    </row>
    <row r="1612" spans="1:6">
      <c r="A1612" s="80">
        <v>44048</v>
      </c>
      <c r="B1612" s="81">
        <v>44048</v>
      </c>
      <c r="C1612" s="81" t="s">
        <v>526</v>
      </c>
      <c r="D1612" s="82">
        <f>VLOOKUP(Pag_Inicio_Corr_mas_casos[[#This Row],[Corregimiento]],Hoja3!$A$2:$D$676,4,0)</f>
        <v>130106</v>
      </c>
      <c r="E1612" s="81">
        <v>44</v>
      </c>
      <c r="F1612">
        <v>1</v>
      </c>
    </row>
    <row r="1613" spans="1:6">
      <c r="A1613" s="61">
        <v>44049</v>
      </c>
      <c r="B1613" s="62">
        <v>44049</v>
      </c>
      <c r="C1613" s="62" t="s">
        <v>592</v>
      </c>
      <c r="D1613" s="63">
        <f>VLOOKUP(Pag_Inicio_Corr_mas_casos[[#This Row],[Corregimiento]],Hoja3!$A$2:$D$676,4,0)</f>
        <v>20101</v>
      </c>
      <c r="E1613" s="62">
        <v>44</v>
      </c>
      <c r="F1613">
        <v>1</v>
      </c>
    </row>
    <row r="1614" spans="1:6">
      <c r="A1614" s="61">
        <v>44049</v>
      </c>
      <c r="B1614" s="62">
        <v>44049</v>
      </c>
      <c r="C1614" s="62" t="s">
        <v>594</v>
      </c>
      <c r="D1614" s="63">
        <f>VLOOKUP(Pag_Inicio_Corr_mas_casos[[#This Row],[Corregimiento]],Hoja3!$A$2:$D$676,4,0)</f>
        <v>40503</v>
      </c>
      <c r="E1614" s="62">
        <v>37</v>
      </c>
      <c r="F1614">
        <v>1</v>
      </c>
    </row>
    <row r="1615" spans="1:6">
      <c r="A1615" s="61">
        <v>44049</v>
      </c>
      <c r="B1615" s="62">
        <v>44049</v>
      </c>
      <c r="C1615" s="62" t="s">
        <v>526</v>
      </c>
      <c r="D1615" s="63">
        <f>VLOOKUP(Pag_Inicio_Corr_mas_casos[[#This Row],[Corregimiento]],Hoja3!$A$2:$D$676,4,0)</f>
        <v>130106</v>
      </c>
      <c r="E1615" s="62">
        <v>35</v>
      </c>
      <c r="F1615">
        <v>1</v>
      </c>
    </row>
    <row r="1616" spans="1:6">
      <c r="A1616" s="61">
        <v>44049</v>
      </c>
      <c r="B1616" s="62">
        <v>44049</v>
      </c>
      <c r="C1616" s="62" t="s">
        <v>542</v>
      </c>
      <c r="D1616" s="63">
        <f>VLOOKUP(Pag_Inicio_Corr_mas_casos[[#This Row],[Corregimiento]],Hoja3!$A$2:$D$676,4,0)</f>
        <v>40601</v>
      </c>
      <c r="E1616" s="62">
        <v>34</v>
      </c>
      <c r="F1616">
        <v>1</v>
      </c>
    </row>
    <row r="1617" spans="1:6">
      <c r="A1617" s="61">
        <v>44049</v>
      </c>
      <c r="B1617" s="62">
        <v>44049</v>
      </c>
      <c r="C1617" s="62" t="s">
        <v>524</v>
      </c>
      <c r="D1617" s="63">
        <f>VLOOKUP(Pag_Inicio_Corr_mas_casos[[#This Row],[Corregimiento]],Hoja3!$A$2:$D$676,4,0)</f>
        <v>130101</v>
      </c>
      <c r="E1617" s="62">
        <v>30</v>
      </c>
      <c r="F1617">
        <v>1</v>
      </c>
    </row>
    <row r="1618" spans="1:6">
      <c r="A1618" s="61">
        <v>44049</v>
      </c>
      <c r="B1618" s="62">
        <v>44049</v>
      </c>
      <c r="C1618" s="62" t="s">
        <v>571</v>
      </c>
      <c r="D1618" s="63">
        <f>VLOOKUP(Pag_Inicio_Corr_mas_casos[[#This Row],[Corregimiento]],Hoja3!$A$2:$D$676,4,0)</f>
        <v>30104</v>
      </c>
      <c r="E1618" s="62">
        <v>30</v>
      </c>
      <c r="F1618">
        <v>1</v>
      </c>
    </row>
    <row r="1619" spans="1:6">
      <c r="A1619" s="61">
        <v>44049</v>
      </c>
      <c r="B1619" s="62">
        <v>44049</v>
      </c>
      <c r="C1619" s="62" t="s">
        <v>537</v>
      </c>
      <c r="D1619" s="63">
        <f>VLOOKUP(Pag_Inicio_Corr_mas_casos[[#This Row],[Corregimiento]],Hoja3!$A$2:$D$676,4,0)</f>
        <v>80819</v>
      </c>
      <c r="E1619" s="62">
        <v>26</v>
      </c>
      <c r="F1619">
        <v>1</v>
      </c>
    </row>
    <row r="1620" spans="1:6">
      <c r="A1620" s="61">
        <v>44049</v>
      </c>
      <c r="B1620" s="62">
        <v>44049</v>
      </c>
      <c r="C1620" s="62" t="s">
        <v>534</v>
      </c>
      <c r="D1620" s="63">
        <f>VLOOKUP(Pag_Inicio_Corr_mas_casos[[#This Row],[Corregimiento]],Hoja3!$A$2:$D$676,4,0)</f>
        <v>80822</v>
      </c>
      <c r="E1620" s="62">
        <v>25</v>
      </c>
      <c r="F1620">
        <v>1</v>
      </c>
    </row>
    <row r="1621" spans="1:6">
      <c r="A1621" s="61">
        <v>44049</v>
      </c>
      <c r="B1621" s="62">
        <v>44049</v>
      </c>
      <c r="C1621" s="62" t="s">
        <v>533</v>
      </c>
      <c r="D1621" s="63">
        <f>VLOOKUP(Pag_Inicio_Corr_mas_casos[[#This Row],[Corregimiento]],Hoja3!$A$2:$D$676,4,0)</f>
        <v>80817</v>
      </c>
      <c r="E1621" s="62">
        <v>25</v>
      </c>
      <c r="F1621">
        <v>1</v>
      </c>
    </row>
    <row r="1622" spans="1:6">
      <c r="A1622" s="61">
        <v>44049</v>
      </c>
      <c r="B1622" s="62">
        <v>44049</v>
      </c>
      <c r="C1622" s="62" t="s">
        <v>530</v>
      </c>
      <c r="D1622" s="63">
        <f>VLOOKUP(Pag_Inicio_Corr_mas_casos[[#This Row],[Corregimiento]],Hoja3!$A$2:$D$676,4,0)</f>
        <v>81007</v>
      </c>
      <c r="E1622" s="62">
        <v>24</v>
      </c>
      <c r="F1622">
        <v>1</v>
      </c>
    </row>
    <row r="1623" spans="1:6">
      <c r="A1623" s="61">
        <v>44049</v>
      </c>
      <c r="B1623" s="62">
        <v>44049</v>
      </c>
      <c r="C1623" s="62" t="s">
        <v>572</v>
      </c>
      <c r="D1623" s="63">
        <f>VLOOKUP(Pag_Inicio_Corr_mas_casos[[#This Row],[Corregimiento]],Hoja3!$A$2:$D$676,4,0)</f>
        <v>130701</v>
      </c>
      <c r="E1623" s="62">
        <v>23</v>
      </c>
      <c r="F1623">
        <v>1</v>
      </c>
    </row>
    <row r="1624" spans="1:6">
      <c r="A1624" s="61">
        <v>44049</v>
      </c>
      <c r="B1624" s="62">
        <v>44049</v>
      </c>
      <c r="C1624" s="62" t="s">
        <v>550</v>
      </c>
      <c r="D1624" s="63">
        <f>VLOOKUP(Pag_Inicio_Corr_mas_casos[[#This Row],[Corregimiento]],Hoja3!$A$2:$D$676,4,0)</f>
        <v>80813</v>
      </c>
      <c r="E1624" s="62">
        <v>22</v>
      </c>
      <c r="F1624">
        <v>1</v>
      </c>
    </row>
    <row r="1625" spans="1:6">
      <c r="A1625" s="61">
        <v>44049</v>
      </c>
      <c r="B1625" s="62">
        <v>44049</v>
      </c>
      <c r="C1625" s="62" t="s">
        <v>554</v>
      </c>
      <c r="D1625" s="63">
        <f>VLOOKUP(Pag_Inicio_Corr_mas_casos[[#This Row],[Corregimiento]],Hoja3!$A$2:$D$676,4,0)</f>
        <v>80820</v>
      </c>
      <c r="E1625" s="62">
        <v>21</v>
      </c>
      <c r="F1625">
        <v>1</v>
      </c>
    </row>
    <row r="1626" spans="1:6">
      <c r="A1626" s="61">
        <v>44049</v>
      </c>
      <c r="B1626" s="62">
        <v>44049</v>
      </c>
      <c r="C1626" s="62" t="s">
        <v>559</v>
      </c>
      <c r="D1626" s="63">
        <f>VLOOKUP(Pag_Inicio_Corr_mas_casos[[#This Row],[Corregimiento]],Hoja3!$A$2:$D$676,4,0)</f>
        <v>130708</v>
      </c>
      <c r="E1626" s="62">
        <v>19</v>
      </c>
      <c r="F1626">
        <v>1</v>
      </c>
    </row>
    <row r="1627" spans="1:6">
      <c r="A1627" s="61">
        <v>44049</v>
      </c>
      <c r="B1627" s="62">
        <v>44049</v>
      </c>
      <c r="C1627" s="62" t="s">
        <v>532</v>
      </c>
      <c r="D1627" s="63">
        <f>VLOOKUP(Pag_Inicio_Corr_mas_casos[[#This Row],[Corregimiento]],Hoja3!$A$2:$D$676,4,0)</f>
        <v>80816</v>
      </c>
      <c r="E1627" s="62">
        <v>19</v>
      </c>
      <c r="F1627">
        <v>1</v>
      </c>
    </row>
    <row r="1628" spans="1:6">
      <c r="A1628" s="61">
        <v>44049</v>
      </c>
      <c r="B1628" s="62">
        <v>44049</v>
      </c>
      <c r="C1628" s="62" t="s">
        <v>627</v>
      </c>
      <c r="D1628" s="63">
        <f>VLOOKUP(Pag_Inicio_Corr_mas_casos[[#This Row],[Corregimiento]],Hoja3!$A$2:$D$676,4,0)</f>
        <v>40606</v>
      </c>
      <c r="E1628" s="62">
        <v>18</v>
      </c>
      <c r="F1628">
        <v>1</v>
      </c>
    </row>
    <row r="1629" spans="1:6">
      <c r="A1629" s="61">
        <v>44049</v>
      </c>
      <c r="B1629" s="62">
        <v>44049</v>
      </c>
      <c r="C1629" s="62" t="s">
        <v>529</v>
      </c>
      <c r="D1629" s="63">
        <f>VLOOKUP(Pag_Inicio_Corr_mas_casos[[#This Row],[Corregimiento]],Hoja3!$A$2:$D$676,4,0)</f>
        <v>80821</v>
      </c>
      <c r="E1629" s="62">
        <v>17</v>
      </c>
      <c r="F1629">
        <v>1</v>
      </c>
    </row>
    <row r="1630" spans="1:6">
      <c r="A1630" s="61">
        <v>44049</v>
      </c>
      <c r="B1630" s="62">
        <v>44049</v>
      </c>
      <c r="C1630" s="62" t="s">
        <v>531</v>
      </c>
      <c r="D1630" s="63">
        <f>VLOOKUP(Pag_Inicio_Corr_mas_casos[[#This Row],[Corregimiento]],Hoja3!$A$2:$D$676,4,0)</f>
        <v>81008</v>
      </c>
      <c r="E1630" s="62">
        <v>17</v>
      </c>
      <c r="F1630">
        <v>1</v>
      </c>
    </row>
    <row r="1631" spans="1:6">
      <c r="A1631" s="61">
        <v>44049</v>
      </c>
      <c r="B1631" s="62">
        <v>44049</v>
      </c>
      <c r="C1631" s="62" t="s">
        <v>536</v>
      </c>
      <c r="D1631" s="63">
        <f>VLOOKUP(Pag_Inicio_Corr_mas_casos[[#This Row],[Corregimiento]],Hoja3!$A$2:$D$676,4,0)</f>
        <v>81001</v>
      </c>
      <c r="E1631" s="62">
        <v>16</v>
      </c>
      <c r="F1631">
        <v>1</v>
      </c>
    </row>
    <row r="1632" spans="1:6">
      <c r="A1632" s="61">
        <v>44049</v>
      </c>
      <c r="B1632" s="62">
        <v>44049</v>
      </c>
      <c r="C1632" s="62" t="s">
        <v>541</v>
      </c>
      <c r="D1632" s="63">
        <f>VLOOKUP(Pag_Inicio_Corr_mas_casos[[#This Row],[Corregimiento]],Hoja3!$A$2:$D$676,4,0)</f>
        <v>130702</v>
      </c>
      <c r="E1632" s="62">
        <v>15</v>
      </c>
      <c r="F1632">
        <v>1</v>
      </c>
    </row>
    <row r="1633" spans="1:6">
      <c r="A1633" s="61">
        <v>44049</v>
      </c>
      <c r="B1633" s="62">
        <v>44049</v>
      </c>
      <c r="C1633" s="62" t="s">
        <v>550</v>
      </c>
      <c r="D1633" s="63">
        <f>VLOOKUP(Pag_Inicio_Corr_mas_casos[[#This Row],[Corregimiento]],Hoja3!$A$2:$D$676,4,0)</f>
        <v>80813</v>
      </c>
      <c r="E1633" s="62">
        <v>15</v>
      </c>
      <c r="F1633">
        <v>1</v>
      </c>
    </row>
    <row r="1634" spans="1:6">
      <c r="A1634" s="61">
        <v>44049</v>
      </c>
      <c r="B1634" s="62">
        <v>44049</v>
      </c>
      <c r="C1634" s="62" t="s">
        <v>568</v>
      </c>
      <c r="D1634" s="63">
        <f>VLOOKUP(Pag_Inicio_Corr_mas_casos[[#This Row],[Corregimiento]],Hoja3!$A$2:$D$676,4,0)</f>
        <v>130717</v>
      </c>
      <c r="E1634" s="62">
        <v>15</v>
      </c>
      <c r="F1634">
        <v>1</v>
      </c>
    </row>
    <row r="1635" spans="1:6">
      <c r="A1635" s="61">
        <v>44049</v>
      </c>
      <c r="B1635" s="62">
        <v>44049</v>
      </c>
      <c r="C1635" s="62" t="s">
        <v>579</v>
      </c>
      <c r="D1635" s="63">
        <f>VLOOKUP(Pag_Inicio_Corr_mas_casos[[#This Row],[Corregimiento]],Hoja3!$A$2:$D$676,4,0)</f>
        <v>130706</v>
      </c>
      <c r="E1635" s="62">
        <v>13</v>
      </c>
      <c r="F1635">
        <v>1</v>
      </c>
    </row>
    <row r="1636" spans="1:6">
      <c r="A1636" s="61">
        <v>44049</v>
      </c>
      <c r="B1636" s="62">
        <v>44049</v>
      </c>
      <c r="C1636" s="62" t="s">
        <v>545</v>
      </c>
      <c r="D1636" s="63">
        <f>VLOOKUP(Pag_Inicio_Corr_mas_casos[[#This Row],[Corregimiento]],Hoja3!$A$2:$D$676,4,0)</f>
        <v>80810</v>
      </c>
      <c r="E1636" s="62">
        <v>13</v>
      </c>
      <c r="F1636">
        <v>1</v>
      </c>
    </row>
    <row r="1637" spans="1:6">
      <c r="A1637" s="61">
        <v>44049</v>
      </c>
      <c r="B1637" s="62">
        <v>44049</v>
      </c>
      <c r="C1637" s="62" t="s">
        <v>586</v>
      </c>
      <c r="D1637" s="63">
        <f>VLOOKUP(Pag_Inicio_Corr_mas_casos[[#This Row],[Corregimiento]],Hoja3!$A$2:$D$676,4,0)</f>
        <v>81005</v>
      </c>
      <c r="E1637" s="62">
        <v>13</v>
      </c>
      <c r="F1637">
        <v>1</v>
      </c>
    </row>
    <row r="1638" spans="1:6">
      <c r="A1638" s="61">
        <v>44049</v>
      </c>
      <c r="B1638" s="62">
        <v>44049</v>
      </c>
      <c r="C1638" s="62" t="s">
        <v>525</v>
      </c>
      <c r="D1638" s="63">
        <f>VLOOKUP(Pag_Inicio_Corr_mas_casos[[#This Row],[Corregimiento]],Hoja3!$A$2:$D$676,4,0)</f>
        <v>81002</v>
      </c>
      <c r="E1638" s="62">
        <v>12</v>
      </c>
      <c r="F1638">
        <v>1</v>
      </c>
    </row>
    <row r="1639" spans="1:6">
      <c r="A1639" s="61">
        <v>44049</v>
      </c>
      <c r="B1639" s="62">
        <v>44049</v>
      </c>
      <c r="C1639" s="62" t="s">
        <v>621</v>
      </c>
      <c r="D1639" s="63">
        <f>VLOOKUP(Pag_Inicio_Corr_mas_casos[[#This Row],[Corregimiento]],Hoja3!$A$2:$D$676,4,0)</f>
        <v>10207</v>
      </c>
      <c r="E1639" s="62">
        <v>12</v>
      </c>
      <c r="F1639">
        <v>1</v>
      </c>
    </row>
    <row r="1640" spans="1:6">
      <c r="A1640" s="61">
        <v>44049</v>
      </c>
      <c r="B1640" s="62">
        <v>44049</v>
      </c>
      <c r="C1640" s="62" t="s">
        <v>570</v>
      </c>
      <c r="D1640" s="63">
        <f>VLOOKUP(Pag_Inicio_Corr_mas_casos[[#This Row],[Corregimiento]],Hoja3!$A$2:$D$676,4,0)</f>
        <v>81009</v>
      </c>
      <c r="E1640" s="62">
        <v>12</v>
      </c>
      <c r="F1640">
        <v>1</v>
      </c>
    </row>
    <row r="1641" spans="1:6">
      <c r="A1641" s="61">
        <v>44049</v>
      </c>
      <c r="B1641" s="62">
        <v>44049</v>
      </c>
      <c r="C1641" s="62" t="s">
        <v>607</v>
      </c>
      <c r="D1641" s="63">
        <f>VLOOKUP(Pag_Inicio_Corr_mas_casos[[#This Row],[Corregimiento]],Hoja3!$A$2:$D$676,4,0)</f>
        <v>30103</v>
      </c>
      <c r="E1641" s="62">
        <v>11</v>
      </c>
      <c r="F1641">
        <v>1</v>
      </c>
    </row>
    <row r="1642" spans="1:6">
      <c r="A1642" s="61">
        <v>44049</v>
      </c>
      <c r="B1642" s="62">
        <v>44049</v>
      </c>
      <c r="C1642" s="62" t="s">
        <v>546</v>
      </c>
      <c r="D1642" s="63">
        <f>VLOOKUP(Pag_Inicio_Corr_mas_casos[[#This Row],[Corregimiento]],Hoja3!$A$2:$D$676,4,0)</f>
        <v>30107</v>
      </c>
      <c r="E1642" s="62">
        <v>11</v>
      </c>
      <c r="F1642">
        <v>1</v>
      </c>
    </row>
    <row r="1643" spans="1:6">
      <c r="A1643" s="61">
        <v>44049</v>
      </c>
      <c r="B1643" s="62">
        <v>44049</v>
      </c>
      <c r="C1643" s="62" t="s">
        <v>540</v>
      </c>
      <c r="D1643" s="63">
        <f>VLOOKUP(Pag_Inicio_Corr_mas_casos[[#This Row],[Corregimiento]],Hoja3!$A$2:$D$676,4,0)</f>
        <v>80812</v>
      </c>
      <c r="E1643" s="62">
        <v>11</v>
      </c>
      <c r="F1643">
        <v>1</v>
      </c>
    </row>
    <row r="1644" spans="1:6">
      <c r="A1644" s="61">
        <v>44049</v>
      </c>
      <c r="B1644" s="62">
        <v>44049</v>
      </c>
      <c r="C1644" s="62" t="s">
        <v>566</v>
      </c>
      <c r="D1644" s="63">
        <f>VLOOKUP(Pag_Inicio_Corr_mas_casos[[#This Row],[Corregimiento]],Hoja3!$A$2:$D$676,4,0)</f>
        <v>40201</v>
      </c>
      <c r="E1644" s="62">
        <v>28</v>
      </c>
      <c r="F1644">
        <v>1</v>
      </c>
    </row>
    <row r="1645" spans="1:6">
      <c r="A1645" s="61">
        <v>44049</v>
      </c>
      <c r="B1645" s="62">
        <v>44049</v>
      </c>
      <c r="C1645" s="62" t="s">
        <v>557</v>
      </c>
      <c r="D1645" s="63">
        <f>VLOOKUP(Pag_Inicio_Corr_mas_casos[[#This Row],[Corregimiento]],Hoja3!$A$2:$D$676,4,0)</f>
        <v>80811</v>
      </c>
      <c r="E1645" s="62">
        <v>11</v>
      </c>
      <c r="F1645">
        <v>1</v>
      </c>
    </row>
    <row r="1646" spans="1:6">
      <c r="A1646" s="61">
        <v>44049</v>
      </c>
      <c r="B1646" s="62">
        <v>44049</v>
      </c>
      <c r="C1646" s="62" t="s">
        <v>629</v>
      </c>
      <c r="D1646" s="63">
        <f>VLOOKUP(Pag_Inicio_Corr_mas_casos[[#This Row],[Corregimiento]],Hoja3!$A$2:$D$676,4,0)</f>
        <v>41401</v>
      </c>
      <c r="E1646" s="62">
        <v>11</v>
      </c>
      <c r="F1646">
        <v>1</v>
      </c>
    </row>
    <row r="1647" spans="1:6">
      <c r="A1647" s="40">
        <v>44050</v>
      </c>
      <c r="B1647" s="41">
        <v>44050</v>
      </c>
      <c r="C1647" s="41" t="s">
        <v>550</v>
      </c>
      <c r="D1647" s="42">
        <f>VLOOKUP(Pag_Inicio_Corr_mas_casos[[#This Row],[Corregimiento]],Hoja3!$A$2:$D$676,4,0)</f>
        <v>80813</v>
      </c>
      <c r="E1647" s="41">
        <v>38</v>
      </c>
      <c r="F1647">
        <v>1</v>
      </c>
    </row>
    <row r="1648" spans="1:6">
      <c r="A1648" s="40">
        <v>44050</v>
      </c>
      <c r="B1648" s="41">
        <v>44050</v>
      </c>
      <c r="C1648" s="41" t="s">
        <v>529</v>
      </c>
      <c r="D1648" s="42">
        <f>VLOOKUP(Pag_Inicio_Corr_mas_casos[[#This Row],[Corregimiento]],Hoja3!$A$2:$D$676,4,0)</f>
        <v>80821</v>
      </c>
      <c r="E1648" s="41">
        <v>35</v>
      </c>
      <c r="F1648">
        <v>1</v>
      </c>
    </row>
    <row r="1649" spans="1:6">
      <c r="A1649" s="40">
        <v>44050</v>
      </c>
      <c r="B1649" s="41">
        <v>44050</v>
      </c>
      <c r="C1649" s="41" t="s">
        <v>524</v>
      </c>
      <c r="D1649" s="42">
        <f>VLOOKUP(Pag_Inicio_Corr_mas_casos[[#This Row],[Corregimiento]],Hoja3!$A$2:$D$676,4,0)</f>
        <v>130101</v>
      </c>
      <c r="E1649" s="41">
        <v>34</v>
      </c>
      <c r="F1649">
        <v>1</v>
      </c>
    </row>
    <row r="1650" spans="1:6">
      <c r="A1650" s="40">
        <v>44050</v>
      </c>
      <c r="B1650" s="41">
        <v>44050</v>
      </c>
      <c r="C1650" s="41" t="s">
        <v>554</v>
      </c>
      <c r="D1650" s="42">
        <f>VLOOKUP(Pag_Inicio_Corr_mas_casos[[#This Row],[Corregimiento]],Hoja3!$A$2:$D$676,4,0)</f>
        <v>80820</v>
      </c>
      <c r="E1650" s="41">
        <v>34</v>
      </c>
      <c r="F1650">
        <v>1</v>
      </c>
    </row>
    <row r="1651" spans="1:6">
      <c r="A1651" s="40">
        <v>44050</v>
      </c>
      <c r="B1651" s="41">
        <v>44050</v>
      </c>
      <c r="C1651" s="41" t="s">
        <v>526</v>
      </c>
      <c r="D1651" s="42">
        <f>VLOOKUP(Pag_Inicio_Corr_mas_casos[[#This Row],[Corregimiento]],Hoja3!$A$2:$D$676,4,0)</f>
        <v>130106</v>
      </c>
      <c r="E1651" s="41">
        <v>33</v>
      </c>
      <c r="F1651">
        <v>1</v>
      </c>
    </row>
    <row r="1652" spans="1:6">
      <c r="A1652" s="40">
        <v>44050</v>
      </c>
      <c r="B1652" s="41">
        <v>44050</v>
      </c>
      <c r="C1652" s="41" t="s">
        <v>530</v>
      </c>
      <c r="D1652" s="42">
        <f>VLOOKUP(Pag_Inicio_Corr_mas_casos[[#This Row],[Corregimiento]],Hoja3!$A$2:$D$676,4,0)</f>
        <v>81007</v>
      </c>
      <c r="E1652" s="41">
        <v>32</v>
      </c>
      <c r="F1652">
        <v>1</v>
      </c>
    </row>
    <row r="1653" spans="1:6">
      <c r="A1653" s="40">
        <v>44050</v>
      </c>
      <c r="B1653" s="41">
        <v>44050</v>
      </c>
      <c r="C1653" s="41" t="s">
        <v>542</v>
      </c>
      <c r="D1653" s="42">
        <f>VLOOKUP(Pag_Inicio_Corr_mas_casos[[#This Row],[Corregimiento]],Hoja3!$A$2:$D$676,4,0)</f>
        <v>40601</v>
      </c>
      <c r="E1653" s="41">
        <v>29</v>
      </c>
      <c r="F1653">
        <v>1</v>
      </c>
    </row>
    <row r="1654" spans="1:6">
      <c r="A1654" s="40">
        <v>44050</v>
      </c>
      <c r="B1654" s="41">
        <v>44050</v>
      </c>
      <c r="C1654" s="41" t="s">
        <v>623</v>
      </c>
      <c r="D1654" s="42">
        <f>VLOOKUP(Pag_Inicio_Corr_mas_casos[[#This Row],[Corregimiento]],Hoja3!$A$2:$D$676,4,0)</f>
        <v>100102</v>
      </c>
      <c r="E1654" s="41">
        <v>25</v>
      </c>
      <c r="F1654">
        <v>1</v>
      </c>
    </row>
    <row r="1655" spans="1:6">
      <c r="A1655" s="40">
        <v>44050</v>
      </c>
      <c r="B1655" s="41">
        <v>44050</v>
      </c>
      <c r="C1655" s="41" t="s">
        <v>615</v>
      </c>
      <c r="D1655" s="42">
        <f>VLOOKUP(Pag_Inicio_Corr_mas_casos[[#This Row],[Corregimiento]],Hoja3!$A$2:$D$676,4,0)</f>
        <v>120805</v>
      </c>
      <c r="E1655" s="41">
        <v>25</v>
      </c>
      <c r="F1655">
        <v>1</v>
      </c>
    </row>
    <row r="1656" spans="1:6">
      <c r="A1656" s="40">
        <v>44050</v>
      </c>
      <c r="B1656" s="41">
        <v>44050</v>
      </c>
      <c r="C1656" s="41" t="s">
        <v>538</v>
      </c>
      <c r="D1656" s="42">
        <f>VLOOKUP(Pag_Inicio_Corr_mas_casos[[#This Row],[Corregimiento]],Hoja3!$A$2:$D$676,4,0)</f>
        <v>130107</v>
      </c>
      <c r="E1656" s="41">
        <v>22</v>
      </c>
      <c r="F1656">
        <v>1</v>
      </c>
    </row>
    <row r="1657" spans="1:6">
      <c r="A1657" s="40">
        <v>44050</v>
      </c>
      <c r="B1657" s="41">
        <v>44050</v>
      </c>
      <c r="C1657" s="41" t="s">
        <v>559</v>
      </c>
      <c r="D1657" s="42">
        <f>VLOOKUP(Pag_Inicio_Corr_mas_casos[[#This Row],[Corregimiento]],Hoja3!$A$2:$D$676,4,0)</f>
        <v>130708</v>
      </c>
      <c r="E1657" s="41">
        <v>22</v>
      </c>
      <c r="F1657">
        <v>1</v>
      </c>
    </row>
    <row r="1658" spans="1:6">
      <c r="A1658" s="40">
        <v>44050</v>
      </c>
      <c r="B1658" s="41">
        <v>44050</v>
      </c>
      <c r="C1658" s="41" t="s">
        <v>533</v>
      </c>
      <c r="D1658" s="42">
        <f>VLOOKUP(Pag_Inicio_Corr_mas_casos[[#This Row],[Corregimiento]],Hoja3!$A$2:$D$676,4,0)</f>
        <v>80817</v>
      </c>
      <c r="E1658" s="41">
        <v>22</v>
      </c>
      <c r="F1658">
        <v>1</v>
      </c>
    </row>
    <row r="1659" spans="1:6">
      <c r="A1659" s="40">
        <v>44050</v>
      </c>
      <c r="B1659" s="41">
        <v>44050</v>
      </c>
      <c r="C1659" s="41" t="s">
        <v>525</v>
      </c>
      <c r="D1659" s="42">
        <f>VLOOKUP(Pag_Inicio_Corr_mas_casos[[#This Row],[Corregimiento]],Hoja3!$A$2:$D$676,4,0)</f>
        <v>81002</v>
      </c>
      <c r="E1659" s="41">
        <v>21</v>
      </c>
      <c r="F1659">
        <v>1</v>
      </c>
    </row>
    <row r="1660" spans="1:6">
      <c r="A1660" s="40">
        <v>44050</v>
      </c>
      <c r="B1660" s="41">
        <v>44050</v>
      </c>
      <c r="C1660" s="41" t="s">
        <v>532</v>
      </c>
      <c r="D1660" s="42">
        <f>VLOOKUP(Pag_Inicio_Corr_mas_casos[[#This Row],[Corregimiento]],Hoja3!$A$2:$D$676,4,0)</f>
        <v>80816</v>
      </c>
      <c r="E1660" s="41">
        <v>21</v>
      </c>
      <c r="F1660">
        <v>1</v>
      </c>
    </row>
    <row r="1661" spans="1:6">
      <c r="A1661" s="40">
        <v>44050</v>
      </c>
      <c r="B1661" s="41">
        <v>44050</v>
      </c>
      <c r="C1661" s="41" t="s">
        <v>537</v>
      </c>
      <c r="D1661" s="42">
        <f>VLOOKUP(Pag_Inicio_Corr_mas_casos[[#This Row],[Corregimiento]],Hoja3!$A$2:$D$676,4,0)</f>
        <v>80819</v>
      </c>
      <c r="E1661" s="41">
        <v>18</v>
      </c>
      <c r="F1661">
        <v>1</v>
      </c>
    </row>
    <row r="1662" spans="1:6">
      <c r="A1662" s="40">
        <v>44050</v>
      </c>
      <c r="B1662" s="41">
        <v>44050</v>
      </c>
      <c r="C1662" s="41" t="s">
        <v>541</v>
      </c>
      <c r="D1662" s="42">
        <f>VLOOKUP(Pag_Inicio_Corr_mas_casos[[#This Row],[Corregimiento]],Hoja3!$A$2:$D$676,4,0)</f>
        <v>130702</v>
      </c>
      <c r="E1662" s="41">
        <v>15</v>
      </c>
      <c r="F1662">
        <v>1</v>
      </c>
    </row>
    <row r="1663" spans="1:6">
      <c r="A1663" s="40">
        <v>44050</v>
      </c>
      <c r="B1663" s="41">
        <v>44050</v>
      </c>
      <c r="C1663" s="41" t="s">
        <v>543</v>
      </c>
      <c r="D1663" s="42">
        <f>VLOOKUP(Pag_Inicio_Corr_mas_casos[[#This Row],[Corregimiento]],Hoja3!$A$2:$D$676,4,0)</f>
        <v>80806</v>
      </c>
      <c r="E1663" s="41">
        <v>14</v>
      </c>
      <c r="F1663">
        <v>1</v>
      </c>
    </row>
    <row r="1664" spans="1:6">
      <c r="A1664" s="40">
        <v>44050</v>
      </c>
      <c r="B1664" s="41">
        <v>44050</v>
      </c>
      <c r="C1664" s="41" t="s">
        <v>528</v>
      </c>
      <c r="D1664" s="42">
        <f>VLOOKUP(Pag_Inicio_Corr_mas_casos[[#This Row],[Corregimiento]],Hoja3!$A$2:$D$676,4,0)</f>
        <v>130102</v>
      </c>
      <c r="E1664" s="41">
        <v>14</v>
      </c>
      <c r="F1664">
        <v>1</v>
      </c>
    </row>
    <row r="1665" spans="1:6">
      <c r="A1665" s="40">
        <v>44050</v>
      </c>
      <c r="B1665" s="41">
        <v>44050</v>
      </c>
      <c r="C1665" s="41" t="s">
        <v>563</v>
      </c>
      <c r="D1665" s="42">
        <f>VLOOKUP(Pag_Inicio_Corr_mas_casos[[#This Row],[Corregimiento]],Hoja3!$A$2:$D$676,4,0)</f>
        <v>130105</v>
      </c>
      <c r="E1665" s="41">
        <v>14</v>
      </c>
      <c r="F1665">
        <v>1</v>
      </c>
    </row>
    <row r="1666" spans="1:6">
      <c r="A1666" s="40">
        <v>44050</v>
      </c>
      <c r="B1666" s="41">
        <v>44050</v>
      </c>
      <c r="C1666" s="41" t="s">
        <v>586</v>
      </c>
      <c r="D1666" s="42">
        <f>VLOOKUP(Pag_Inicio_Corr_mas_casos[[#This Row],[Corregimiento]],Hoja3!$A$2:$D$676,4,0)</f>
        <v>81005</v>
      </c>
      <c r="E1666" s="41">
        <v>14</v>
      </c>
      <c r="F1666">
        <v>1</v>
      </c>
    </row>
    <row r="1667" spans="1:6">
      <c r="A1667" s="40">
        <v>44050</v>
      </c>
      <c r="B1667" s="41">
        <v>44050</v>
      </c>
      <c r="C1667" s="41" t="s">
        <v>566</v>
      </c>
      <c r="D1667" s="42">
        <f>VLOOKUP(Pag_Inicio_Corr_mas_casos[[#This Row],[Corregimiento]],Hoja3!$A$2:$D$676,4,0)</f>
        <v>40201</v>
      </c>
      <c r="E1667" s="41">
        <v>13</v>
      </c>
      <c r="F1667">
        <v>1</v>
      </c>
    </row>
    <row r="1668" spans="1:6">
      <c r="A1668" s="40">
        <v>44050</v>
      </c>
      <c r="B1668" s="41">
        <v>44050</v>
      </c>
      <c r="C1668" s="41" t="s">
        <v>561</v>
      </c>
      <c r="D1668" s="42">
        <f>VLOOKUP(Pag_Inicio_Corr_mas_casos[[#This Row],[Corregimiento]],Hoja3!$A$2:$D$676,4,0)</f>
        <v>50208</v>
      </c>
      <c r="E1668" s="41">
        <v>13</v>
      </c>
      <c r="F1668">
        <v>1</v>
      </c>
    </row>
    <row r="1669" spans="1:6">
      <c r="A1669" s="40">
        <v>44050</v>
      </c>
      <c r="B1669" s="41">
        <v>44050</v>
      </c>
      <c r="C1669" s="41" t="s">
        <v>536</v>
      </c>
      <c r="D1669" s="42">
        <f>VLOOKUP(Pag_Inicio_Corr_mas_casos[[#This Row],[Corregimiento]],Hoja3!$A$2:$D$676,4,0)</f>
        <v>81001</v>
      </c>
      <c r="E1669" s="41">
        <v>12</v>
      </c>
      <c r="F1669">
        <v>1</v>
      </c>
    </row>
    <row r="1670" spans="1:6">
      <c r="A1670" s="40">
        <v>44050</v>
      </c>
      <c r="B1670" s="41">
        <v>44050</v>
      </c>
      <c r="C1670" s="41" t="s">
        <v>539</v>
      </c>
      <c r="D1670" s="42">
        <f>VLOOKUP(Pag_Inicio_Corr_mas_casos[[#This Row],[Corregimiento]],Hoja3!$A$2:$D$676,4,0)</f>
        <v>81006</v>
      </c>
      <c r="E1670" s="41">
        <v>12</v>
      </c>
      <c r="F1670">
        <v>1</v>
      </c>
    </row>
    <row r="1671" spans="1:6">
      <c r="A1671" s="40">
        <v>44050</v>
      </c>
      <c r="B1671" s="41">
        <v>44050</v>
      </c>
      <c r="C1671" s="41" t="s">
        <v>575</v>
      </c>
      <c r="D1671" s="42">
        <f>VLOOKUP(Pag_Inicio_Corr_mas_casos[[#This Row],[Corregimiento]],Hoja3!$A$2:$D$676,4,0)</f>
        <v>80807</v>
      </c>
      <c r="E1671" s="41">
        <v>12</v>
      </c>
      <c r="F1671">
        <v>1</v>
      </c>
    </row>
    <row r="1672" spans="1:6">
      <c r="A1672" s="40">
        <v>44050</v>
      </c>
      <c r="B1672" s="41">
        <v>44050</v>
      </c>
      <c r="C1672" s="41" t="s">
        <v>580</v>
      </c>
      <c r="D1672" s="42">
        <f>VLOOKUP(Pag_Inicio_Corr_mas_casos[[#This Row],[Corregimiento]],Hoja3!$A$2:$D$676,4,0)</f>
        <v>91001</v>
      </c>
      <c r="E1672" s="41">
        <v>12</v>
      </c>
      <c r="F1672">
        <v>1</v>
      </c>
    </row>
    <row r="1673" spans="1:6">
      <c r="A1673" s="40">
        <v>44050</v>
      </c>
      <c r="B1673" s="41">
        <v>44050</v>
      </c>
      <c r="C1673" s="41" t="s">
        <v>596</v>
      </c>
      <c r="D1673" s="42">
        <f>VLOOKUP(Pag_Inicio_Corr_mas_casos[[#This Row],[Corregimiento]],Hoja3!$A$2:$D$676,4,0)</f>
        <v>10401</v>
      </c>
      <c r="E1673" s="41">
        <v>11</v>
      </c>
      <c r="F1673">
        <v>1</v>
      </c>
    </row>
    <row r="1674" spans="1:6">
      <c r="A1674" s="40">
        <v>44050</v>
      </c>
      <c r="B1674" s="41">
        <v>44050</v>
      </c>
      <c r="C1674" s="41" t="s">
        <v>638</v>
      </c>
      <c r="D1674" s="42">
        <f>VLOOKUP(Pag_Inicio_Corr_mas_casos[[#This Row],[Corregimiento]],Hoja3!$A$2:$D$676,4,0)</f>
        <v>40610</v>
      </c>
      <c r="E1674" s="41">
        <v>11</v>
      </c>
      <c r="F1674">
        <v>1</v>
      </c>
    </row>
    <row r="1675" spans="1:6">
      <c r="A1675" s="37">
        <v>44051</v>
      </c>
      <c r="B1675" s="38">
        <v>44051</v>
      </c>
      <c r="C1675" s="38" t="s">
        <v>537</v>
      </c>
      <c r="D1675" s="39">
        <f>VLOOKUP(Pag_Inicio_Corr_mas_casos[[#This Row],[Corregimiento]],Hoja3!$A$2:$D$676,4,0)</f>
        <v>80819</v>
      </c>
      <c r="E1675" s="38">
        <v>33</v>
      </c>
      <c r="F1675">
        <v>1</v>
      </c>
    </row>
    <row r="1676" spans="1:6">
      <c r="A1676" s="37">
        <v>44051</v>
      </c>
      <c r="B1676" s="38">
        <v>44051</v>
      </c>
      <c r="C1676" s="38" t="s">
        <v>525</v>
      </c>
      <c r="D1676" s="39">
        <f>VLOOKUP(Pag_Inicio_Corr_mas_casos[[#This Row],[Corregimiento]],Hoja3!$A$2:$D$676,4,0)</f>
        <v>81002</v>
      </c>
      <c r="E1676" s="38">
        <v>29</v>
      </c>
      <c r="F1676">
        <v>1</v>
      </c>
    </row>
    <row r="1677" spans="1:6">
      <c r="A1677" s="37">
        <v>44051</v>
      </c>
      <c r="B1677" s="38">
        <v>44051</v>
      </c>
      <c r="C1677" s="38" t="s">
        <v>536</v>
      </c>
      <c r="D1677" s="39">
        <f>VLOOKUP(Pag_Inicio_Corr_mas_casos[[#This Row],[Corregimiento]],Hoja3!$A$2:$D$676,4,0)</f>
        <v>81001</v>
      </c>
      <c r="E1677" s="38">
        <v>23</v>
      </c>
      <c r="F1677">
        <v>1</v>
      </c>
    </row>
    <row r="1678" spans="1:6">
      <c r="A1678" s="37">
        <v>44051</v>
      </c>
      <c r="B1678" s="38">
        <v>44051</v>
      </c>
      <c r="C1678" s="38" t="s">
        <v>550</v>
      </c>
      <c r="D1678" s="39">
        <f>VLOOKUP(Pag_Inicio_Corr_mas_casos[[#This Row],[Corregimiento]],Hoja3!$A$2:$D$676,4,0)</f>
        <v>80813</v>
      </c>
      <c r="E1678" s="38">
        <v>20</v>
      </c>
      <c r="F1678">
        <v>1</v>
      </c>
    </row>
    <row r="1679" spans="1:6">
      <c r="A1679" s="37">
        <v>44051</v>
      </c>
      <c r="B1679" s="38">
        <v>44051</v>
      </c>
      <c r="C1679" s="38" t="s">
        <v>526</v>
      </c>
      <c r="D1679" s="39">
        <f>VLOOKUP(Pag_Inicio_Corr_mas_casos[[#This Row],[Corregimiento]],Hoja3!$A$2:$D$676,4,0)</f>
        <v>130106</v>
      </c>
      <c r="E1679" s="38">
        <v>20</v>
      </c>
      <c r="F1679">
        <v>1</v>
      </c>
    </row>
    <row r="1680" spans="1:6">
      <c r="A1680" s="37">
        <v>44051</v>
      </c>
      <c r="B1680" s="38">
        <v>44051</v>
      </c>
      <c r="C1680" s="38" t="s">
        <v>531</v>
      </c>
      <c r="D1680" s="39">
        <f>VLOOKUP(Pag_Inicio_Corr_mas_casos[[#This Row],[Corregimiento]],Hoja3!$A$2:$D$676,4,0)</f>
        <v>81008</v>
      </c>
      <c r="E1680" s="38">
        <v>18</v>
      </c>
      <c r="F1680">
        <v>1</v>
      </c>
    </row>
    <row r="1681" spans="1:6">
      <c r="A1681" s="37">
        <v>44051</v>
      </c>
      <c r="B1681" s="38">
        <v>44051</v>
      </c>
      <c r="C1681" s="38" t="s">
        <v>533</v>
      </c>
      <c r="D1681" s="39">
        <f>VLOOKUP(Pag_Inicio_Corr_mas_casos[[#This Row],[Corregimiento]],Hoja3!$A$2:$D$676,4,0)</f>
        <v>80817</v>
      </c>
      <c r="E1681" s="38">
        <v>18</v>
      </c>
      <c r="F1681">
        <v>1</v>
      </c>
    </row>
    <row r="1682" spans="1:6">
      <c r="A1682" s="37">
        <v>44051</v>
      </c>
      <c r="B1682" s="38">
        <v>44051</v>
      </c>
      <c r="C1682" s="38" t="s">
        <v>545</v>
      </c>
      <c r="D1682" s="39">
        <f>VLOOKUP(Pag_Inicio_Corr_mas_casos[[#This Row],[Corregimiento]],Hoja3!$A$2:$D$676,4,0)</f>
        <v>80810</v>
      </c>
      <c r="E1682" s="38">
        <v>18</v>
      </c>
      <c r="F1682">
        <v>1</v>
      </c>
    </row>
    <row r="1683" spans="1:6">
      <c r="A1683" s="37">
        <v>44051</v>
      </c>
      <c r="B1683" s="38">
        <v>44051</v>
      </c>
      <c r="C1683" s="38" t="s">
        <v>529</v>
      </c>
      <c r="D1683" s="39">
        <f>VLOOKUP(Pag_Inicio_Corr_mas_casos[[#This Row],[Corregimiento]],Hoja3!$A$2:$D$676,4,0)</f>
        <v>80821</v>
      </c>
      <c r="E1683" s="38">
        <v>17</v>
      </c>
      <c r="F1683">
        <v>1</v>
      </c>
    </row>
    <row r="1684" spans="1:6">
      <c r="A1684" s="37">
        <v>44051</v>
      </c>
      <c r="B1684" s="38">
        <v>44051</v>
      </c>
      <c r="C1684" s="38" t="s">
        <v>563</v>
      </c>
      <c r="D1684" s="39">
        <f>VLOOKUP(Pag_Inicio_Corr_mas_casos[[#This Row],[Corregimiento]],Hoja3!$A$2:$D$676,4,0)</f>
        <v>130105</v>
      </c>
      <c r="E1684" s="38">
        <v>16</v>
      </c>
      <c r="F1684">
        <v>1</v>
      </c>
    </row>
    <row r="1685" spans="1:6">
      <c r="A1685" s="37">
        <v>44051</v>
      </c>
      <c r="B1685" s="38">
        <v>44051</v>
      </c>
      <c r="C1685" s="38" t="s">
        <v>572</v>
      </c>
      <c r="D1685" s="39">
        <f>VLOOKUP(Pag_Inicio_Corr_mas_casos[[#This Row],[Corregimiento]],Hoja3!$A$2:$D$676,4,0)</f>
        <v>130701</v>
      </c>
      <c r="E1685" s="38">
        <v>15</v>
      </c>
      <c r="F1685">
        <v>1</v>
      </c>
    </row>
    <row r="1686" spans="1:6">
      <c r="A1686" s="37">
        <v>44051</v>
      </c>
      <c r="B1686" s="38">
        <v>44051</v>
      </c>
      <c r="C1686" s="38" t="s">
        <v>540</v>
      </c>
      <c r="D1686" s="39">
        <f>VLOOKUP(Pag_Inicio_Corr_mas_casos[[#This Row],[Corregimiento]],Hoja3!$A$2:$D$676,4,0)</f>
        <v>80812</v>
      </c>
      <c r="E1686" s="38">
        <v>15</v>
      </c>
      <c r="F1686">
        <v>1</v>
      </c>
    </row>
    <row r="1687" spans="1:6">
      <c r="A1687" s="37">
        <v>44051</v>
      </c>
      <c r="B1687" s="38">
        <v>44051</v>
      </c>
      <c r="C1687" s="38" t="s">
        <v>542</v>
      </c>
      <c r="D1687" s="39">
        <f>VLOOKUP(Pag_Inicio_Corr_mas_casos[[#This Row],[Corregimiento]],Hoja3!$A$2:$D$676,4,0)</f>
        <v>40601</v>
      </c>
      <c r="E1687" s="38">
        <v>14</v>
      </c>
      <c r="F1687">
        <v>1</v>
      </c>
    </row>
    <row r="1688" spans="1:6">
      <c r="A1688" s="37">
        <v>44051</v>
      </c>
      <c r="B1688" s="38">
        <v>44051</v>
      </c>
      <c r="C1688" s="38" t="s">
        <v>586</v>
      </c>
      <c r="D1688" s="39">
        <f>VLOOKUP(Pag_Inicio_Corr_mas_casos[[#This Row],[Corregimiento]],Hoja3!$A$2:$D$676,4,0)</f>
        <v>81005</v>
      </c>
      <c r="E1688" s="38">
        <v>14</v>
      </c>
      <c r="F1688">
        <v>1</v>
      </c>
    </row>
    <row r="1689" spans="1:6">
      <c r="A1689" s="37">
        <v>44051</v>
      </c>
      <c r="B1689" s="38">
        <v>44051</v>
      </c>
      <c r="C1689" s="38" t="s">
        <v>623</v>
      </c>
      <c r="D1689" s="39">
        <f>VLOOKUP(Pag_Inicio_Corr_mas_casos[[#This Row],[Corregimiento]],Hoja3!$A$2:$D$676,4,0)</f>
        <v>100102</v>
      </c>
      <c r="E1689" s="38">
        <v>13</v>
      </c>
      <c r="F1689">
        <v>1</v>
      </c>
    </row>
    <row r="1690" spans="1:6">
      <c r="A1690" s="37">
        <v>44051</v>
      </c>
      <c r="B1690" s="38">
        <v>44051</v>
      </c>
      <c r="C1690" s="38" t="s">
        <v>530</v>
      </c>
      <c r="D1690" s="39">
        <f>VLOOKUP(Pag_Inicio_Corr_mas_casos[[#This Row],[Corregimiento]],Hoja3!$A$2:$D$676,4,0)</f>
        <v>81007</v>
      </c>
      <c r="E1690" s="38">
        <v>13</v>
      </c>
      <c r="F1690">
        <v>1</v>
      </c>
    </row>
    <row r="1691" spans="1:6">
      <c r="A1691" s="37">
        <v>44051</v>
      </c>
      <c r="B1691" s="38">
        <v>44051</v>
      </c>
      <c r="C1691" s="38" t="s">
        <v>534</v>
      </c>
      <c r="D1691" s="39">
        <f>VLOOKUP(Pag_Inicio_Corr_mas_casos[[#This Row],[Corregimiento]],Hoja3!$A$2:$D$676,4,0)</f>
        <v>80822</v>
      </c>
      <c r="E1691" s="38">
        <v>12</v>
      </c>
      <c r="F1691">
        <v>1</v>
      </c>
    </row>
    <row r="1692" spans="1:6">
      <c r="A1692" s="37">
        <v>44051</v>
      </c>
      <c r="B1692" s="38">
        <v>44051</v>
      </c>
      <c r="C1692" s="38" t="s">
        <v>569</v>
      </c>
      <c r="D1692" s="39">
        <f>VLOOKUP(Pag_Inicio_Corr_mas_casos[[#This Row],[Corregimiento]],Hoja3!$A$2:$D$676,4,0)</f>
        <v>81003</v>
      </c>
      <c r="E1692" s="38">
        <v>12</v>
      </c>
      <c r="F1692">
        <v>1</v>
      </c>
    </row>
    <row r="1693" spans="1:6">
      <c r="A1693" s="37">
        <v>44051</v>
      </c>
      <c r="B1693" s="38">
        <v>44051</v>
      </c>
      <c r="C1693" s="38" t="s">
        <v>554</v>
      </c>
      <c r="D1693" s="39">
        <f>VLOOKUP(Pag_Inicio_Corr_mas_casos[[#This Row],[Corregimiento]],Hoja3!$A$2:$D$676,4,0)</f>
        <v>80820</v>
      </c>
      <c r="E1693" s="38">
        <v>12</v>
      </c>
      <c r="F1693">
        <v>1</v>
      </c>
    </row>
    <row r="1694" spans="1:6">
      <c r="A1694" s="37">
        <v>44051</v>
      </c>
      <c r="B1694" s="38">
        <v>44051</v>
      </c>
      <c r="C1694" s="38" t="s">
        <v>634</v>
      </c>
      <c r="D1694" s="39">
        <f>VLOOKUP(Pag_Inicio_Corr_mas_casos[[#This Row],[Corregimiento]],Hoja3!$A$2:$D$676,4,0)</f>
        <v>91008</v>
      </c>
      <c r="E1694" s="38">
        <v>12</v>
      </c>
      <c r="F1694">
        <v>1</v>
      </c>
    </row>
    <row r="1695" spans="1:6">
      <c r="A1695" s="37">
        <v>44051</v>
      </c>
      <c r="B1695" s="38">
        <v>44051</v>
      </c>
      <c r="C1695" s="38" t="s">
        <v>565</v>
      </c>
      <c r="D1695" s="39">
        <f>VLOOKUP(Pag_Inicio_Corr_mas_casos[[#This Row],[Corregimiento]],Hoja3!$A$2:$D$676,4,0)</f>
        <v>80809</v>
      </c>
      <c r="E1695" s="38">
        <v>12</v>
      </c>
      <c r="F1695">
        <v>1</v>
      </c>
    </row>
    <row r="1696" spans="1:6">
      <c r="A1696" s="37">
        <v>44051</v>
      </c>
      <c r="B1696" s="38">
        <v>44051</v>
      </c>
      <c r="C1696" s="38" t="s">
        <v>626</v>
      </c>
      <c r="D1696" s="39">
        <f>VLOOKUP(Pag_Inicio_Corr_mas_casos[[#This Row],[Corregimiento]],Hoja3!$A$2:$D$676,4,0)</f>
        <v>90301</v>
      </c>
      <c r="E1696" s="38">
        <v>11</v>
      </c>
      <c r="F1696">
        <v>1</v>
      </c>
    </row>
    <row r="1697" spans="1:6">
      <c r="A1697" s="37">
        <v>44051</v>
      </c>
      <c r="B1697" s="38">
        <v>44051</v>
      </c>
      <c r="C1697" s="38" t="s">
        <v>550</v>
      </c>
      <c r="D1697" s="39">
        <f>VLOOKUP(Pag_Inicio_Corr_mas_casos[[#This Row],[Corregimiento]],Hoja3!$A$2:$D$676,4,0)</f>
        <v>80813</v>
      </c>
      <c r="E1697" s="38">
        <v>11</v>
      </c>
      <c r="F1697">
        <v>1</v>
      </c>
    </row>
    <row r="1698" spans="1:6">
      <c r="A1698" s="37">
        <v>44051</v>
      </c>
      <c r="B1698" s="38">
        <v>44051</v>
      </c>
      <c r="C1698" s="38" t="s">
        <v>570</v>
      </c>
      <c r="D1698" s="39">
        <f>VLOOKUP(Pag_Inicio_Corr_mas_casos[[#This Row],[Corregimiento]],Hoja3!$A$2:$D$676,4,0)</f>
        <v>81009</v>
      </c>
      <c r="E1698" s="38">
        <v>11</v>
      </c>
      <c r="F1698">
        <v>1</v>
      </c>
    </row>
    <row r="1699" spans="1:6">
      <c r="A1699" s="48">
        <v>44052</v>
      </c>
      <c r="B1699" s="46">
        <v>44052</v>
      </c>
      <c r="C1699" s="46" t="s">
        <v>529</v>
      </c>
      <c r="D1699" s="47">
        <f>VLOOKUP(Pag_Inicio_Corr_mas_casos[[#This Row],[Corregimiento]],Hoja3!$A$2:$D$676,4,0)</f>
        <v>80821</v>
      </c>
      <c r="E1699" s="46">
        <v>42</v>
      </c>
      <c r="F1699">
        <v>1</v>
      </c>
    </row>
    <row r="1700" spans="1:6">
      <c r="A1700" s="48">
        <v>44052</v>
      </c>
      <c r="B1700" s="46">
        <v>44052</v>
      </c>
      <c r="C1700" s="46" t="s">
        <v>524</v>
      </c>
      <c r="D1700" s="47">
        <f>VLOOKUP(Pag_Inicio_Corr_mas_casos[[#This Row],[Corregimiento]],Hoja3!$A$2:$D$676,4,0)</f>
        <v>130101</v>
      </c>
      <c r="E1700" s="46">
        <v>32</v>
      </c>
      <c r="F1700">
        <v>1</v>
      </c>
    </row>
    <row r="1701" spans="1:6">
      <c r="A1701" s="48">
        <v>44052</v>
      </c>
      <c r="B1701" s="46">
        <v>44052</v>
      </c>
      <c r="C1701" s="46" t="s">
        <v>537</v>
      </c>
      <c r="D1701" s="47">
        <f>VLOOKUP(Pag_Inicio_Corr_mas_casos[[#This Row],[Corregimiento]],Hoja3!$A$2:$D$676,4,0)</f>
        <v>80819</v>
      </c>
      <c r="E1701" s="46">
        <v>29</v>
      </c>
      <c r="F1701">
        <v>1</v>
      </c>
    </row>
    <row r="1702" spans="1:6">
      <c r="A1702" s="48">
        <v>44052</v>
      </c>
      <c r="B1702" s="46">
        <v>44052</v>
      </c>
      <c r="C1702" s="46" t="s">
        <v>550</v>
      </c>
      <c r="D1702" s="47">
        <f>VLOOKUP(Pag_Inicio_Corr_mas_casos[[#This Row],[Corregimiento]],Hoja3!$A$2:$D$676,4,0)</f>
        <v>80813</v>
      </c>
      <c r="E1702" s="46">
        <v>28</v>
      </c>
      <c r="F1702">
        <v>1</v>
      </c>
    </row>
    <row r="1703" spans="1:6">
      <c r="A1703" s="48">
        <v>44052</v>
      </c>
      <c r="B1703" s="46">
        <v>44052</v>
      </c>
      <c r="C1703" s="46" t="s">
        <v>526</v>
      </c>
      <c r="D1703" s="47">
        <f>VLOOKUP(Pag_Inicio_Corr_mas_casos[[#This Row],[Corregimiento]],Hoja3!$A$2:$D$676,4,0)</f>
        <v>130106</v>
      </c>
      <c r="E1703" s="46">
        <v>27</v>
      </c>
      <c r="F1703">
        <v>1</v>
      </c>
    </row>
    <row r="1704" spans="1:6">
      <c r="A1704" s="48">
        <v>44052</v>
      </c>
      <c r="B1704" s="46">
        <v>44052</v>
      </c>
      <c r="C1704" s="46" t="s">
        <v>538</v>
      </c>
      <c r="D1704" s="47">
        <f>VLOOKUP(Pag_Inicio_Corr_mas_casos[[#This Row],[Corregimiento]],Hoja3!$A$2:$D$676,4,0)</f>
        <v>130107</v>
      </c>
      <c r="E1704" s="46">
        <v>20</v>
      </c>
      <c r="F1704">
        <v>1</v>
      </c>
    </row>
    <row r="1705" spans="1:6">
      <c r="A1705" s="48">
        <v>44052</v>
      </c>
      <c r="B1705" s="46">
        <v>44052</v>
      </c>
      <c r="C1705" s="46" t="s">
        <v>554</v>
      </c>
      <c r="D1705" s="47">
        <f>VLOOKUP(Pag_Inicio_Corr_mas_casos[[#This Row],[Corregimiento]],Hoja3!$A$2:$D$676,4,0)</f>
        <v>80820</v>
      </c>
      <c r="E1705" s="46">
        <v>17</v>
      </c>
      <c r="F1705">
        <v>1</v>
      </c>
    </row>
    <row r="1706" spans="1:6">
      <c r="A1706" s="48">
        <v>44052</v>
      </c>
      <c r="B1706" s="46">
        <v>44052</v>
      </c>
      <c r="C1706" s="46" t="s">
        <v>542</v>
      </c>
      <c r="D1706" s="47">
        <f>VLOOKUP(Pag_Inicio_Corr_mas_casos[[#This Row],[Corregimiento]],Hoja3!$A$2:$D$676,4,0)</f>
        <v>40601</v>
      </c>
      <c r="E1706" s="46">
        <v>16</v>
      </c>
      <c r="F1706">
        <v>1</v>
      </c>
    </row>
    <row r="1707" spans="1:6">
      <c r="A1707" s="48">
        <v>44052</v>
      </c>
      <c r="B1707" s="46">
        <v>44052</v>
      </c>
      <c r="C1707" s="46" t="s">
        <v>533</v>
      </c>
      <c r="D1707" s="47">
        <f>VLOOKUP(Pag_Inicio_Corr_mas_casos[[#This Row],[Corregimiento]],Hoja3!$A$2:$D$676,4,0)</f>
        <v>80817</v>
      </c>
      <c r="E1707" s="46">
        <v>16</v>
      </c>
      <c r="F1707">
        <v>1</v>
      </c>
    </row>
    <row r="1708" spans="1:6">
      <c r="A1708" s="48">
        <v>44052</v>
      </c>
      <c r="B1708" s="46">
        <v>44052</v>
      </c>
      <c r="C1708" s="46" t="s">
        <v>555</v>
      </c>
      <c r="D1708" s="47">
        <f>VLOOKUP(Pag_Inicio_Corr_mas_casos[[#This Row],[Corregimiento]],Hoja3!$A$2:$D$676,4,0)</f>
        <v>80815</v>
      </c>
      <c r="E1708" s="46">
        <v>15</v>
      </c>
      <c r="F1708">
        <v>1</v>
      </c>
    </row>
    <row r="1709" spans="1:6">
      <c r="A1709" s="48">
        <v>44052</v>
      </c>
      <c r="B1709" s="46">
        <v>44052</v>
      </c>
      <c r="C1709" s="46" t="s">
        <v>572</v>
      </c>
      <c r="D1709" s="47">
        <f>VLOOKUP(Pag_Inicio_Corr_mas_casos[[#This Row],[Corregimiento]],Hoja3!$A$2:$D$676,4,0)</f>
        <v>130701</v>
      </c>
      <c r="E1709" s="46">
        <v>13</v>
      </c>
      <c r="F1709">
        <v>1</v>
      </c>
    </row>
    <row r="1710" spans="1:6">
      <c r="A1710" s="48">
        <v>44052</v>
      </c>
      <c r="B1710" s="46">
        <v>44052</v>
      </c>
      <c r="C1710" s="46" t="s">
        <v>525</v>
      </c>
      <c r="D1710" s="47">
        <f>VLOOKUP(Pag_Inicio_Corr_mas_casos[[#This Row],[Corregimiento]],Hoja3!$A$2:$D$676,4,0)</f>
        <v>81002</v>
      </c>
      <c r="E1710" s="46">
        <v>13</v>
      </c>
      <c r="F1710">
        <v>1</v>
      </c>
    </row>
    <row r="1711" spans="1:6">
      <c r="A1711" s="48">
        <v>44052</v>
      </c>
      <c r="B1711" s="46">
        <v>44052</v>
      </c>
      <c r="C1711" s="46" t="s">
        <v>531</v>
      </c>
      <c r="D1711" s="47">
        <f>VLOOKUP(Pag_Inicio_Corr_mas_casos[[#This Row],[Corregimiento]],Hoja3!$A$2:$D$676,4,0)</f>
        <v>81008</v>
      </c>
      <c r="E1711" s="46">
        <v>11</v>
      </c>
      <c r="F1711">
        <v>1</v>
      </c>
    </row>
    <row r="1712" spans="1:6">
      <c r="A1712" s="37">
        <v>44053</v>
      </c>
      <c r="B1712" s="38">
        <v>44053</v>
      </c>
      <c r="C1712" s="38" t="s">
        <v>534</v>
      </c>
      <c r="D1712" s="39">
        <f>VLOOKUP(Pag_Inicio_Corr_mas_casos[[#This Row],[Corregimiento]],Hoja3!$A$2:$D$676,4,0)</f>
        <v>80822</v>
      </c>
      <c r="E1712" s="38">
        <v>32</v>
      </c>
      <c r="F1712">
        <v>1</v>
      </c>
    </row>
    <row r="1713" spans="1:6">
      <c r="A1713" s="37">
        <v>44053</v>
      </c>
      <c r="B1713" s="38">
        <v>44053</v>
      </c>
      <c r="C1713" s="38" t="s">
        <v>533</v>
      </c>
      <c r="D1713" s="39">
        <f>VLOOKUP(Pag_Inicio_Corr_mas_casos[[#This Row],[Corregimiento]],Hoja3!$A$2:$D$676,4,0)</f>
        <v>80817</v>
      </c>
      <c r="E1713" s="38">
        <v>30</v>
      </c>
      <c r="F1713">
        <v>1</v>
      </c>
    </row>
    <row r="1714" spans="1:6">
      <c r="A1714" s="37">
        <v>44053</v>
      </c>
      <c r="B1714" s="38">
        <v>44053</v>
      </c>
      <c r="C1714" s="38" t="s">
        <v>550</v>
      </c>
      <c r="D1714" s="39">
        <f>VLOOKUP(Pag_Inicio_Corr_mas_casos[[#This Row],[Corregimiento]],Hoja3!$A$2:$D$676,4,0)</f>
        <v>80813</v>
      </c>
      <c r="E1714" s="38">
        <v>29</v>
      </c>
      <c r="F1714">
        <v>1</v>
      </c>
    </row>
    <row r="1715" spans="1:6">
      <c r="A1715" s="37">
        <v>44053</v>
      </c>
      <c r="B1715" s="38">
        <v>44053</v>
      </c>
      <c r="C1715" s="38" t="s">
        <v>537</v>
      </c>
      <c r="D1715" s="39">
        <f>VLOOKUP(Pag_Inicio_Corr_mas_casos[[#This Row],[Corregimiento]],Hoja3!$A$2:$D$676,4,0)</f>
        <v>80819</v>
      </c>
      <c r="E1715" s="38">
        <v>27</v>
      </c>
      <c r="F1715">
        <v>1</v>
      </c>
    </row>
    <row r="1716" spans="1:6">
      <c r="A1716" s="37">
        <v>44053</v>
      </c>
      <c r="B1716" s="38">
        <v>44053</v>
      </c>
      <c r="C1716" s="38" t="s">
        <v>530</v>
      </c>
      <c r="D1716" s="39">
        <f>VLOOKUP(Pag_Inicio_Corr_mas_casos[[#This Row],[Corregimiento]],Hoja3!$A$2:$D$676,4,0)</f>
        <v>81007</v>
      </c>
      <c r="E1716" s="38">
        <v>24</v>
      </c>
      <c r="F1716">
        <v>1</v>
      </c>
    </row>
    <row r="1717" spans="1:6">
      <c r="A1717" s="37">
        <v>44053</v>
      </c>
      <c r="B1717" s="38">
        <v>44053</v>
      </c>
      <c r="C1717" s="38" t="s">
        <v>542</v>
      </c>
      <c r="D1717" s="39">
        <f>VLOOKUP(Pag_Inicio_Corr_mas_casos[[#This Row],[Corregimiento]],Hoja3!$A$2:$D$676,4,0)</f>
        <v>40601</v>
      </c>
      <c r="E1717" s="38">
        <v>24</v>
      </c>
      <c r="F1717">
        <v>1</v>
      </c>
    </row>
    <row r="1718" spans="1:6">
      <c r="A1718" s="37">
        <v>44053</v>
      </c>
      <c r="B1718" s="38">
        <v>44053</v>
      </c>
      <c r="C1718" s="38" t="s">
        <v>555</v>
      </c>
      <c r="D1718" s="39">
        <f>VLOOKUP(Pag_Inicio_Corr_mas_casos[[#This Row],[Corregimiento]],Hoja3!$A$2:$D$676,4,0)</f>
        <v>80815</v>
      </c>
      <c r="E1718" s="38">
        <v>22</v>
      </c>
      <c r="F1718">
        <v>1</v>
      </c>
    </row>
    <row r="1719" spans="1:6">
      <c r="A1719" s="37">
        <v>44053</v>
      </c>
      <c r="B1719" s="38">
        <v>44053</v>
      </c>
      <c r="C1719" s="38" t="s">
        <v>525</v>
      </c>
      <c r="D1719" s="39">
        <f>VLOOKUP(Pag_Inicio_Corr_mas_casos[[#This Row],[Corregimiento]],Hoja3!$A$2:$D$676,4,0)</f>
        <v>81002</v>
      </c>
      <c r="E1719" s="38">
        <v>17</v>
      </c>
      <c r="F1719">
        <v>1</v>
      </c>
    </row>
    <row r="1720" spans="1:6">
      <c r="A1720" s="37">
        <v>44053</v>
      </c>
      <c r="B1720" s="38">
        <v>44053</v>
      </c>
      <c r="C1720" s="38" t="s">
        <v>639</v>
      </c>
      <c r="D1720" s="39">
        <f>VLOOKUP(Pag_Inicio_Corr_mas_casos[[#This Row],[Corregimiento]],Hoja3!$A$2:$D$676,4,0)</f>
        <v>120309</v>
      </c>
      <c r="E1720" s="38">
        <v>17</v>
      </c>
      <c r="F1720">
        <v>1</v>
      </c>
    </row>
    <row r="1721" spans="1:6">
      <c r="A1721" s="37">
        <v>44053</v>
      </c>
      <c r="B1721" s="38">
        <v>44053</v>
      </c>
      <c r="C1721" s="38" t="s">
        <v>578</v>
      </c>
      <c r="D1721" s="39">
        <f>VLOOKUP(Pag_Inicio_Corr_mas_casos[[#This Row],[Corregimiento]],Hoja3!$A$2:$D$676,4,0)</f>
        <v>30111</v>
      </c>
      <c r="E1721" s="38">
        <v>17</v>
      </c>
      <c r="F1721">
        <v>1</v>
      </c>
    </row>
    <row r="1722" spans="1:6">
      <c r="A1722" s="37">
        <v>44053</v>
      </c>
      <c r="B1722" s="38">
        <v>44053</v>
      </c>
      <c r="C1722" s="38" t="s">
        <v>554</v>
      </c>
      <c r="D1722" s="39">
        <f>VLOOKUP(Pag_Inicio_Corr_mas_casos[[#This Row],[Corregimiento]],Hoja3!$A$2:$D$676,4,0)</f>
        <v>80820</v>
      </c>
      <c r="E1722" s="38">
        <v>16</v>
      </c>
      <c r="F1722">
        <v>1</v>
      </c>
    </row>
    <row r="1723" spans="1:6">
      <c r="A1723" s="37">
        <v>44053</v>
      </c>
      <c r="B1723" s="38">
        <v>44053</v>
      </c>
      <c r="C1723" s="38" t="s">
        <v>543</v>
      </c>
      <c r="D1723" s="39">
        <f>VLOOKUP(Pag_Inicio_Corr_mas_casos[[#This Row],[Corregimiento]],Hoja3!$A$2:$D$676,4,0)</f>
        <v>80806</v>
      </c>
      <c r="E1723" s="38">
        <v>15</v>
      </c>
      <c r="F1723">
        <v>1</v>
      </c>
    </row>
    <row r="1724" spans="1:6">
      <c r="A1724" s="37">
        <v>44053</v>
      </c>
      <c r="B1724" s="38">
        <v>44053</v>
      </c>
      <c r="C1724" s="38" t="s">
        <v>535</v>
      </c>
      <c r="D1724" s="39">
        <f>VLOOKUP(Pag_Inicio_Corr_mas_casos[[#This Row],[Corregimiento]],Hoja3!$A$2:$D$676,4,0)</f>
        <v>80823</v>
      </c>
      <c r="E1724" s="38">
        <v>16</v>
      </c>
      <c r="F1724">
        <v>1</v>
      </c>
    </row>
    <row r="1725" spans="1:6">
      <c r="A1725" s="37">
        <v>44053</v>
      </c>
      <c r="B1725" s="38">
        <v>44053</v>
      </c>
      <c r="C1725" s="38" t="s">
        <v>532</v>
      </c>
      <c r="D1725" s="39">
        <f>VLOOKUP(Pag_Inicio_Corr_mas_casos[[#This Row],[Corregimiento]],Hoja3!$A$2:$D$676,4,0)</f>
        <v>80816</v>
      </c>
      <c r="E1725" s="38">
        <v>15</v>
      </c>
      <c r="F1725">
        <v>1</v>
      </c>
    </row>
    <row r="1726" spans="1:6">
      <c r="A1726" s="37">
        <v>44053</v>
      </c>
      <c r="B1726" s="38">
        <v>44053</v>
      </c>
      <c r="C1726" s="38" t="s">
        <v>627</v>
      </c>
      <c r="D1726" s="39">
        <f>VLOOKUP(Pag_Inicio_Corr_mas_casos[[#This Row],[Corregimiento]],Hoja3!$A$2:$D$676,4,0)</f>
        <v>40606</v>
      </c>
      <c r="E1726" s="38">
        <v>15</v>
      </c>
      <c r="F1726">
        <v>1</v>
      </c>
    </row>
    <row r="1727" spans="1:6">
      <c r="A1727" s="37">
        <v>44053</v>
      </c>
      <c r="B1727" s="38">
        <v>44053</v>
      </c>
      <c r="C1727" s="38" t="s">
        <v>528</v>
      </c>
      <c r="D1727" s="39">
        <f>VLOOKUP(Pag_Inicio_Corr_mas_casos[[#This Row],[Corregimiento]],Hoja3!$A$2:$D$676,4,0)</f>
        <v>130102</v>
      </c>
      <c r="E1727" s="38">
        <v>15</v>
      </c>
      <c r="F1727">
        <v>1</v>
      </c>
    </row>
    <row r="1728" spans="1:6">
      <c r="A1728" s="37">
        <v>44053</v>
      </c>
      <c r="B1728" s="38">
        <v>44053</v>
      </c>
      <c r="C1728" s="38" t="s">
        <v>545</v>
      </c>
      <c r="D1728" s="39">
        <f>VLOOKUP(Pag_Inicio_Corr_mas_casos[[#This Row],[Corregimiento]],Hoja3!$A$2:$D$676,4,0)</f>
        <v>80810</v>
      </c>
      <c r="E1728" s="38">
        <v>14</v>
      </c>
      <c r="F1728">
        <v>1</v>
      </c>
    </row>
    <row r="1729" spans="1:6">
      <c r="A1729" s="37">
        <v>44053</v>
      </c>
      <c r="B1729" s="38">
        <v>44053</v>
      </c>
      <c r="C1729" s="38" t="s">
        <v>640</v>
      </c>
      <c r="D1729" s="39">
        <f>VLOOKUP(Pag_Inicio_Corr_mas_casos[[#This Row],[Corregimiento]],Hoja3!$A$2:$D$676,4,0)</f>
        <v>120303</v>
      </c>
      <c r="E1729" s="38">
        <v>13</v>
      </c>
      <c r="F1729">
        <v>1</v>
      </c>
    </row>
    <row r="1730" spans="1:6">
      <c r="A1730" s="37">
        <v>44053</v>
      </c>
      <c r="B1730" s="38">
        <v>44053</v>
      </c>
      <c r="C1730" s="38" t="s">
        <v>559</v>
      </c>
      <c r="D1730" s="39">
        <f>VLOOKUP(Pag_Inicio_Corr_mas_casos[[#This Row],[Corregimiento]],Hoja3!$A$2:$D$676,4,0)</f>
        <v>130708</v>
      </c>
      <c r="E1730" s="38">
        <v>13</v>
      </c>
      <c r="F1730">
        <v>1</v>
      </c>
    </row>
    <row r="1731" spans="1:6">
      <c r="A1731" s="37">
        <v>44053</v>
      </c>
      <c r="B1731" s="38">
        <v>44053</v>
      </c>
      <c r="C1731" s="38" t="s">
        <v>529</v>
      </c>
      <c r="D1731" s="39">
        <f>VLOOKUP(Pag_Inicio_Corr_mas_casos[[#This Row],[Corregimiento]],Hoja3!$A$2:$D$676,4,0)</f>
        <v>80821</v>
      </c>
      <c r="E1731" s="38">
        <v>12</v>
      </c>
      <c r="F1731">
        <v>1</v>
      </c>
    </row>
    <row r="1732" spans="1:6">
      <c r="A1732" s="37">
        <v>44053</v>
      </c>
      <c r="B1732" s="38">
        <v>44053</v>
      </c>
      <c r="C1732" s="38" t="s">
        <v>607</v>
      </c>
      <c r="D1732" s="39">
        <f>VLOOKUP(Pag_Inicio_Corr_mas_casos[[#This Row],[Corregimiento]],Hoja3!$A$2:$D$676,4,0)</f>
        <v>30103</v>
      </c>
      <c r="E1732" s="38">
        <v>12</v>
      </c>
      <c r="F1732">
        <v>1</v>
      </c>
    </row>
    <row r="1733" spans="1:6">
      <c r="A1733" s="37">
        <v>44053</v>
      </c>
      <c r="B1733" s="38">
        <v>44053</v>
      </c>
      <c r="C1733" s="38" t="s">
        <v>544</v>
      </c>
      <c r="D1733" s="39">
        <f>VLOOKUP(Pag_Inicio_Corr_mas_casos[[#This Row],[Corregimiento]],Hoja3!$A$2:$D$676,4,0)</f>
        <v>130108</v>
      </c>
      <c r="E1733" s="38">
        <v>11</v>
      </c>
      <c r="F1733">
        <v>1</v>
      </c>
    </row>
    <row r="1734" spans="1:6">
      <c r="A1734" s="37">
        <v>44053</v>
      </c>
      <c r="B1734" s="38">
        <v>44053</v>
      </c>
      <c r="C1734" s="38" t="s">
        <v>531</v>
      </c>
      <c r="D1734" s="39">
        <f>VLOOKUP(Pag_Inicio_Corr_mas_casos[[#This Row],[Corregimiento]],Hoja3!$A$2:$D$676,4,0)</f>
        <v>81008</v>
      </c>
      <c r="E1734" s="38">
        <v>11</v>
      </c>
      <c r="F1734">
        <v>1</v>
      </c>
    </row>
    <row r="1735" spans="1:6">
      <c r="A1735" s="37">
        <v>44053</v>
      </c>
      <c r="B1735" s="38">
        <v>44053</v>
      </c>
      <c r="C1735" s="38" t="s">
        <v>547</v>
      </c>
      <c r="D1735" s="39">
        <f>VLOOKUP(Pag_Inicio_Corr_mas_casos[[#This Row],[Corregimiento]],Hoja3!$A$2:$D$676,4,0)</f>
        <v>30113</v>
      </c>
      <c r="E1735" s="38">
        <v>11</v>
      </c>
      <c r="F1735">
        <v>1</v>
      </c>
    </row>
    <row r="1736" spans="1:6">
      <c r="A1736" s="40">
        <v>44054</v>
      </c>
      <c r="B1736" s="41">
        <v>44054</v>
      </c>
      <c r="C1736" s="41" t="s">
        <v>530</v>
      </c>
      <c r="D1736" s="42">
        <f>VLOOKUP(Pag_Inicio_Corr_mas_casos[[#This Row],[Corregimiento]],Hoja3!$A$2:$D$676,4,0)</f>
        <v>81007</v>
      </c>
      <c r="E1736" s="41">
        <v>36</v>
      </c>
      <c r="F1736">
        <v>1</v>
      </c>
    </row>
    <row r="1737" spans="1:6">
      <c r="A1737" s="40">
        <v>44054</v>
      </c>
      <c r="B1737" s="41">
        <v>44054</v>
      </c>
      <c r="C1737" s="41" t="s">
        <v>529</v>
      </c>
      <c r="D1737" s="42">
        <f>VLOOKUP(Pag_Inicio_Corr_mas_casos[[#This Row],[Corregimiento]],Hoja3!$A$2:$D$676,4,0)</f>
        <v>80821</v>
      </c>
      <c r="E1737" s="41">
        <v>32</v>
      </c>
      <c r="F1737">
        <v>1</v>
      </c>
    </row>
    <row r="1738" spans="1:6">
      <c r="A1738" s="40">
        <v>44054</v>
      </c>
      <c r="B1738" s="41">
        <v>44054</v>
      </c>
      <c r="C1738" s="41" t="s">
        <v>537</v>
      </c>
      <c r="D1738" s="42">
        <f>VLOOKUP(Pag_Inicio_Corr_mas_casos[[#This Row],[Corregimiento]],Hoja3!$A$2:$D$676,4,0)</f>
        <v>80819</v>
      </c>
      <c r="E1738" s="41">
        <v>31</v>
      </c>
      <c r="F1738">
        <v>1</v>
      </c>
    </row>
    <row r="1739" spans="1:6">
      <c r="A1739" s="40">
        <v>44054</v>
      </c>
      <c r="B1739" s="41">
        <v>44054</v>
      </c>
      <c r="C1739" s="41" t="s">
        <v>528</v>
      </c>
      <c r="D1739" s="42">
        <f>VLOOKUP(Pag_Inicio_Corr_mas_casos[[#This Row],[Corregimiento]],Hoja3!$A$2:$D$676,4,0)</f>
        <v>130102</v>
      </c>
      <c r="E1739" s="41">
        <v>29</v>
      </c>
      <c r="F1739">
        <v>1</v>
      </c>
    </row>
    <row r="1740" spans="1:6">
      <c r="A1740" s="40">
        <v>44054</v>
      </c>
      <c r="B1740" s="41">
        <v>44054</v>
      </c>
      <c r="C1740" s="41" t="s">
        <v>569</v>
      </c>
      <c r="D1740" s="42">
        <f>VLOOKUP(Pag_Inicio_Corr_mas_casos[[#This Row],[Corregimiento]],Hoja3!$A$2:$D$676,4,0)</f>
        <v>81003</v>
      </c>
      <c r="E1740" s="41">
        <v>28</v>
      </c>
      <c r="F1740">
        <v>1</v>
      </c>
    </row>
    <row r="1741" spans="1:6">
      <c r="A1741" s="40">
        <v>44054</v>
      </c>
      <c r="B1741" s="41">
        <v>44054</v>
      </c>
      <c r="C1741" s="41" t="s">
        <v>534</v>
      </c>
      <c r="D1741" s="42">
        <f>VLOOKUP(Pag_Inicio_Corr_mas_casos[[#This Row],[Corregimiento]],Hoja3!$A$2:$D$676,4,0)</f>
        <v>80822</v>
      </c>
      <c r="E1741" s="41">
        <v>27</v>
      </c>
      <c r="F1741">
        <v>1</v>
      </c>
    </row>
    <row r="1742" spans="1:6">
      <c r="A1742" s="40">
        <v>44054</v>
      </c>
      <c r="B1742" s="41">
        <v>44054</v>
      </c>
      <c r="C1742" s="41" t="s">
        <v>533</v>
      </c>
      <c r="D1742" s="42">
        <f>VLOOKUP(Pag_Inicio_Corr_mas_casos[[#This Row],[Corregimiento]],Hoja3!$A$2:$D$676,4,0)</f>
        <v>80817</v>
      </c>
      <c r="E1742" s="41">
        <v>23</v>
      </c>
      <c r="F1742">
        <v>1</v>
      </c>
    </row>
    <row r="1743" spans="1:6">
      <c r="A1743" s="40">
        <v>44054</v>
      </c>
      <c r="B1743" s="41">
        <v>44054</v>
      </c>
      <c r="C1743" s="41" t="s">
        <v>540</v>
      </c>
      <c r="D1743" s="42">
        <f>VLOOKUP(Pag_Inicio_Corr_mas_casos[[#This Row],[Corregimiento]],Hoja3!$A$2:$D$676,4,0)</f>
        <v>80812</v>
      </c>
      <c r="E1743" s="41">
        <v>20</v>
      </c>
      <c r="F1743">
        <v>1</v>
      </c>
    </row>
    <row r="1744" spans="1:6">
      <c r="A1744" s="40">
        <v>44054</v>
      </c>
      <c r="B1744" s="41">
        <v>44054</v>
      </c>
      <c r="C1744" s="41" t="s">
        <v>550</v>
      </c>
      <c r="D1744" s="42">
        <f>VLOOKUP(Pag_Inicio_Corr_mas_casos[[#This Row],[Corregimiento]],Hoja3!$A$2:$D$676,4,0)</f>
        <v>80813</v>
      </c>
      <c r="E1744" s="41">
        <v>20</v>
      </c>
      <c r="F1744">
        <v>1</v>
      </c>
    </row>
    <row r="1745" spans="1:6">
      <c r="A1745" s="40">
        <v>44054</v>
      </c>
      <c r="B1745" s="41">
        <v>44054</v>
      </c>
      <c r="C1745" s="41" t="s">
        <v>559</v>
      </c>
      <c r="D1745" s="42">
        <f>VLOOKUP(Pag_Inicio_Corr_mas_casos[[#This Row],[Corregimiento]],Hoja3!$A$2:$D$676,4,0)</f>
        <v>130708</v>
      </c>
      <c r="E1745" s="41">
        <v>19</v>
      </c>
      <c r="F1745">
        <v>1</v>
      </c>
    </row>
    <row r="1746" spans="1:6">
      <c r="A1746" s="40">
        <v>44054</v>
      </c>
      <c r="B1746" s="41">
        <v>44054</v>
      </c>
      <c r="C1746" s="41" t="s">
        <v>570</v>
      </c>
      <c r="D1746" s="42">
        <f>VLOOKUP(Pag_Inicio_Corr_mas_casos[[#This Row],[Corregimiento]],Hoja3!$A$2:$D$676,4,0)</f>
        <v>81009</v>
      </c>
      <c r="E1746" s="41">
        <v>19</v>
      </c>
      <c r="F1746">
        <v>1</v>
      </c>
    </row>
    <row r="1747" spans="1:6">
      <c r="A1747" s="40">
        <v>44054</v>
      </c>
      <c r="B1747" s="41">
        <v>44054</v>
      </c>
      <c r="C1747" s="41" t="s">
        <v>555</v>
      </c>
      <c r="D1747" s="42">
        <f>VLOOKUP(Pag_Inicio_Corr_mas_casos[[#This Row],[Corregimiento]],Hoja3!$A$2:$D$676,4,0)</f>
        <v>80815</v>
      </c>
      <c r="E1747" s="41">
        <v>18</v>
      </c>
      <c r="F1747">
        <v>1</v>
      </c>
    </row>
    <row r="1748" spans="1:6">
      <c r="A1748" s="40">
        <v>44054</v>
      </c>
      <c r="B1748" s="41">
        <v>44054</v>
      </c>
      <c r="C1748" s="41" t="s">
        <v>532</v>
      </c>
      <c r="D1748" s="42">
        <f>VLOOKUP(Pag_Inicio_Corr_mas_casos[[#This Row],[Corregimiento]],Hoja3!$A$2:$D$676,4,0)</f>
        <v>80816</v>
      </c>
      <c r="E1748" s="41">
        <v>18</v>
      </c>
      <c r="F1748">
        <v>1</v>
      </c>
    </row>
    <row r="1749" spans="1:6">
      <c r="A1749" s="40">
        <v>44054</v>
      </c>
      <c r="B1749" s="41">
        <v>44054</v>
      </c>
      <c r="C1749" s="41" t="s">
        <v>538</v>
      </c>
      <c r="D1749" s="42">
        <f>VLOOKUP(Pag_Inicio_Corr_mas_casos[[#This Row],[Corregimiento]],Hoja3!$A$2:$D$676,4,0)</f>
        <v>130107</v>
      </c>
      <c r="E1749" s="41">
        <v>16</v>
      </c>
      <c r="F1749">
        <v>1</v>
      </c>
    </row>
    <row r="1750" spans="1:6">
      <c r="A1750" s="40">
        <v>44054</v>
      </c>
      <c r="B1750" s="41">
        <v>44054</v>
      </c>
      <c r="C1750" s="41" t="s">
        <v>535</v>
      </c>
      <c r="D1750" s="42">
        <f>VLOOKUP(Pag_Inicio_Corr_mas_casos[[#This Row],[Corregimiento]],Hoja3!$A$2:$D$676,4,0)</f>
        <v>80823</v>
      </c>
      <c r="E1750" s="41">
        <v>16</v>
      </c>
      <c r="F1750">
        <v>1</v>
      </c>
    </row>
    <row r="1751" spans="1:6">
      <c r="A1751" s="40">
        <v>44054</v>
      </c>
      <c r="B1751" s="41">
        <v>44054</v>
      </c>
      <c r="C1751" s="41" t="s">
        <v>525</v>
      </c>
      <c r="D1751" s="42">
        <f>VLOOKUP(Pag_Inicio_Corr_mas_casos[[#This Row],[Corregimiento]],Hoja3!$A$2:$D$676,4,0)</f>
        <v>81002</v>
      </c>
      <c r="E1751" s="41">
        <v>14</v>
      </c>
      <c r="F1751">
        <v>1</v>
      </c>
    </row>
    <row r="1752" spans="1:6">
      <c r="A1752" s="40">
        <v>44054</v>
      </c>
      <c r="B1752" s="41">
        <v>44054</v>
      </c>
      <c r="C1752" s="41" t="s">
        <v>579</v>
      </c>
      <c r="D1752" s="42">
        <f>VLOOKUP(Pag_Inicio_Corr_mas_casos[[#This Row],[Corregimiento]],Hoja3!$A$2:$D$676,4,0)</f>
        <v>130706</v>
      </c>
      <c r="E1752" s="41">
        <v>14</v>
      </c>
      <c r="F1752">
        <v>1</v>
      </c>
    </row>
    <row r="1753" spans="1:6">
      <c r="A1753" s="40">
        <v>44054</v>
      </c>
      <c r="B1753" s="41">
        <v>44054</v>
      </c>
      <c r="C1753" s="41" t="s">
        <v>587</v>
      </c>
      <c r="D1753" s="42">
        <f>VLOOKUP(Pag_Inicio_Corr_mas_casos[[#This Row],[Corregimiento]],Hoja3!$A$2:$D$676,4,0)</f>
        <v>130716</v>
      </c>
      <c r="E1753" s="41">
        <v>14</v>
      </c>
      <c r="F1753">
        <v>1</v>
      </c>
    </row>
    <row r="1754" spans="1:6">
      <c r="A1754" s="40">
        <v>44054</v>
      </c>
      <c r="B1754" s="41">
        <v>44054</v>
      </c>
      <c r="C1754" s="41" t="s">
        <v>568</v>
      </c>
      <c r="D1754" s="42">
        <f>VLOOKUP(Pag_Inicio_Corr_mas_casos[[#This Row],[Corregimiento]],Hoja3!$A$2:$D$676,4,0)</f>
        <v>130717</v>
      </c>
      <c r="E1754" s="41">
        <v>13</v>
      </c>
      <c r="F1754">
        <v>1</v>
      </c>
    </row>
    <row r="1755" spans="1:6">
      <c r="A1755" s="40">
        <v>44054</v>
      </c>
      <c r="B1755" s="41">
        <v>44054</v>
      </c>
      <c r="C1755" s="41" t="s">
        <v>565</v>
      </c>
      <c r="D1755" s="42">
        <f>VLOOKUP(Pag_Inicio_Corr_mas_casos[[#This Row],[Corregimiento]],Hoja3!$A$2:$D$676,4,0)</f>
        <v>80809</v>
      </c>
      <c r="E1755" s="41">
        <v>13</v>
      </c>
      <c r="F1755">
        <v>1</v>
      </c>
    </row>
    <row r="1756" spans="1:6">
      <c r="A1756" s="40">
        <v>44054</v>
      </c>
      <c r="B1756" s="41">
        <v>44054</v>
      </c>
      <c r="C1756" s="41" t="s">
        <v>572</v>
      </c>
      <c r="D1756" s="42">
        <f>VLOOKUP(Pag_Inicio_Corr_mas_casos[[#This Row],[Corregimiento]],Hoja3!$A$2:$D$676,4,0)</f>
        <v>130701</v>
      </c>
      <c r="E1756" s="41">
        <v>12</v>
      </c>
      <c r="F1756">
        <v>1</v>
      </c>
    </row>
    <row r="1757" spans="1:6">
      <c r="A1757" s="40">
        <v>44054</v>
      </c>
      <c r="B1757" s="41">
        <v>44054</v>
      </c>
      <c r="C1757" s="41" t="s">
        <v>541</v>
      </c>
      <c r="D1757" s="42">
        <f>VLOOKUP(Pag_Inicio_Corr_mas_casos[[#This Row],[Corregimiento]],Hoja3!$A$2:$D$676,4,0)</f>
        <v>130702</v>
      </c>
      <c r="E1757" s="41">
        <v>12</v>
      </c>
      <c r="F1757">
        <v>1</v>
      </c>
    </row>
    <row r="1758" spans="1:6">
      <c r="A1758" s="40">
        <v>44054</v>
      </c>
      <c r="B1758" s="41">
        <v>44054</v>
      </c>
      <c r="C1758" s="41" t="s">
        <v>542</v>
      </c>
      <c r="D1758" s="42">
        <f>VLOOKUP(Pag_Inicio_Corr_mas_casos[[#This Row],[Corregimiento]],Hoja3!$A$2:$D$676,4,0)</f>
        <v>40601</v>
      </c>
      <c r="E1758" s="41">
        <v>12</v>
      </c>
      <c r="F1758">
        <v>1</v>
      </c>
    </row>
    <row r="1759" spans="1:6">
      <c r="A1759" s="40">
        <v>44054</v>
      </c>
      <c r="B1759" s="41">
        <v>44054</v>
      </c>
      <c r="C1759" s="41" t="s">
        <v>641</v>
      </c>
      <c r="D1759" s="42">
        <f>VLOOKUP(Pag_Inicio_Corr_mas_casos[[#This Row],[Corregimiento]],Hoja3!$A$2:$D$676,4,0)</f>
        <v>130705</v>
      </c>
      <c r="E1759" s="41">
        <v>12</v>
      </c>
      <c r="F1759">
        <v>1</v>
      </c>
    </row>
    <row r="1760" spans="1:6">
      <c r="A1760" s="40">
        <v>44054</v>
      </c>
      <c r="B1760" s="41">
        <v>44054</v>
      </c>
      <c r="C1760" s="41" t="s">
        <v>526</v>
      </c>
      <c r="D1760" s="42">
        <f>VLOOKUP(Pag_Inicio_Corr_mas_casos[[#This Row],[Corregimiento]],Hoja3!$A$2:$D$676,4,0)</f>
        <v>130106</v>
      </c>
      <c r="E1760" s="41">
        <v>12</v>
      </c>
      <c r="F1760">
        <v>1</v>
      </c>
    </row>
    <row r="1761" spans="1:6">
      <c r="A1761" s="40">
        <v>44054</v>
      </c>
      <c r="B1761" s="41">
        <v>44054</v>
      </c>
      <c r="C1761" s="41" t="s">
        <v>623</v>
      </c>
      <c r="D1761" s="42">
        <f>VLOOKUP(Pag_Inicio_Corr_mas_casos[[#This Row],[Corregimiento]],Hoja3!$A$2:$D$676,4,0)</f>
        <v>100102</v>
      </c>
      <c r="E1761" s="41">
        <v>11</v>
      </c>
      <c r="F1761">
        <v>1</v>
      </c>
    </row>
    <row r="1762" spans="1:6">
      <c r="A1762" s="40">
        <v>44054</v>
      </c>
      <c r="B1762" s="41">
        <v>44054</v>
      </c>
      <c r="C1762" s="41" t="s">
        <v>524</v>
      </c>
      <c r="D1762" s="42">
        <f>VLOOKUP(Pag_Inicio_Corr_mas_casos[[#This Row],[Corregimiento]],Hoja3!$A$2:$D$676,4,0)</f>
        <v>130101</v>
      </c>
      <c r="E1762" s="41">
        <v>11</v>
      </c>
      <c r="F1762">
        <v>1</v>
      </c>
    </row>
    <row r="1763" spans="1:6">
      <c r="A1763" s="40">
        <v>44054</v>
      </c>
      <c r="B1763" s="41">
        <v>44054</v>
      </c>
      <c r="C1763" s="41" t="s">
        <v>557</v>
      </c>
      <c r="D1763" s="42">
        <f>VLOOKUP(Pag_Inicio_Corr_mas_casos[[#This Row],[Corregimiento]],Hoja3!$A$2:$D$676,4,0)</f>
        <v>80811</v>
      </c>
      <c r="E1763" s="41">
        <v>11</v>
      </c>
      <c r="F1763">
        <v>1</v>
      </c>
    </row>
    <row r="1764" spans="1:6">
      <c r="A1764" s="37">
        <v>44055</v>
      </c>
      <c r="B1764" s="38">
        <v>44055</v>
      </c>
      <c r="C1764" s="38" t="s">
        <v>526</v>
      </c>
      <c r="D1764" s="39">
        <f>VLOOKUP(Pag_Inicio_Corr_mas_casos[[#This Row],[Corregimiento]],Hoja3!$A$2:$D$676,4,0)</f>
        <v>130106</v>
      </c>
      <c r="E1764" s="38">
        <v>36</v>
      </c>
      <c r="F1764">
        <v>1</v>
      </c>
    </row>
    <row r="1765" spans="1:6">
      <c r="A1765" s="37">
        <v>44055</v>
      </c>
      <c r="B1765" s="38">
        <v>44055</v>
      </c>
      <c r="C1765" s="38" t="s">
        <v>537</v>
      </c>
      <c r="D1765" s="39">
        <f>VLOOKUP(Pag_Inicio_Corr_mas_casos[[#This Row],[Corregimiento]],Hoja3!$A$2:$D$676,4,0)</f>
        <v>80819</v>
      </c>
      <c r="E1765" s="38">
        <v>34</v>
      </c>
      <c r="F1765">
        <v>1</v>
      </c>
    </row>
    <row r="1766" spans="1:6">
      <c r="A1766" s="37">
        <v>44055</v>
      </c>
      <c r="B1766" s="38">
        <v>44055</v>
      </c>
      <c r="C1766" s="38" t="s">
        <v>524</v>
      </c>
      <c r="D1766" s="39">
        <f>VLOOKUP(Pag_Inicio_Corr_mas_casos[[#This Row],[Corregimiento]],Hoja3!$A$2:$D$676,4,0)</f>
        <v>130101</v>
      </c>
      <c r="E1766" s="38">
        <v>33</v>
      </c>
      <c r="F1766">
        <v>1</v>
      </c>
    </row>
    <row r="1767" spans="1:6">
      <c r="A1767" s="37">
        <v>44055</v>
      </c>
      <c r="B1767" s="38">
        <v>44055</v>
      </c>
      <c r="C1767" s="38" t="s">
        <v>550</v>
      </c>
      <c r="D1767" s="39">
        <f>VLOOKUP(Pag_Inicio_Corr_mas_casos[[#This Row],[Corregimiento]],Hoja3!$A$2:$D$676,4,0)</f>
        <v>80813</v>
      </c>
      <c r="E1767" s="38">
        <v>32</v>
      </c>
      <c r="F1767">
        <v>1</v>
      </c>
    </row>
    <row r="1768" spans="1:6">
      <c r="A1768" s="37">
        <v>44055</v>
      </c>
      <c r="B1768" s="38">
        <v>44055</v>
      </c>
      <c r="C1768" s="38" t="s">
        <v>530</v>
      </c>
      <c r="D1768" s="39">
        <f>VLOOKUP(Pag_Inicio_Corr_mas_casos[[#This Row],[Corregimiento]],Hoja3!$A$2:$D$676,4,0)</f>
        <v>81007</v>
      </c>
      <c r="E1768" s="38">
        <v>31</v>
      </c>
      <c r="F1768">
        <v>1</v>
      </c>
    </row>
    <row r="1769" spans="1:6">
      <c r="A1769" s="37">
        <v>44055</v>
      </c>
      <c r="B1769" s="38">
        <v>44055</v>
      </c>
      <c r="C1769" s="38" t="s">
        <v>528</v>
      </c>
      <c r="D1769" s="39">
        <f>VLOOKUP(Pag_Inicio_Corr_mas_casos[[#This Row],[Corregimiento]],Hoja3!$A$2:$D$676,4,0)</f>
        <v>130102</v>
      </c>
      <c r="E1769" s="38">
        <v>23</v>
      </c>
      <c r="F1769">
        <v>1</v>
      </c>
    </row>
    <row r="1770" spans="1:6">
      <c r="A1770" s="37">
        <v>44055</v>
      </c>
      <c r="B1770" s="38">
        <v>44055</v>
      </c>
      <c r="C1770" s="38" t="s">
        <v>533</v>
      </c>
      <c r="D1770" s="39">
        <f>VLOOKUP(Pag_Inicio_Corr_mas_casos[[#This Row],[Corregimiento]],Hoja3!$A$2:$D$676,4,0)</f>
        <v>80817</v>
      </c>
      <c r="E1770" s="38">
        <v>23</v>
      </c>
      <c r="F1770">
        <v>1</v>
      </c>
    </row>
    <row r="1771" spans="1:6">
      <c r="A1771" s="37">
        <v>44055</v>
      </c>
      <c r="B1771" s="38">
        <v>44055</v>
      </c>
      <c r="C1771" s="38" t="s">
        <v>534</v>
      </c>
      <c r="D1771" s="39">
        <f>VLOOKUP(Pag_Inicio_Corr_mas_casos[[#This Row],[Corregimiento]],Hoja3!$A$2:$D$676,4,0)</f>
        <v>80822</v>
      </c>
      <c r="E1771" s="38">
        <v>22</v>
      </c>
      <c r="F1771">
        <v>1</v>
      </c>
    </row>
    <row r="1772" spans="1:6">
      <c r="A1772" s="37">
        <v>44055</v>
      </c>
      <c r="B1772" s="38">
        <v>44055</v>
      </c>
      <c r="C1772" s="38" t="s">
        <v>532</v>
      </c>
      <c r="D1772" s="39">
        <f>VLOOKUP(Pag_Inicio_Corr_mas_casos[[#This Row],[Corregimiento]],Hoja3!$A$2:$D$676,4,0)</f>
        <v>80816</v>
      </c>
      <c r="E1772" s="38">
        <v>20</v>
      </c>
      <c r="F1772">
        <v>1</v>
      </c>
    </row>
    <row r="1773" spans="1:6">
      <c r="A1773" s="37">
        <v>44055</v>
      </c>
      <c r="B1773" s="38">
        <v>44055</v>
      </c>
      <c r="C1773" s="38" t="s">
        <v>529</v>
      </c>
      <c r="D1773" s="39">
        <f>VLOOKUP(Pag_Inicio_Corr_mas_casos[[#This Row],[Corregimiento]],Hoja3!$A$2:$D$676,4,0)</f>
        <v>80821</v>
      </c>
      <c r="E1773" s="38">
        <v>19</v>
      </c>
      <c r="F1773">
        <v>1</v>
      </c>
    </row>
    <row r="1774" spans="1:6">
      <c r="A1774" s="37">
        <v>44055</v>
      </c>
      <c r="B1774" s="38">
        <v>44055</v>
      </c>
      <c r="C1774" s="38" t="s">
        <v>525</v>
      </c>
      <c r="D1774" s="39">
        <f>VLOOKUP(Pag_Inicio_Corr_mas_casos[[#This Row],[Corregimiento]],Hoja3!$A$2:$D$676,4,0)</f>
        <v>81002</v>
      </c>
      <c r="E1774" s="38">
        <v>19</v>
      </c>
      <c r="F1774">
        <v>1</v>
      </c>
    </row>
    <row r="1775" spans="1:6">
      <c r="A1775" s="37">
        <v>44055</v>
      </c>
      <c r="B1775" s="38">
        <v>44055</v>
      </c>
      <c r="C1775" s="38" t="s">
        <v>554</v>
      </c>
      <c r="D1775" s="39">
        <f>VLOOKUP(Pag_Inicio_Corr_mas_casos[[#This Row],[Corregimiento]],Hoja3!$A$2:$D$676,4,0)</f>
        <v>80820</v>
      </c>
      <c r="E1775" s="38">
        <v>19</v>
      </c>
      <c r="F1775">
        <v>1</v>
      </c>
    </row>
    <row r="1776" spans="1:6">
      <c r="A1776" s="37">
        <v>44055</v>
      </c>
      <c r="B1776" s="38">
        <v>44055</v>
      </c>
      <c r="C1776" s="38" t="s">
        <v>563</v>
      </c>
      <c r="D1776" s="39">
        <f>VLOOKUP(Pag_Inicio_Corr_mas_casos[[#This Row],[Corregimiento]],Hoja3!$A$2:$D$676,4,0)</f>
        <v>130105</v>
      </c>
      <c r="E1776" s="38">
        <v>19</v>
      </c>
      <c r="F1776">
        <v>1</v>
      </c>
    </row>
    <row r="1777" spans="1:6">
      <c r="A1777" s="37">
        <v>44055</v>
      </c>
      <c r="B1777" s="38">
        <v>44055</v>
      </c>
      <c r="C1777" s="38" t="s">
        <v>552</v>
      </c>
      <c r="D1777" s="39">
        <f>VLOOKUP(Pag_Inicio_Corr_mas_casos[[#This Row],[Corregimiento]],Hoja3!$A$2:$D$676,4,0)</f>
        <v>80501</v>
      </c>
      <c r="E1777" s="38">
        <v>17</v>
      </c>
      <c r="F1777">
        <v>1</v>
      </c>
    </row>
    <row r="1778" spans="1:6">
      <c r="A1778" s="37">
        <v>44055</v>
      </c>
      <c r="B1778" s="38">
        <v>44055</v>
      </c>
      <c r="C1778" s="38" t="s">
        <v>540</v>
      </c>
      <c r="D1778" s="39">
        <f>VLOOKUP(Pag_Inicio_Corr_mas_casos[[#This Row],[Corregimiento]],Hoja3!$A$2:$D$676,4,0)</f>
        <v>80812</v>
      </c>
      <c r="E1778" s="38">
        <v>17</v>
      </c>
      <c r="F1778">
        <v>1</v>
      </c>
    </row>
    <row r="1779" spans="1:6">
      <c r="A1779" s="37">
        <v>44055</v>
      </c>
      <c r="B1779" s="38">
        <v>44055</v>
      </c>
      <c r="C1779" s="38" t="s">
        <v>543</v>
      </c>
      <c r="D1779" s="39">
        <f>VLOOKUP(Pag_Inicio_Corr_mas_casos[[#This Row],[Corregimiento]],Hoja3!$A$2:$D$676,4,0)</f>
        <v>80806</v>
      </c>
      <c r="E1779" s="38">
        <v>16</v>
      </c>
      <c r="F1779">
        <v>1</v>
      </c>
    </row>
    <row r="1780" spans="1:6">
      <c r="A1780" s="37">
        <v>44055</v>
      </c>
      <c r="B1780" s="38">
        <v>44055</v>
      </c>
      <c r="C1780" s="38" t="s">
        <v>557</v>
      </c>
      <c r="D1780" s="39">
        <f>VLOOKUP(Pag_Inicio_Corr_mas_casos[[#This Row],[Corregimiento]],Hoja3!$A$2:$D$676,4,0)</f>
        <v>80811</v>
      </c>
      <c r="E1780" s="38">
        <v>16</v>
      </c>
      <c r="F1780">
        <v>1</v>
      </c>
    </row>
    <row r="1781" spans="1:6">
      <c r="A1781" s="37">
        <v>44055</v>
      </c>
      <c r="B1781" s="38">
        <v>44055</v>
      </c>
      <c r="C1781" s="38" t="s">
        <v>542</v>
      </c>
      <c r="D1781" s="39">
        <f>VLOOKUP(Pag_Inicio_Corr_mas_casos[[#This Row],[Corregimiento]],Hoja3!$A$2:$D$676,4,0)</f>
        <v>40601</v>
      </c>
      <c r="E1781" s="38">
        <v>15</v>
      </c>
      <c r="F1781">
        <v>1</v>
      </c>
    </row>
    <row r="1782" spans="1:6">
      <c r="A1782" s="37">
        <v>44055</v>
      </c>
      <c r="B1782" s="38">
        <v>44055</v>
      </c>
      <c r="C1782" s="38" t="s">
        <v>545</v>
      </c>
      <c r="D1782" s="39">
        <f>VLOOKUP(Pag_Inicio_Corr_mas_casos[[#This Row],[Corregimiento]],Hoja3!$A$2:$D$676,4,0)</f>
        <v>80810</v>
      </c>
      <c r="E1782" s="38">
        <v>15</v>
      </c>
      <c r="F1782">
        <v>1</v>
      </c>
    </row>
    <row r="1783" spans="1:6">
      <c r="A1783" s="37">
        <v>44055</v>
      </c>
      <c r="B1783" s="38">
        <v>44055</v>
      </c>
      <c r="C1783" s="38" t="s">
        <v>536</v>
      </c>
      <c r="D1783" s="39">
        <f>VLOOKUP(Pag_Inicio_Corr_mas_casos[[#This Row],[Corregimiento]],Hoja3!$A$2:$D$676,4,0)</f>
        <v>81001</v>
      </c>
      <c r="E1783" s="38">
        <v>14</v>
      </c>
      <c r="F1783">
        <v>1</v>
      </c>
    </row>
    <row r="1784" spans="1:6">
      <c r="A1784" s="37">
        <v>44055</v>
      </c>
      <c r="B1784" s="38">
        <v>44055</v>
      </c>
      <c r="C1784" s="38" t="s">
        <v>576</v>
      </c>
      <c r="D1784" s="39">
        <f>VLOOKUP(Pag_Inicio_Corr_mas_casos[[#This Row],[Corregimiento]],Hoja3!$A$2:$D$676,4,0)</f>
        <v>80814</v>
      </c>
      <c r="E1784" s="38">
        <v>14</v>
      </c>
      <c r="F1784">
        <v>1</v>
      </c>
    </row>
    <row r="1785" spans="1:6">
      <c r="A1785" s="37">
        <v>44055</v>
      </c>
      <c r="B1785" s="38">
        <v>44055</v>
      </c>
      <c r="C1785" s="38" t="s">
        <v>548</v>
      </c>
      <c r="D1785" s="39">
        <f>VLOOKUP(Pag_Inicio_Corr_mas_casos[[#This Row],[Corregimiento]],Hoja3!$A$2:$D$676,4,0)</f>
        <v>10201</v>
      </c>
      <c r="E1785" s="38">
        <v>14</v>
      </c>
      <c r="F1785">
        <v>1</v>
      </c>
    </row>
    <row r="1786" spans="1:6">
      <c r="A1786" s="37">
        <v>44055</v>
      </c>
      <c r="B1786" s="38">
        <v>44055</v>
      </c>
      <c r="C1786" s="38" t="s">
        <v>561</v>
      </c>
      <c r="D1786" s="39">
        <f>VLOOKUP(Pag_Inicio_Corr_mas_casos[[#This Row],[Corregimiento]],Hoja3!$A$2:$D$676,4,0)</f>
        <v>50208</v>
      </c>
      <c r="E1786" s="38">
        <v>14</v>
      </c>
      <c r="F1786">
        <v>1</v>
      </c>
    </row>
    <row r="1787" spans="1:6">
      <c r="A1787" s="37">
        <v>44055</v>
      </c>
      <c r="B1787" s="38">
        <v>44055</v>
      </c>
      <c r="C1787" s="38" t="s">
        <v>539</v>
      </c>
      <c r="D1787" s="39">
        <f>VLOOKUP(Pag_Inicio_Corr_mas_casos[[#This Row],[Corregimiento]],Hoja3!$A$2:$D$676,4,0)</f>
        <v>81006</v>
      </c>
      <c r="E1787" s="38">
        <v>13</v>
      </c>
      <c r="F1787">
        <v>1</v>
      </c>
    </row>
    <row r="1788" spans="1:6">
      <c r="A1788" s="37">
        <v>44055</v>
      </c>
      <c r="B1788" s="38">
        <v>44055</v>
      </c>
      <c r="C1788" s="38" t="s">
        <v>541</v>
      </c>
      <c r="D1788" s="39">
        <f>VLOOKUP(Pag_Inicio_Corr_mas_casos[[#This Row],[Corregimiento]],Hoja3!$A$2:$D$676,4,0)</f>
        <v>130702</v>
      </c>
      <c r="E1788" s="38">
        <v>13</v>
      </c>
      <c r="F1788">
        <v>1</v>
      </c>
    </row>
    <row r="1789" spans="1:6">
      <c r="A1789" s="37">
        <v>44055</v>
      </c>
      <c r="B1789" s="38">
        <v>44055</v>
      </c>
      <c r="C1789" s="38" t="s">
        <v>538</v>
      </c>
      <c r="D1789" s="39">
        <f>VLOOKUP(Pag_Inicio_Corr_mas_casos[[#This Row],[Corregimiento]],Hoja3!$A$2:$D$676,4,0)</f>
        <v>130107</v>
      </c>
      <c r="E1789" s="38">
        <v>13</v>
      </c>
      <c r="F1789">
        <v>1</v>
      </c>
    </row>
    <row r="1790" spans="1:6">
      <c r="A1790" s="37">
        <v>44055</v>
      </c>
      <c r="B1790" s="38">
        <v>44055</v>
      </c>
      <c r="C1790" s="38" t="s">
        <v>559</v>
      </c>
      <c r="D1790" s="39">
        <f>VLOOKUP(Pag_Inicio_Corr_mas_casos[[#This Row],[Corregimiento]],Hoja3!$A$2:$D$676,4,0)</f>
        <v>130708</v>
      </c>
      <c r="E1790" s="38">
        <v>13</v>
      </c>
      <c r="F1790">
        <v>1</v>
      </c>
    </row>
    <row r="1791" spans="1:6">
      <c r="A1791" s="37">
        <v>44055</v>
      </c>
      <c r="B1791" s="38">
        <v>44055</v>
      </c>
      <c r="C1791" s="38" t="s">
        <v>569</v>
      </c>
      <c r="D1791" s="39">
        <f>VLOOKUP(Pag_Inicio_Corr_mas_casos[[#This Row],[Corregimiento]],Hoja3!$A$2:$D$676,4,0)</f>
        <v>81003</v>
      </c>
      <c r="E1791" s="38">
        <v>13</v>
      </c>
      <c r="F1791">
        <v>1</v>
      </c>
    </row>
    <row r="1792" spans="1:6">
      <c r="A1792" s="37">
        <v>44055</v>
      </c>
      <c r="B1792" s="38">
        <v>44055</v>
      </c>
      <c r="C1792" s="38" t="s">
        <v>531</v>
      </c>
      <c r="D1792" s="39">
        <f>VLOOKUP(Pag_Inicio_Corr_mas_casos[[#This Row],[Corregimiento]],Hoja3!$A$2:$D$676,4,0)</f>
        <v>81008</v>
      </c>
      <c r="E1792" s="38">
        <v>13</v>
      </c>
      <c r="F1792">
        <v>1</v>
      </c>
    </row>
    <row r="1793" spans="1:6">
      <c r="A1793" s="37">
        <v>44055</v>
      </c>
      <c r="B1793" s="38">
        <v>44055</v>
      </c>
      <c r="C1793" s="38" t="s">
        <v>555</v>
      </c>
      <c r="D1793" s="39">
        <f>VLOOKUP(Pag_Inicio_Corr_mas_casos[[#This Row],[Corregimiento]],Hoja3!$A$2:$D$676,4,0)</f>
        <v>80815</v>
      </c>
      <c r="E1793" s="38">
        <v>12</v>
      </c>
      <c r="F1793">
        <v>1</v>
      </c>
    </row>
    <row r="1794" spans="1:6">
      <c r="A1794" s="37">
        <v>44055</v>
      </c>
      <c r="B1794" s="38">
        <v>44055</v>
      </c>
      <c r="C1794" s="38" t="s">
        <v>578</v>
      </c>
      <c r="D1794" s="39">
        <f>VLOOKUP(Pag_Inicio_Corr_mas_casos[[#This Row],[Corregimiento]],Hoja3!$A$2:$D$676,4,0)</f>
        <v>30111</v>
      </c>
      <c r="E1794" s="38">
        <v>12</v>
      </c>
      <c r="F1794">
        <v>1</v>
      </c>
    </row>
    <row r="1795" spans="1:6">
      <c r="A1795" s="49">
        <v>44056</v>
      </c>
      <c r="B1795" s="50">
        <v>44056</v>
      </c>
      <c r="C1795" s="50" t="s">
        <v>526</v>
      </c>
      <c r="D1795" s="51">
        <f>VLOOKUP(Pag_Inicio_Corr_mas_casos[[#This Row],[Corregimiento]],Hoja3!$A$2:$D$676,4,0)</f>
        <v>130106</v>
      </c>
      <c r="E1795" s="50">
        <v>37</v>
      </c>
      <c r="F1795">
        <v>1</v>
      </c>
    </row>
    <row r="1796" spans="1:6">
      <c r="A1796" s="49">
        <v>44056</v>
      </c>
      <c r="B1796" s="50">
        <v>44056</v>
      </c>
      <c r="C1796" s="50" t="s">
        <v>537</v>
      </c>
      <c r="D1796" s="51">
        <f>VLOOKUP(Pag_Inicio_Corr_mas_casos[[#This Row],[Corregimiento]],Hoja3!$A$2:$D$676,4,0)</f>
        <v>80819</v>
      </c>
      <c r="E1796" s="50">
        <v>32</v>
      </c>
      <c r="F1796">
        <v>1</v>
      </c>
    </row>
    <row r="1797" spans="1:6">
      <c r="A1797" s="49">
        <v>44056</v>
      </c>
      <c r="B1797" s="50">
        <v>44056</v>
      </c>
      <c r="C1797" s="50" t="s">
        <v>529</v>
      </c>
      <c r="D1797" s="51">
        <f>VLOOKUP(Pag_Inicio_Corr_mas_casos[[#This Row],[Corregimiento]],Hoja3!$A$2:$D$676,4,0)</f>
        <v>80821</v>
      </c>
      <c r="E1797" s="50">
        <v>31</v>
      </c>
      <c r="F1797">
        <v>1</v>
      </c>
    </row>
    <row r="1798" spans="1:6">
      <c r="A1798" s="49">
        <v>44056</v>
      </c>
      <c r="B1798" s="50">
        <v>44056</v>
      </c>
      <c r="C1798" s="50" t="s">
        <v>550</v>
      </c>
      <c r="D1798" s="51">
        <f>VLOOKUP(Pag_Inicio_Corr_mas_casos[[#This Row],[Corregimiento]],Hoja3!$A$2:$D$676,4,0)</f>
        <v>80813</v>
      </c>
      <c r="E1798" s="50">
        <v>31</v>
      </c>
      <c r="F1798">
        <v>1</v>
      </c>
    </row>
    <row r="1799" spans="1:6">
      <c r="A1799" s="49">
        <v>44056</v>
      </c>
      <c r="B1799" s="50">
        <v>44056</v>
      </c>
      <c r="C1799" s="50" t="s">
        <v>524</v>
      </c>
      <c r="D1799" s="51">
        <f>VLOOKUP(Pag_Inicio_Corr_mas_casos[[#This Row],[Corregimiento]],Hoja3!$A$2:$D$676,4,0)</f>
        <v>130101</v>
      </c>
      <c r="E1799" s="50">
        <v>25</v>
      </c>
      <c r="F1799">
        <v>1</v>
      </c>
    </row>
    <row r="1800" spans="1:6">
      <c r="A1800" s="49">
        <v>44056</v>
      </c>
      <c r="B1800" s="50">
        <v>44056</v>
      </c>
      <c r="C1800" s="50" t="s">
        <v>555</v>
      </c>
      <c r="D1800" s="51">
        <f>VLOOKUP(Pag_Inicio_Corr_mas_casos[[#This Row],[Corregimiento]],Hoja3!$A$2:$D$676,4,0)</f>
        <v>80815</v>
      </c>
      <c r="E1800" s="50">
        <v>24</v>
      </c>
      <c r="F1800">
        <v>1</v>
      </c>
    </row>
    <row r="1801" spans="1:6">
      <c r="A1801" s="49">
        <v>44056</v>
      </c>
      <c r="B1801" s="50">
        <v>44056</v>
      </c>
      <c r="C1801" s="50" t="s">
        <v>538</v>
      </c>
      <c r="D1801" s="51">
        <f>VLOOKUP(Pag_Inicio_Corr_mas_casos[[#This Row],[Corregimiento]],Hoja3!$A$2:$D$676,4,0)</f>
        <v>130107</v>
      </c>
      <c r="E1801" s="50">
        <v>21</v>
      </c>
      <c r="F1801">
        <v>1</v>
      </c>
    </row>
    <row r="1802" spans="1:6">
      <c r="A1802" s="49">
        <v>44056</v>
      </c>
      <c r="B1802" s="50">
        <v>44056</v>
      </c>
      <c r="C1802" s="50" t="s">
        <v>554</v>
      </c>
      <c r="D1802" s="51">
        <f>VLOOKUP(Pag_Inicio_Corr_mas_casos[[#This Row],[Corregimiento]],Hoja3!$A$2:$D$676,4,0)</f>
        <v>80820</v>
      </c>
      <c r="E1802" s="50">
        <v>21</v>
      </c>
      <c r="F1802">
        <v>1</v>
      </c>
    </row>
    <row r="1803" spans="1:6">
      <c r="A1803" s="49">
        <v>44056</v>
      </c>
      <c r="B1803" s="50">
        <v>44056</v>
      </c>
      <c r="C1803" s="50" t="s">
        <v>541</v>
      </c>
      <c r="D1803" s="51">
        <f>VLOOKUP(Pag_Inicio_Corr_mas_casos[[#This Row],[Corregimiento]],Hoja3!$A$2:$D$676,4,0)</f>
        <v>130702</v>
      </c>
      <c r="E1803" s="50">
        <v>20</v>
      </c>
      <c r="F1803">
        <v>1</v>
      </c>
    </row>
    <row r="1804" spans="1:6">
      <c r="A1804" s="49">
        <v>44056</v>
      </c>
      <c r="B1804" s="50">
        <v>44056</v>
      </c>
      <c r="C1804" s="50" t="s">
        <v>528</v>
      </c>
      <c r="D1804" s="51">
        <f>VLOOKUP(Pag_Inicio_Corr_mas_casos[[#This Row],[Corregimiento]],Hoja3!$A$2:$D$676,4,0)</f>
        <v>130102</v>
      </c>
      <c r="E1804" s="50">
        <v>20</v>
      </c>
      <c r="F1804">
        <v>1</v>
      </c>
    </row>
    <row r="1805" spans="1:6">
      <c r="A1805" s="49">
        <v>44056</v>
      </c>
      <c r="B1805" s="50">
        <v>44056</v>
      </c>
      <c r="C1805" s="50" t="s">
        <v>561</v>
      </c>
      <c r="D1805" s="51">
        <f>VLOOKUP(Pag_Inicio_Corr_mas_casos[[#This Row],[Corregimiento]],Hoja3!$A$2:$D$676,4,0)</f>
        <v>50208</v>
      </c>
      <c r="E1805" s="50">
        <v>20</v>
      </c>
      <c r="F1805">
        <v>1</v>
      </c>
    </row>
    <row r="1806" spans="1:6">
      <c r="A1806" s="49">
        <v>44056</v>
      </c>
      <c r="B1806" s="50">
        <v>44056</v>
      </c>
      <c r="C1806" s="50" t="s">
        <v>533</v>
      </c>
      <c r="D1806" s="51">
        <f>VLOOKUP(Pag_Inicio_Corr_mas_casos[[#This Row],[Corregimiento]],Hoja3!$A$2:$D$676,4,0)</f>
        <v>80817</v>
      </c>
      <c r="E1806" s="50">
        <v>19</v>
      </c>
      <c r="F1806">
        <v>1</v>
      </c>
    </row>
    <row r="1807" spans="1:6">
      <c r="A1807" s="49">
        <v>44056</v>
      </c>
      <c r="B1807" s="50">
        <v>44056</v>
      </c>
      <c r="C1807" s="50" t="s">
        <v>642</v>
      </c>
      <c r="D1807" s="51">
        <f>VLOOKUP(Pag_Inicio_Corr_mas_casos[[#This Row],[Corregimiento]],Hoja3!$A$2:$D$676,4,0)</f>
        <v>30405</v>
      </c>
      <c r="E1807" s="50">
        <v>18</v>
      </c>
      <c r="F1807">
        <v>1</v>
      </c>
    </row>
    <row r="1808" spans="1:6">
      <c r="A1808" s="49">
        <v>44056</v>
      </c>
      <c r="B1808" s="50">
        <v>44056</v>
      </c>
      <c r="C1808" s="50" t="s">
        <v>531</v>
      </c>
      <c r="D1808" s="51">
        <f>VLOOKUP(Pag_Inicio_Corr_mas_casos[[#This Row],[Corregimiento]],Hoja3!$A$2:$D$676,4,0)</f>
        <v>81008</v>
      </c>
      <c r="E1808" s="50">
        <v>18</v>
      </c>
      <c r="F1808">
        <v>1</v>
      </c>
    </row>
    <row r="1809" spans="1:6">
      <c r="A1809" s="49">
        <v>44056</v>
      </c>
      <c r="B1809" s="50">
        <v>44056</v>
      </c>
      <c r="C1809" s="50" t="s">
        <v>525</v>
      </c>
      <c r="D1809" s="51">
        <f>VLOOKUP(Pag_Inicio_Corr_mas_casos[[#This Row],[Corregimiento]],Hoja3!$A$2:$D$676,4,0)</f>
        <v>81002</v>
      </c>
      <c r="E1809" s="50">
        <v>17</v>
      </c>
      <c r="F1809">
        <v>1</v>
      </c>
    </row>
    <row r="1810" spans="1:6">
      <c r="A1810" s="49">
        <v>44056</v>
      </c>
      <c r="B1810" s="50">
        <v>44056</v>
      </c>
      <c r="C1810" s="50" t="s">
        <v>540</v>
      </c>
      <c r="D1810" s="51">
        <f>VLOOKUP(Pag_Inicio_Corr_mas_casos[[#This Row],[Corregimiento]],Hoja3!$A$2:$D$676,4,0)</f>
        <v>80812</v>
      </c>
      <c r="E1810" s="50">
        <v>17</v>
      </c>
      <c r="F1810">
        <v>1</v>
      </c>
    </row>
    <row r="1811" spans="1:6">
      <c r="A1811" s="49">
        <v>44056</v>
      </c>
      <c r="B1811" s="50">
        <v>44056</v>
      </c>
      <c r="C1811" s="50" t="s">
        <v>534</v>
      </c>
      <c r="D1811" s="51">
        <f>VLOOKUP(Pag_Inicio_Corr_mas_casos[[#This Row],[Corregimiento]],Hoja3!$A$2:$D$676,4,0)</f>
        <v>80822</v>
      </c>
      <c r="E1811" s="50">
        <v>15</v>
      </c>
      <c r="F1811">
        <v>1</v>
      </c>
    </row>
    <row r="1812" spans="1:6">
      <c r="A1812" s="49">
        <v>44056</v>
      </c>
      <c r="B1812" s="50">
        <v>44056</v>
      </c>
      <c r="C1812" s="50" t="s">
        <v>643</v>
      </c>
      <c r="D1812" s="51">
        <f>VLOOKUP(Pag_Inicio_Corr_mas_casos[[#This Row],[Corregimiento]],Hoja3!$A$2:$D$676,4,0)</f>
        <v>40612</v>
      </c>
      <c r="E1812" s="50">
        <v>15</v>
      </c>
      <c r="F1812">
        <v>1</v>
      </c>
    </row>
    <row r="1813" spans="1:6">
      <c r="A1813" s="49">
        <v>44056</v>
      </c>
      <c r="B1813" s="50">
        <v>44056</v>
      </c>
      <c r="C1813" s="50" t="s">
        <v>560</v>
      </c>
      <c r="D1813" s="51">
        <f>VLOOKUP(Pag_Inicio_Corr_mas_casos[[#This Row],[Corregimiento]],Hoja3!$A$2:$D$676,4,0)</f>
        <v>80826</v>
      </c>
      <c r="E1813" s="50">
        <v>15</v>
      </c>
      <c r="F1813">
        <v>1</v>
      </c>
    </row>
    <row r="1814" spans="1:6">
      <c r="A1814" s="49">
        <v>44056</v>
      </c>
      <c r="B1814" s="50">
        <v>44056</v>
      </c>
      <c r="C1814" s="50" t="s">
        <v>539</v>
      </c>
      <c r="D1814" s="51">
        <f>VLOOKUP(Pag_Inicio_Corr_mas_casos[[#This Row],[Corregimiento]],Hoja3!$A$2:$D$676,4,0)</f>
        <v>81006</v>
      </c>
      <c r="E1814" s="50">
        <v>12</v>
      </c>
      <c r="F1814">
        <v>1</v>
      </c>
    </row>
    <row r="1815" spans="1:6">
      <c r="A1815" s="49">
        <v>44056</v>
      </c>
      <c r="B1815" s="50">
        <v>44056</v>
      </c>
      <c r="C1815" s="50" t="s">
        <v>587</v>
      </c>
      <c r="D1815" s="51">
        <f>VLOOKUP(Pag_Inicio_Corr_mas_casos[[#This Row],[Corregimiento]],Hoja3!$A$2:$D$676,4,0)</f>
        <v>130716</v>
      </c>
      <c r="E1815" s="50">
        <v>12</v>
      </c>
      <c r="F1815">
        <v>1</v>
      </c>
    </row>
    <row r="1816" spans="1:6">
      <c r="A1816" s="49">
        <v>44056</v>
      </c>
      <c r="B1816" s="50">
        <v>44056</v>
      </c>
      <c r="C1816" s="50" t="s">
        <v>644</v>
      </c>
      <c r="D1816" s="51">
        <f>VLOOKUP(Pag_Inicio_Corr_mas_casos[[#This Row],[Corregimiento]],Hoja3!$A$2:$D$676,4,0)</f>
        <v>40404</v>
      </c>
      <c r="E1816" s="50">
        <v>11</v>
      </c>
      <c r="F1816">
        <v>1</v>
      </c>
    </row>
    <row r="1817" spans="1:6">
      <c r="A1817" s="49">
        <v>44056</v>
      </c>
      <c r="B1817" s="50">
        <v>44056</v>
      </c>
      <c r="C1817" s="50" t="s">
        <v>580</v>
      </c>
      <c r="D1817" s="51">
        <f>VLOOKUP(Pag_Inicio_Corr_mas_casos[[#This Row],[Corregimiento]],Hoja3!$A$2:$D$676,4,0)</f>
        <v>91001</v>
      </c>
      <c r="E1817" s="50">
        <v>11</v>
      </c>
      <c r="F1817">
        <v>1</v>
      </c>
    </row>
    <row r="1818" spans="1:6">
      <c r="A1818" s="48">
        <v>44057</v>
      </c>
      <c r="B1818" s="46">
        <v>44057</v>
      </c>
      <c r="C1818" s="46" t="s">
        <v>533</v>
      </c>
      <c r="D1818" s="47">
        <f>VLOOKUP(Pag_Inicio_Corr_mas_casos[[#This Row],[Corregimiento]],Hoja3!$A$2:$D$676,4,0)</f>
        <v>80817</v>
      </c>
      <c r="E1818" s="46">
        <v>38</v>
      </c>
      <c r="F1818">
        <v>1</v>
      </c>
    </row>
    <row r="1819" spans="1:6">
      <c r="A1819" s="48">
        <v>44057</v>
      </c>
      <c r="B1819" s="46">
        <v>44057</v>
      </c>
      <c r="C1819" s="46" t="s">
        <v>555</v>
      </c>
      <c r="D1819" s="47">
        <f>VLOOKUP(Pag_Inicio_Corr_mas_casos[[#This Row],[Corregimiento]],Hoja3!$A$2:$D$676,4,0)</f>
        <v>80815</v>
      </c>
      <c r="E1819" s="46">
        <v>44</v>
      </c>
      <c r="F1819">
        <v>1</v>
      </c>
    </row>
    <row r="1820" spans="1:6">
      <c r="A1820" s="48">
        <v>44057</v>
      </c>
      <c r="B1820" s="46">
        <v>44057</v>
      </c>
      <c r="C1820" s="46" t="s">
        <v>561</v>
      </c>
      <c r="D1820" s="47">
        <f>VLOOKUP(Pag_Inicio_Corr_mas_casos[[#This Row],[Corregimiento]],Hoja3!$A$2:$D$676,4,0)</f>
        <v>50208</v>
      </c>
      <c r="E1820" s="46">
        <v>27</v>
      </c>
      <c r="F1820">
        <v>1</v>
      </c>
    </row>
    <row r="1821" spans="1:6">
      <c r="A1821" s="48">
        <v>44057</v>
      </c>
      <c r="B1821" s="46">
        <v>44057</v>
      </c>
      <c r="C1821" s="46" t="s">
        <v>550</v>
      </c>
      <c r="D1821" s="47">
        <f>VLOOKUP(Pag_Inicio_Corr_mas_casos[[#This Row],[Corregimiento]],Hoja3!$A$2:$D$676,4,0)</f>
        <v>80813</v>
      </c>
      <c r="E1821" s="46">
        <v>27</v>
      </c>
      <c r="F1821">
        <v>1</v>
      </c>
    </row>
    <row r="1822" spans="1:6">
      <c r="A1822" s="48">
        <v>44057</v>
      </c>
      <c r="B1822" s="46">
        <v>44057</v>
      </c>
      <c r="C1822" s="46" t="s">
        <v>529</v>
      </c>
      <c r="D1822" s="47">
        <f>VLOOKUP(Pag_Inicio_Corr_mas_casos[[#This Row],[Corregimiento]],Hoja3!$A$2:$D$676,4,0)</f>
        <v>80821</v>
      </c>
      <c r="E1822" s="46">
        <v>25</v>
      </c>
      <c r="F1822">
        <v>1</v>
      </c>
    </row>
    <row r="1823" spans="1:6">
      <c r="A1823" s="48">
        <v>44057</v>
      </c>
      <c r="B1823" s="46">
        <v>44057</v>
      </c>
      <c r="C1823" s="46" t="s">
        <v>537</v>
      </c>
      <c r="D1823" s="47">
        <f>VLOOKUP(Pag_Inicio_Corr_mas_casos[[#This Row],[Corregimiento]],Hoja3!$A$2:$D$676,4,0)</f>
        <v>80819</v>
      </c>
      <c r="E1823" s="46">
        <v>21</v>
      </c>
      <c r="F1823">
        <v>1</v>
      </c>
    </row>
    <row r="1824" spans="1:6">
      <c r="A1824" s="48">
        <v>44057</v>
      </c>
      <c r="B1824" s="46">
        <v>44057</v>
      </c>
      <c r="C1824" s="46" t="s">
        <v>525</v>
      </c>
      <c r="D1824" s="47">
        <f>VLOOKUP(Pag_Inicio_Corr_mas_casos[[#This Row],[Corregimiento]],Hoja3!$A$2:$D$676,4,0)</f>
        <v>81002</v>
      </c>
      <c r="E1824" s="46">
        <v>20</v>
      </c>
      <c r="F1824">
        <v>1</v>
      </c>
    </row>
    <row r="1825" spans="1:6">
      <c r="A1825" s="48">
        <v>44057</v>
      </c>
      <c r="B1825" s="46">
        <v>44057</v>
      </c>
      <c r="C1825" s="46" t="s">
        <v>559</v>
      </c>
      <c r="D1825" s="47">
        <f>VLOOKUP(Pag_Inicio_Corr_mas_casos[[#This Row],[Corregimiento]],Hoja3!$A$2:$D$676,4,0)</f>
        <v>130708</v>
      </c>
      <c r="E1825" s="46">
        <v>20</v>
      </c>
      <c r="F1825">
        <v>1</v>
      </c>
    </row>
    <row r="1826" spans="1:6">
      <c r="A1826" s="48">
        <v>44057</v>
      </c>
      <c r="B1826" s="46">
        <v>44057</v>
      </c>
      <c r="C1826" s="46" t="s">
        <v>554</v>
      </c>
      <c r="D1826" s="47">
        <f>VLOOKUP(Pag_Inicio_Corr_mas_casos[[#This Row],[Corregimiento]],Hoja3!$A$2:$D$676,4,0)</f>
        <v>80820</v>
      </c>
      <c r="E1826" s="46">
        <v>20</v>
      </c>
      <c r="F1826">
        <v>1</v>
      </c>
    </row>
    <row r="1827" spans="1:6">
      <c r="A1827" s="48">
        <v>44057</v>
      </c>
      <c r="B1827" s="46">
        <v>44057</v>
      </c>
      <c r="C1827" s="46" t="s">
        <v>645</v>
      </c>
      <c r="D1827" s="47">
        <f>VLOOKUP(Pag_Inicio_Corr_mas_casos[[#This Row],[Corregimiento]],Hoja3!$A$2:$D$676,4,0)</f>
        <v>40301</v>
      </c>
      <c r="E1827" s="46">
        <v>18</v>
      </c>
      <c r="F1827">
        <v>1</v>
      </c>
    </row>
    <row r="1828" spans="1:6">
      <c r="A1828" s="48">
        <v>44057</v>
      </c>
      <c r="B1828" s="46">
        <v>44057</v>
      </c>
      <c r="C1828" s="46" t="s">
        <v>540</v>
      </c>
      <c r="D1828" s="47">
        <f>VLOOKUP(Pag_Inicio_Corr_mas_casos[[#This Row],[Corregimiento]],Hoja3!$A$2:$D$676,4,0)</f>
        <v>80812</v>
      </c>
      <c r="E1828" s="46">
        <v>17</v>
      </c>
      <c r="F1828">
        <v>1</v>
      </c>
    </row>
    <row r="1829" spans="1:6">
      <c r="A1829" s="48">
        <v>44057</v>
      </c>
      <c r="B1829" s="46">
        <v>44057</v>
      </c>
      <c r="C1829" s="46" t="s">
        <v>552</v>
      </c>
      <c r="D1829" s="47">
        <f>VLOOKUP(Pag_Inicio_Corr_mas_casos[[#This Row],[Corregimiento]],Hoja3!$A$2:$D$676,4,0)</f>
        <v>80501</v>
      </c>
      <c r="E1829" s="46">
        <v>14</v>
      </c>
      <c r="F1829">
        <v>1</v>
      </c>
    </row>
    <row r="1830" spans="1:6">
      <c r="A1830" s="48">
        <v>44057</v>
      </c>
      <c r="B1830" s="46">
        <v>44057</v>
      </c>
      <c r="C1830" s="46" t="s">
        <v>532</v>
      </c>
      <c r="D1830" s="47">
        <f>VLOOKUP(Pag_Inicio_Corr_mas_casos[[#This Row],[Corregimiento]],Hoja3!$A$2:$D$676,4,0)</f>
        <v>80816</v>
      </c>
      <c r="E1830" s="46">
        <v>14</v>
      </c>
      <c r="F1830">
        <v>1</v>
      </c>
    </row>
    <row r="1831" spans="1:6">
      <c r="A1831" s="48">
        <v>44057</v>
      </c>
      <c r="B1831" s="46">
        <v>44057</v>
      </c>
      <c r="C1831" s="46" t="s">
        <v>557</v>
      </c>
      <c r="D1831" s="47">
        <f>VLOOKUP(Pag_Inicio_Corr_mas_casos[[#This Row],[Corregimiento]],Hoja3!$A$2:$D$676,4,0)</f>
        <v>80811</v>
      </c>
      <c r="E1831" s="46">
        <v>13</v>
      </c>
      <c r="F1831">
        <v>1</v>
      </c>
    </row>
    <row r="1832" spans="1:6">
      <c r="A1832" s="48">
        <v>44057</v>
      </c>
      <c r="B1832" s="46">
        <v>44057</v>
      </c>
      <c r="C1832" s="46" t="s">
        <v>526</v>
      </c>
      <c r="D1832" s="47">
        <f>VLOOKUP(Pag_Inicio_Corr_mas_casos[[#This Row],[Corregimiento]],Hoja3!$A$2:$D$676,4,0)</f>
        <v>130106</v>
      </c>
      <c r="E1832" s="46">
        <v>13</v>
      </c>
      <c r="F1832">
        <v>1</v>
      </c>
    </row>
    <row r="1833" spans="1:6">
      <c r="A1833" s="48">
        <v>44057</v>
      </c>
      <c r="B1833" s="46">
        <v>44057</v>
      </c>
      <c r="C1833" s="46" t="s">
        <v>536</v>
      </c>
      <c r="D1833" s="47">
        <f>VLOOKUP(Pag_Inicio_Corr_mas_casos[[#This Row],[Corregimiento]],Hoja3!$A$2:$D$676,4,0)</f>
        <v>81001</v>
      </c>
      <c r="E1833" s="46">
        <v>12</v>
      </c>
      <c r="F1833">
        <v>1</v>
      </c>
    </row>
    <row r="1834" spans="1:6">
      <c r="A1834" s="48">
        <v>44057</v>
      </c>
      <c r="B1834" s="46">
        <v>44057</v>
      </c>
      <c r="C1834" s="46" t="s">
        <v>524</v>
      </c>
      <c r="D1834" s="47">
        <f>VLOOKUP(Pag_Inicio_Corr_mas_casos[[#This Row],[Corregimiento]],Hoja3!$A$2:$D$676,4,0)</f>
        <v>130101</v>
      </c>
      <c r="E1834" s="46">
        <v>12</v>
      </c>
      <c r="F1834">
        <v>1</v>
      </c>
    </row>
    <row r="1835" spans="1:6">
      <c r="A1835" s="48">
        <v>44057</v>
      </c>
      <c r="B1835" s="46">
        <v>44057</v>
      </c>
      <c r="C1835" s="46" t="s">
        <v>541</v>
      </c>
      <c r="D1835" s="47">
        <f>VLOOKUP(Pag_Inicio_Corr_mas_casos[[#This Row],[Corregimiento]],Hoja3!$A$2:$D$676,4,0)</f>
        <v>130702</v>
      </c>
      <c r="E1835" s="46">
        <v>12</v>
      </c>
      <c r="F1835">
        <v>1</v>
      </c>
    </row>
    <row r="1836" spans="1:6">
      <c r="A1836" s="48">
        <v>44057</v>
      </c>
      <c r="B1836" s="46">
        <v>44057</v>
      </c>
      <c r="C1836" s="46" t="s">
        <v>646</v>
      </c>
      <c r="D1836" s="47">
        <f>VLOOKUP(Pag_Inicio_Corr_mas_casos[[#This Row],[Corregimiento]],Hoja3!$A$2:$D$676,4,0)</f>
        <v>40706</v>
      </c>
      <c r="E1836" s="46">
        <v>12</v>
      </c>
      <c r="F1836">
        <v>1</v>
      </c>
    </row>
    <row r="1837" spans="1:6">
      <c r="A1837" s="48">
        <v>44057</v>
      </c>
      <c r="B1837" s="46">
        <v>44057</v>
      </c>
      <c r="C1837" s="46" t="s">
        <v>578</v>
      </c>
      <c r="D1837" s="47">
        <f>VLOOKUP(Pag_Inicio_Corr_mas_casos[[#This Row],[Corregimiento]],Hoja3!$A$2:$D$676,4,0)</f>
        <v>30111</v>
      </c>
      <c r="E1837" s="46">
        <v>12</v>
      </c>
      <c r="F1837">
        <v>1</v>
      </c>
    </row>
    <row r="1838" spans="1:6">
      <c r="A1838" s="48">
        <v>44057</v>
      </c>
      <c r="B1838" s="46">
        <v>44057</v>
      </c>
      <c r="C1838" s="46" t="s">
        <v>534</v>
      </c>
      <c r="D1838" s="47">
        <f>VLOOKUP(Pag_Inicio_Corr_mas_casos[[#This Row],[Corregimiento]],Hoja3!$A$2:$D$676,4,0)</f>
        <v>80822</v>
      </c>
      <c r="E1838" s="46">
        <v>11</v>
      </c>
      <c r="F1838">
        <v>1</v>
      </c>
    </row>
    <row r="1839" spans="1:6">
      <c r="A1839" s="48">
        <v>44057</v>
      </c>
      <c r="B1839" s="46">
        <v>44057</v>
      </c>
      <c r="C1839" s="46" t="s">
        <v>538</v>
      </c>
      <c r="D1839" s="47">
        <f>VLOOKUP(Pag_Inicio_Corr_mas_casos[[#This Row],[Corregimiento]],Hoja3!$A$2:$D$676,4,0)</f>
        <v>130107</v>
      </c>
      <c r="E1839" s="46">
        <v>11</v>
      </c>
      <c r="F1839">
        <v>1</v>
      </c>
    </row>
    <row r="1840" spans="1:6">
      <c r="A1840" s="48">
        <v>44057</v>
      </c>
      <c r="B1840" s="46">
        <v>44057</v>
      </c>
      <c r="C1840" s="46" t="s">
        <v>580</v>
      </c>
      <c r="D1840" s="47">
        <f>VLOOKUP(Pag_Inicio_Corr_mas_casos[[#This Row],[Corregimiento]],Hoja3!$A$2:$D$676,4,0)</f>
        <v>91001</v>
      </c>
      <c r="E1840" s="46">
        <v>11</v>
      </c>
      <c r="F1840">
        <v>1</v>
      </c>
    </row>
    <row r="1841" spans="1:6">
      <c r="A1841" s="40">
        <v>44058</v>
      </c>
      <c r="B1841" s="41">
        <v>44058</v>
      </c>
      <c r="C1841" s="41" t="s">
        <v>552</v>
      </c>
      <c r="D1841" s="42">
        <f>VLOOKUP(Pag_Inicio_Corr_mas_casos[[#This Row],[Corregimiento]],Hoja3!$A$2:$D$676,4,0)</f>
        <v>80501</v>
      </c>
      <c r="E1841" s="41">
        <v>39</v>
      </c>
      <c r="F1841">
        <v>1</v>
      </c>
    </row>
    <row r="1842" spans="1:6">
      <c r="A1842" s="40">
        <v>44058</v>
      </c>
      <c r="B1842" s="41">
        <v>44058</v>
      </c>
      <c r="C1842" s="41" t="s">
        <v>535</v>
      </c>
      <c r="D1842" s="42">
        <f>VLOOKUP(Pag_Inicio_Corr_mas_casos[[#This Row],[Corregimiento]],Hoja3!$A$2:$D$676,4,0)</f>
        <v>80823</v>
      </c>
      <c r="E1842" s="41">
        <v>38</v>
      </c>
      <c r="F1842">
        <v>1</v>
      </c>
    </row>
    <row r="1843" spans="1:6">
      <c r="A1843" s="40">
        <v>44058</v>
      </c>
      <c r="B1843" s="41">
        <v>44058</v>
      </c>
      <c r="C1843" s="41" t="s">
        <v>529</v>
      </c>
      <c r="D1843" s="42">
        <f>VLOOKUP(Pag_Inicio_Corr_mas_casos[[#This Row],[Corregimiento]],Hoja3!$A$2:$D$676,4,0)</f>
        <v>80821</v>
      </c>
      <c r="E1843" s="41">
        <v>37</v>
      </c>
      <c r="F1843">
        <v>1</v>
      </c>
    </row>
    <row r="1844" spans="1:6">
      <c r="A1844" s="40">
        <v>44058</v>
      </c>
      <c r="B1844" s="41">
        <v>44058</v>
      </c>
      <c r="C1844" s="41" t="s">
        <v>530</v>
      </c>
      <c r="D1844" s="42">
        <f>VLOOKUP(Pag_Inicio_Corr_mas_casos[[#This Row],[Corregimiento]],Hoja3!$A$2:$D$676,4,0)</f>
        <v>81007</v>
      </c>
      <c r="E1844" s="41">
        <v>36</v>
      </c>
      <c r="F1844">
        <v>1</v>
      </c>
    </row>
    <row r="1845" spans="1:6">
      <c r="A1845" s="40">
        <v>44058</v>
      </c>
      <c r="B1845" s="41">
        <v>44058</v>
      </c>
      <c r="C1845" s="41" t="s">
        <v>550</v>
      </c>
      <c r="D1845" s="41">
        <v>40607</v>
      </c>
      <c r="E1845" s="41">
        <v>35</v>
      </c>
      <c r="F1845">
        <v>1</v>
      </c>
    </row>
    <row r="1846" spans="1:6">
      <c r="A1846" s="40">
        <v>44058</v>
      </c>
      <c r="B1846" s="41">
        <v>44058</v>
      </c>
      <c r="C1846" s="41" t="s">
        <v>534</v>
      </c>
      <c r="D1846" s="42">
        <f>VLOOKUP(Pag_Inicio_Corr_mas_casos[[#This Row],[Corregimiento]],Hoja3!$A$2:$D$676,4,0)</f>
        <v>80822</v>
      </c>
      <c r="E1846" s="41">
        <v>34</v>
      </c>
      <c r="F1846">
        <v>1</v>
      </c>
    </row>
    <row r="1847" spans="1:6">
      <c r="A1847" s="40">
        <v>44058</v>
      </c>
      <c r="B1847" s="41">
        <v>44058</v>
      </c>
      <c r="C1847" s="41" t="s">
        <v>536</v>
      </c>
      <c r="D1847" s="42">
        <f>VLOOKUP(Pag_Inicio_Corr_mas_casos[[#This Row],[Corregimiento]],Hoja3!$A$2:$D$676,4,0)</f>
        <v>81001</v>
      </c>
      <c r="E1847" s="41">
        <v>33</v>
      </c>
      <c r="F1847">
        <v>1</v>
      </c>
    </row>
    <row r="1848" spans="1:6">
      <c r="A1848" s="40">
        <v>44058</v>
      </c>
      <c r="B1848" s="41">
        <v>44058</v>
      </c>
      <c r="C1848" s="41" t="s">
        <v>555</v>
      </c>
      <c r="D1848" s="42">
        <f>VLOOKUP(Pag_Inicio_Corr_mas_casos[[#This Row],[Corregimiento]],Hoja3!$A$2:$D$676,4,0)</f>
        <v>80815</v>
      </c>
      <c r="E1848" s="41">
        <v>59</v>
      </c>
      <c r="F1848">
        <v>1</v>
      </c>
    </row>
    <row r="1849" spans="1:6">
      <c r="A1849" s="40">
        <v>44058</v>
      </c>
      <c r="B1849" s="41">
        <v>44058</v>
      </c>
      <c r="C1849" s="41" t="s">
        <v>517</v>
      </c>
      <c r="D1849" s="42">
        <f>VLOOKUP(Pag_Inicio_Corr_mas_casos[[#This Row],[Corregimiento]],Hoja3!$A$2:$D$676,4,0)</f>
        <v>130709</v>
      </c>
      <c r="E1849" s="41">
        <v>30</v>
      </c>
      <c r="F1849">
        <v>1</v>
      </c>
    </row>
    <row r="1850" spans="1:6">
      <c r="A1850" s="40">
        <v>44058</v>
      </c>
      <c r="B1850" s="41">
        <v>44058</v>
      </c>
      <c r="C1850" s="41" t="s">
        <v>524</v>
      </c>
      <c r="D1850" s="42">
        <f>VLOOKUP(Pag_Inicio_Corr_mas_casos[[#This Row],[Corregimiento]],Hoja3!$A$2:$D$676,4,0)</f>
        <v>130101</v>
      </c>
      <c r="E1850" s="41">
        <v>27</v>
      </c>
      <c r="F1850">
        <v>1</v>
      </c>
    </row>
    <row r="1851" spans="1:6">
      <c r="A1851" s="40">
        <v>44058</v>
      </c>
      <c r="B1851" s="41">
        <v>44058</v>
      </c>
      <c r="C1851" s="41" t="s">
        <v>554</v>
      </c>
      <c r="D1851" s="42">
        <f>VLOOKUP(Pag_Inicio_Corr_mas_casos[[#This Row],[Corregimiento]],Hoja3!$A$2:$D$676,4,0)</f>
        <v>80820</v>
      </c>
      <c r="E1851" s="41">
        <v>27</v>
      </c>
      <c r="F1851">
        <v>1</v>
      </c>
    </row>
    <row r="1852" spans="1:6">
      <c r="A1852" s="40">
        <v>44058</v>
      </c>
      <c r="B1852" s="41">
        <v>44058</v>
      </c>
      <c r="C1852" s="41" t="s">
        <v>525</v>
      </c>
      <c r="D1852" s="42">
        <f>VLOOKUP(Pag_Inicio_Corr_mas_casos[[#This Row],[Corregimiento]],Hoja3!$A$2:$D$676,4,0)</f>
        <v>81002</v>
      </c>
      <c r="E1852" s="41">
        <v>24</v>
      </c>
      <c r="F1852">
        <v>1</v>
      </c>
    </row>
    <row r="1853" spans="1:6">
      <c r="A1853" s="40">
        <v>44058</v>
      </c>
      <c r="B1853" s="41">
        <v>44058</v>
      </c>
      <c r="C1853" s="41" t="s">
        <v>579</v>
      </c>
      <c r="D1853" s="42">
        <f>VLOOKUP(Pag_Inicio_Corr_mas_casos[[#This Row],[Corregimiento]],Hoja3!$A$2:$D$676,4,0)</f>
        <v>130706</v>
      </c>
      <c r="E1853" s="41">
        <v>23</v>
      </c>
      <c r="F1853">
        <v>1</v>
      </c>
    </row>
    <row r="1854" spans="1:6">
      <c r="A1854" s="40">
        <v>44058</v>
      </c>
      <c r="B1854" s="41">
        <v>44058</v>
      </c>
      <c r="C1854" s="41" t="s">
        <v>559</v>
      </c>
      <c r="D1854" s="42">
        <f>VLOOKUP(Pag_Inicio_Corr_mas_casos[[#This Row],[Corregimiento]],Hoja3!$A$2:$D$676,4,0)</f>
        <v>130708</v>
      </c>
      <c r="E1854" s="41">
        <v>22</v>
      </c>
      <c r="F1854">
        <v>1</v>
      </c>
    </row>
    <row r="1855" spans="1:6">
      <c r="A1855" s="40">
        <v>44058</v>
      </c>
      <c r="B1855" s="41">
        <v>44058</v>
      </c>
      <c r="C1855" s="41" t="s">
        <v>550</v>
      </c>
      <c r="D1855" s="42">
        <f>VLOOKUP(Pag_Inicio_Corr_mas_casos[[#This Row],[Corregimiento]],Hoja3!$A$2:$D$676,4,0)</f>
        <v>80813</v>
      </c>
      <c r="E1855" s="41">
        <v>22</v>
      </c>
      <c r="F1855">
        <v>1</v>
      </c>
    </row>
    <row r="1856" spans="1:6">
      <c r="A1856" s="40">
        <v>44058</v>
      </c>
      <c r="B1856" s="41">
        <v>44058</v>
      </c>
      <c r="C1856" s="41" t="s">
        <v>570</v>
      </c>
      <c r="D1856" s="42">
        <f>VLOOKUP(Pag_Inicio_Corr_mas_casos[[#This Row],[Corregimiento]],Hoja3!$A$2:$D$676,4,0)</f>
        <v>81009</v>
      </c>
      <c r="E1856" s="41">
        <v>21</v>
      </c>
      <c r="F1856">
        <v>1</v>
      </c>
    </row>
    <row r="1857" spans="1:6">
      <c r="A1857" s="37">
        <v>44059</v>
      </c>
      <c r="B1857" s="38">
        <v>44059</v>
      </c>
      <c r="C1857" s="38" t="s">
        <v>537</v>
      </c>
      <c r="D1857" s="39">
        <f>VLOOKUP(Pag_Inicio_Corr_mas_casos[[#This Row],[Corregimiento]],Hoja3!$A$2:$D$676,4,0)</f>
        <v>80819</v>
      </c>
      <c r="E1857" s="38">
        <v>29</v>
      </c>
      <c r="F1857">
        <v>1</v>
      </c>
    </row>
    <row r="1858" spans="1:6">
      <c r="A1858" s="37">
        <v>44059</v>
      </c>
      <c r="B1858" s="38">
        <v>44059</v>
      </c>
      <c r="C1858" s="38" t="s">
        <v>529</v>
      </c>
      <c r="D1858" s="39">
        <f>VLOOKUP(Pag_Inicio_Corr_mas_casos[[#This Row],[Corregimiento]],Hoja3!$A$2:$D$676,4,0)</f>
        <v>80821</v>
      </c>
      <c r="E1858" s="38">
        <v>25</v>
      </c>
      <c r="F1858">
        <v>1</v>
      </c>
    </row>
    <row r="1859" spans="1:6">
      <c r="A1859" s="37">
        <v>44059</v>
      </c>
      <c r="B1859" s="38">
        <v>44059</v>
      </c>
      <c r="C1859" s="38" t="s">
        <v>559</v>
      </c>
      <c r="D1859" s="39">
        <f>VLOOKUP(Pag_Inicio_Corr_mas_casos[[#This Row],[Corregimiento]],Hoja3!$A$2:$D$676,4,0)</f>
        <v>130708</v>
      </c>
      <c r="E1859" s="38">
        <v>22</v>
      </c>
      <c r="F1859">
        <v>1</v>
      </c>
    </row>
    <row r="1860" spans="1:6">
      <c r="A1860" s="37">
        <v>44059</v>
      </c>
      <c r="B1860" s="38">
        <v>44059</v>
      </c>
      <c r="C1860" s="38" t="s">
        <v>533</v>
      </c>
      <c r="D1860" s="39">
        <f>VLOOKUP(Pag_Inicio_Corr_mas_casos[[#This Row],[Corregimiento]],Hoja3!$A$2:$D$676,4,0)</f>
        <v>80817</v>
      </c>
      <c r="E1860" s="38">
        <v>22</v>
      </c>
      <c r="F1860">
        <v>1</v>
      </c>
    </row>
    <row r="1861" spans="1:6">
      <c r="A1861" s="37">
        <v>44059</v>
      </c>
      <c r="B1861" s="38">
        <v>44059</v>
      </c>
      <c r="C1861" s="38" t="s">
        <v>526</v>
      </c>
      <c r="D1861" s="39">
        <f>VLOOKUP(Pag_Inicio_Corr_mas_casos[[#This Row],[Corregimiento]],Hoja3!$A$2:$D$676,4,0)</f>
        <v>130106</v>
      </c>
      <c r="E1861" s="38">
        <v>18</v>
      </c>
      <c r="F1861">
        <v>1</v>
      </c>
    </row>
    <row r="1862" spans="1:6">
      <c r="A1862" s="37">
        <v>44059</v>
      </c>
      <c r="B1862" s="38">
        <v>44059</v>
      </c>
      <c r="C1862" s="38" t="s">
        <v>525</v>
      </c>
      <c r="D1862" s="39">
        <f>VLOOKUP(Pag_Inicio_Corr_mas_casos[[#This Row],[Corregimiento]],Hoja3!$A$2:$D$676,4,0)</f>
        <v>81002</v>
      </c>
      <c r="E1862" s="38">
        <v>16</v>
      </c>
      <c r="F1862">
        <v>1</v>
      </c>
    </row>
    <row r="1863" spans="1:6">
      <c r="A1863" s="37">
        <v>44059</v>
      </c>
      <c r="B1863" s="38">
        <v>44059</v>
      </c>
      <c r="C1863" s="38" t="s">
        <v>534</v>
      </c>
      <c r="D1863" s="39">
        <f>VLOOKUP(Pag_Inicio_Corr_mas_casos[[#This Row],[Corregimiento]],Hoja3!$A$2:$D$676,4,0)</f>
        <v>80822</v>
      </c>
      <c r="E1863" s="38">
        <v>15</v>
      </c>
      <c r="F1863">
        <v>1</v>
      </c>
    </row>
    <row r="1864" spans="1:6">
      <c r="A1864" s="37">
        <v>44059</v>
      </c>
      <c r="B1864" s="38">
        <v>44059</v>
      </c>
      <c r="C1864" s="38" t="s">
        <v>524</v>
      </c>
      <c r="D1864" s="39">
        <f>VLOOKUP(Pag_Inicio_Corr_mas_casos[[#This Row],[Corregimiento]],Hoja3!$A$2:$D$676,4,0)</f>
        <v>130101</v>
      </c>
      <c r="E1864" s="38">
        <v>14</v>
      </c>
      <c r="F1864">
        <v>1</v>
      </c>
    </row>
    <row r="1865" spans="1:6">
      <c r="A1865" s="37">
        <v>44059</v>
      </c>
      <c r="B1865" s="38">
        <v>44059</v>
      </c>
      <c r="C1865" s="38" t="s">
        <v>560</v>
      </c>
      <c r="D1865" s="39">
        <f>VLOOKUP(Pag_Inicio_Corr_mas_casos[[#This Row],[Corregimiento]],Hoja3!$A$2:$D$676,4,0)</f>
        <v>80826</v>
      </c>
      <c r="E1865" s="38">
        <v>14</v>
      </c>
      <c r="F1865">
        <v>1</v>
      </c>
    </row>
    <row r="1866" spans="1:6">
      <c r="A1866" s="37">
        <v>44059</v>
      </c>
      <c r="B1866" s="38">
        <v>44059</v>
      </c>
      <c r="C1866" s="38" t="s">
        <v>554</v>
      </c>
      <c r="D1866" s="39">
        <f>VLOOKUP(Pag_Inicio_Corr_mas_casos[[#This Row],[Corregimiento]],Hoja3!$A$2:$D$676,4,0)</f>
        <v>80820</v>
      </c>
      <c r="E1866" s="38">
        <v>13</v>
      </c>
      <c r="F1866">
        <v>1</v>
      </c>
    </row>
    <row r="1867" spans="1:6">
      <c r="A1867" s="37">
        <v>44059</v>
      </c>
      <c r="B1867" s="38">
        <v>44059</v>
      </c>
      <c r="C1867" s="38" t="s">
        <v>530</v>
      </c>
      <c r="D1867" s="39">
        <f>VLOOKUP(Pag_Inicio_Corr_mas_casos[[#This Row],[Corregimiento]],Hoja3!$A$2:$D$676,4,0)</f>
        <v>81007</v>
      </c>
      <c r="E1867" s="38">
        <v>12</v>
      </c>
      <c r="F1867">
        <v>1</v>
      </c>
    </row>
    <row r="1868" spans="1:6">
      <c r="A1868" s="37">
        <v>44059</v>
      </c>
      <c r="B1868" s="38">
        <v>44059</v>
      </c>
      <c r="C1868" s="38" t="s">
        <v>540</v>
      </c>
      <c r="D1868" s="39">
        <f>VLOOKUP(Pag_Inicio_Corr_mas_casos[[#This Row],[Corregimiento]],Hoja3!$A$2:$D$676,4,0)</f>
        <v>80812</v>
      </c>
      <c r="E1868" s="38">
        <v>12</v>
      </c>
      <c r="F1868">
        <v>1</v>
      </c>
    </row>
    <row r="1869" spans="1:6">
      <c r="A1869" s="37">
        <v>44059</v>
      </c>
      <c r="B1869" s="38">
        <v>44059</v>
      </c>
      <c r="C1869" s="38" t="s">
        <v>550</v>
      </c>
      <c r="D1869" s="39">
        <f>VLOOKUP(Pag_Inicio_Corr_mas_casos[[#This Row],[Corregimiento]],Hoja3!$A$2:$D$676,4,0)</f>
        <v>80813</v>
      </c>
      <c r="E1869" s="38">
        <v>12</v>
      </c>
      <c r="F1869">
        <v>1</v>
      </c>
    </row>
    <row r="1870" spans="1:6">
      <c r="A1870" s="37">
        <v>44059</v>
      </c>
      <c r="B1870" s="38">
        <v>44059</v>
      </c>
      <c r="C1870" s="38" t="s">
        <v>555</v>
      </c>
      <c r="D1870" s="39">
        <f>VLOOKUP(Pag_Inicio_Corr_mas_casos[[#This Row],[Corregimiento]],Hoja3!$A$2:$D$676,4,0)</f>
        <v>80815</v>
      </c>
      <c r="E1870" s="38">
        <v>11</v>
      </c>
      <c r="F1870">
        <v>1</v>
      </c>
    </row>
    <row r="1871" spans="1:6">
      <c r="A1871" s="37">
        <v>44059</v>
      </c>
      <c r="B1871" s="38">
        <v>44059</v>
      </c>
      <c r="C1871" s="38" t="s">
        <v>531</v>
      </c>
      <c r="D1871" s="39">
        <f>VLOOKUP(Pag_Inicio_Corr_mas_casos[[#This Row],[Corregimiento]],Hoja3!$A$2:$D$676,4,0)</f>
        <v>81008</v>
      </c>
      <c r="E1871" s="38">
        <v>11</v>
      </c>
      <c r="F1871">
        <v>1</v>
      </c>
    </row>
    <row r="1872" spans="1:6">
      <c r="A1872" s="37">
        <v>44059</v>
      </c>
      <c r="B1872" s="38">
        <v>44059</v>
      </c>
      <c r="C1872" s="38" t="s">
        <v>562</v>
      </c>
      <c r="D1872" s="39">
        <f>VLOOKUP(Pag_Inicio_Corr_mas_casos[[#This Row],[Corregimiento]],Hoja3!$A$2:$D$676,4,0)</f>
        <v>80803</v>
      </c>
      <c r="E1872" s="38">
        <v>11</v>
      </c>
      <c r="F1872">
        <v>1</v>
      </c>
    </row>
    <row r="1873" spans="1:6">
      <c r="A1873" s="43">
        <v>44060</v>
      </c>
      <c r="B1873" s="44">
        <v>44060</v>
      </c>
      <c r="C1873" s="44" t="s">
        <v>647</v>
      </c>
      <c r="D1873" s="45">
        <f>VLOOKUP(Pag_Inicio_Corr_mas_casos[[#This Row],[Corregimiento]],Hoja3!$A$2:$D$676,4,0)</f>
        <v>50106</v>
      </c>
      <c r="E1873" s="44">
        <v>29</v>
      </c>
      <c r="F1873">
        <v>1</v>
      </c>
    </row>
    <row r="1874" spans="1:6">
      <c r="A1874" s="43">
        <v>44060</v>
      </c>
      <c r="B1874" s="44">
        <v>44060</v>
      </c>
      <c r="C1874" s="44" t="s">
        <v>537</v>
      </c>
      <c r="D1874" s="45">
        <f>VLOOKUP(Pag_Inicio_Corr_mas_casos[[#This Row],[Corregimiento]],Hoja3!$A$2:$D$676,4,0)</f>
        <v>80819</v>
      </c>
      <c r="E1874" s="44">
        <v>21</v>
      </c>
      <c r="F1874">
        <v>1</v>
      </c>
    </row>
    <row r="1875" spans="1:6">
      <c r="A1875" s="43">
        <v>44060</v>
      </c>
      <c r="B1875" s="44">
        <v>44060</v>
      </c>
      <c r="C1875" s="44" t="s">
        <v>531</v>
      </c>
      <c r="D1875" s="45">
        <f>VLOOKUP(Pag_Inicio_Corr_mas_casos[[#This Row],[Corregimiento]],Hoja3!$A$2:$D$676,4,0)</f>
        <v>81008</v>
      </c>
      <c r="E1875" s="44">
        <v>20</v>
      </c>
      <c r="F1875">
        <v>1</v>
      </c>
    </row>
    <row r="1876" spans="1:6">
      <c r="A1876" s="43">
        <v>44060</v>
      </c>
      <c r="B1876" s="44">
        <v>44060</v>
      </c>
      <c r="C1876" s="44" t="s">
        <v>569</v>
      </c>
      <c r="D1876" s="45">
        <f>VLOOKUP(Pag_Inicio_Corr_mas_casos[[#This Row],[Corregimiento]],Hoja3!$A$2:$D$676,4,0)</f>
        <v>81003</v>
      </c>
      <c r="E1876" s="44">
        <v>17</v>
      </c>
      <c r="F1876">
        <v>1</v>
      </c>
    </row>
    <row r="1877" spans="1:6">
      <c r="A1877" s="43">
        <v>44060</v>
      </c>
      <c r="B1877" s="44">
        <v>44060</v>
      </c>
      <c r="C1877" s="44" t="s">
        <v>533</v>
      </c>
      <c r="D1877" s="45">
        <f>VLOOKUP(Pag_Inicio_Corr_mas_casos[[#This Row],[Corregimiento]],Hoja3!$A$2:$D$676,4,0)</f>
        <v>80817</v>
      </c>
      <c r="E1877" s="44">
        <v>17</v>
      </c>
      <c r="F1877">
        <v>1</v>
      </c>
    </row>
    <row r="1878" spans="1:6">
      <c r="A1878" s="43">
        <v>44060</v>
      </c>
      <c r="B1878" s="44">
        <v>44060</v>
      </c>
      <c r="C1878" s="44" t="s">
        <v>534</v>
      </c>
      <c r="D1878" s="45">
        <f>VLOOKUP(Pag_Inicio_Corr_mas_casos[[#This Row],[Corregimiento]],Hoja3!$A$2:$D$676,4,0)</f>
        <v>80822</v>
      </c>
      <c r="E1878" s="44">
        <v>16</v>
      </c>
      <c r="F1878">
        <v>1</v>
      </c>
    </row>
    <row r="1879" spans="1:6">
      <c r="A1879" s="43">
        <v>44060</v>
      </c>
      <c r="B1879" s="44">
        <v>44060</v>
      </c>
      <c r="C1879" s="44" t="s">
        <v>648</v>
      </c>
      <c r="D1879" s="45">
        <f>VLOOKUP(Pag_Inicio_Corr_mas_casos[[#This Row],[Corregimiento]],Hoja3!$A$2:$D$676,4,0)</f>
        <v>80601</v>
      </c>
      <c r="E1879" s="44">
        <v>16</v>
      </c>
      <c r="F1879">
        <v>1</v>
      </c>
    </row>
    <row r="1880" spans="1:6">
      <c r="A1880" s="43">
        <v>44060</v>
      </c>
      <c r="B1880" s="44">
        <v>44060</v>
      </c>
      <c r="C1880" s="44" t="s">
        <v>623</v>
      </c>
      <c r="D1880" s="45">
        <f>VLOOKUP(Pag_Inicio_Corr_mas_casos[[#This Row],[Corregimiento]],Hoja3!$A$2:$D$676,4,0)</f>
        <v>100102</v>
      </c>
      <c r="E1880" s="44">
        <v>15</v>
      </c>
      <c r="F1880">
        <v>1</v>
      </c>
    </row>
    <row r="1881" spans="1:6">
      <c r="A1881" s="43">
        <v>44060</v>
      </c>
      <c r="B1881" s="44">
        <v>44060</v>
      </c>
      <c r="C1881" s="44" t="s">
        <v>530</v>
      </c>
      <c r="D1881" s="45">
        <f>VLOOKUP(Pag_Inicio_Corr_mas_casos[[#This Row],[Corregimiento]],Hoja3!$A$2:$D$676,4,0)</f>
        <v>81007</v>
      </c>
      <c r="E1881" s="44">
        <v>14</v>
      </c>
      <c r="F1881">
        <v>1</v>
      </c>
    </row>
    <row r="1882" spans="1:6">
      <c r="A1882" s="43">
        <v>44060</v>
      </c>
      <c r="B1882" s="44">
        <v>44060</v>
      </c>
      <c r="C1882" s="44" t="s">
        <v>552</v>
      </c>
      <c r="D1882" s="45">
        <f>VLOOKUP(Pag_Inicio_Corr_mas_casos[[#This Row],[Corregimiento]],Hoja3!$A$2:$D$676,4,0)</f>
        <v>80501</v>
      </c>
      <c r="E1882" s="44">
        <v>14</v>
      </c>
      <c r="F1882">
        <v>1</v>
      </c>
    </row>
    <row r="1883" spans="1:6">
      <c r="A1883" s="43">
        <v>44060</v>
      </c>
      <c r="B1883" s="44">
        <v>44060</v>
      </c>
      <c r="C1883" s="44" t="s">
        <v>532</v>
      </c>
      <c r="D1883" s="45">
        <f>VLOOKUP(Pag_Inicio_Corr_mas_casos[[#This Row],[Corregimiento]],Hoja3!$A$2:$D$676,4,0)</f>
        <v>80816</v>
      </c>
      <c r="E1883" s="44">
        <v>13</v>
      </c>
      <c r="F1883">
        <v>1</v>
      </c>
    </row>
    <row r="1884" spans="1:6">
      <c r="A1884" s="43">
        <v>44060</v>
      </c>
      <c r="B1884" s="44">
        <v>44060</v>
      </c>
      <c r="C1884" s="44" t="s">
        <v>529</v>
      </c>
      <c r="D1884" s="45">
        <f>VLOOKUP(Pag_Inicio_Corr_mas_casos[[#This Row],[Corregimiento]],Hoja3!$A$2:$D$676,4,0)</f>
        <v>80821</v>
      </c>
      <c r="E1884" s="44">
        <v>11</v>
      </c>
      <c r="F1884">
        <v>1</v>
      </c>
    </row>
    <row r="1885" spans="1:6">
      <c r="A1885" s="37">
        <v>44061</v>
      </c>
      <c r="B1885" s="38">
        <v>44061</v>
      </c>
      <c r="C1885" s="38" t="s">
        <v>542</v>
      </c>
      <c r="D1885" s="39">
        <f>VLOOKUP(Pag_Inicio_Corr_mas_casos[[#This Row],[Corregimiento]],Hoja3!$A$2:$D$676,4,0)</f>
        <v>40601</v>
      </c>
      <c r="E1885" s="38">
        <v>25</v>
      </c>
      <c r="F1885">
        <v>1</v>
      </c>
    </row>
    <row r="1886" spans="1:6">
      <c r="A1886" s="37">
        <v>44061</v>
      </c>
      <c r="B1886" s="38">
        <v>44061</v>
      </c>
      <c r="C1886" s="38" t="s">
        <v>532</v>
      </c>
      <c r="D1886" s="39">
        <f>VLOOKUP(Pag_Inicio_Corr_mas_casos[[#This Row],[Corregimiento]],Hoja3!$A$2:$D$676,4,0)</f>
        <v>80816</v>
      </c>
      <c r="E1886" s="38">
        <v>19</v>
      </c>
      <c r="F1886">
        <v>1</v>
      </c>
    </row>
    <row r="1887" spans="1:6">
      <c r="A1887" s="37">
        <v>44061</v>
      </c>
      <c r="B1887" s="38">
        <v>44061</v>
      </c>
      <c r="C1887" s="38" t="s">
        <v>623</v>
      </c>
      <c r="D1887" s="39">
        <f>VLOOKUP(Pag_Inicio_Corr_mas_casos[[#This Row],[Corregimiento]],Hoja3!$A$2:$D$676,4,0)</f>
        <v>100102</v>
      </c>
      <c r="E1887" s="38">
        <v>13</v>
      </c>
      <c r="F1887">
        <v>1</v>
      </c>
    </row>
    <row r="1888" spans="1:6">
      <c r="A1888" s="37">
        <v>44061</v>
      </c>
      <c r="B1888" s="38">
        <v>44061</v>
      </c>
      <c r="C1888" s="38" t="s">
        <v>550</v>
      </c>
      <c r="D1888" s="39">
        <f>VLOOKUP(Pag_Inicio_Corr_mas_casos[[#This Row],[Corregimiento]],Hoja3!$A$2:$D$676,4,0)</f>
        <v>80813</v>
      </c>
      <c r="E1888" s="38">
        <v>13</v>
      </c>
      <c r="F1888">
        <v>1</v>
      </c>
    </row>
    <row r="1889" spans="1:6">
      <c r="A1889" s="37">
        <v>44061</v>
      </c>
      <c r="B1889" s="38">
        <v>44061</v>
      </c>
      <c r="C1889" s="38" t="s">
        <v>537</v>
      </c>
      <c r="D1889" s="39">
        <f>VLOOKUP(Pag_Inicio_Corr_mas_casos[[#This Row],[Corregimiento]],Hoja3!$A$2:$D$676,4,0)</f>
        <v>80819</v>
      </c>
      <c r="E1889" s="38">
        <v>13</v>
      </c>
      <c r="F1889">
        <v>1</v>
      </c>
    </row>
    <row r="1890" spans="1:6">
      <c r="A1890" s="37">
        <v>44061</v>
      </c>
      <c r="B1890" s="38">
        <v>44061</v>
      </c>
      <c r="C1890" s="38" t="s">
        <v>534</v>
      </c>
      <c r="D1890" s="39">
        <f>VLOOKUP(Pag_Inicio_Corr_mas_casos[[#This Row],[Corregimiento]],Hoja3!$A$2:$D$676,4,0)</f>
        <v>80822</v>
      </c>
      <c r="E1890" s="38">
        <v>12</v>
      </c>
      <c r="F1890">
        <v>1</v>
      </c>
    </row>
    <row r="1891" spans="1:6">
      <c r="A1891" s="37">
        <v>44061</v>
      </c>
      <c r="B1891" s="38">
        <v>44061</v>
      </c>
      <c r="C1891" s="38" t="s">
        <v>535</v>
      </c>
      <c r="D1891" s="39">
        <f>VLOOKUP(Pag_Inicio_Corr_mas_casos[[#This Row],[Corregimiento]],Hoja3!$A$2:$D$676,4,0)</f>
        <v>80823</v>
      </c>
      <c r="E1891" s="38">
        <v>12</v>
      </c>
      <c r="F1891">
        <v>1</v>
      </c>
    </row>
    <row r="1892" spans="1:6">
      <c r="A1892" s="37">
        <v>44061</v>
      </c>
      <c r="B1892" s="38">
        <v>44061</v>
      </c>
      <c r="C1892" s="38" t="s">
        <v>533</v>
      </c>
      <c r="D1892" s="39">
        <f>VLOOKUP(Pag_Inicio_Corr_mas_casos[[#This Row],[Corregimiento]],Hoja3!$A$2:$D$676,4,0)</f>
        <v>80817</v>
      </c>
      <c r="E1892" s="38">
        <v>12</v>
      </c>
      <c r="F1892">
        <v>1</v>
      </c>
    </row>
    <row r="1893" spans="1:6">
      <c r="A1893" s="37">
        <v>44061</v>
      </c>
      <c r="B1893" s="38">
        <v>44061</v>
      </c>
      <c r="C1893" s="38" t="s">
        <v>555</v>
      </c>
      <c r="D1893" s="39">
        <f>VLOOKUP(Pag_Inicio_Corr_mas_casos[[#This Row],[Corregimiento]],Hoja3!$A$2:$D$676,4,0)</f>
        <v>80815</v>
      </c>
      <c r="E1893" s="38">
        <v>11</v>
      </c>
      <c r="F1893">
        <v>1</v>
      </c>
    </row>
    <row r="1894" spans="1:6">
      <c r="A1894" s="37">
        <v>44061</v>
      </c>
      <c r="B1894" s="38">
        <v>44061</v>
      </c>
      <c r="C1894" s="38" t="s">
        <v>608</v>
      </c>
      <c r="D1894" s="39">
        <f>VLOOKUP(Pag_Inicio_Corr_mas_casos[[#This Row],[Corregimiento]],Hoja3!$A$2:$D$676,4,0)</f>
        <v>40701</v>
      </c>
      <c r="E1894" s="38">
        <v>11</v>
      </c>
      <c r="F1894">
        <v>1</v>
      </c>
    </row>
    <row r="1895" spans="1:6">
      <c r="A1895" s="37">
        <v>44061</v>
      </c>
      <c r="B1895" s="38">
        <v>44061</v>
      </c>
      <c r="C1895" s="38" t="s">
        <v>529</v>
      </c>
      <c r="D1895" s="39">
        <f>VLOOKUP(Pag_Inicio_Corr_mas_casos[[#This Row],[Corregimiento]],Hoja3!$A$2:$D$676,4,0)</f>
        <v>80821</v>
      </c>
      <c r="E1895" s="38">
        <v>10</v>
      </c>
      <c r="F1895">
        <v>1</v>
      </c>
    </row>
    <row r="1896" spans="1:6">
      <c r="A1896" s="37">
        <v>44061</v>
      </c>
      <c r="B1896" s="38">
        <v>44061</v>
      </c>
      <c r="C1896" s="38" t="s">
        <v>524</v>
      </c>
      <c r="D1896" s="39">
        <f>VLOOKUP(Pag_Inicio_Corr_mas_casos[[#This Row],[Corregimiento]],Hoja3!$A$2:$D$676,4,0)</f>
        <v>130101</v>
      </c>
      <c r="E1896" s="38">
        <v>10</v>
      </c>
      <c r="F1896">
        <v>1</v>
      </c>
    </row>
    <row r="1897" spans="1:6">
      <c r="A1897" s="37">
        <v>44061</v>
      </c>
      <c r="B1897" s="38">
        <v>44061</v>
      </c>
      <c r="C1897" s="38" t="s">
        <v>552</v>
      </c>
      <c r="D1897" s="39">
        <f>VLOOKUP(Pag_Inicio_Corr_mas_casos[[#This Row],[Corregimiento]],Hoja3!$A$2:$D$676,4,0)</f>
        <v>80501</v>
      </c>
      <c r="E1897" s="38">
        <v>10</v>
      </c>
      <c r="F1897">
        <v>1</v>
      </c>
    </row>
    <row r="1898" spans="1:6">
      <c r="A1898" s="37">
        <v>44061</v>
      </c>
      <c r="B1898" s="38">
        <v>44061</v>
      </c>
      <c r="C1898" s="38" t="s">
        <v>540</v>
      </c>
      <c r="D1898" s="39">
        <f>VLOOKUP(Pag_Inicio_Corr_mas_casos[[#This Row],[Corregimiento]],Hoja3!$A$2:$D$676,4,0)</f>
        <v>80812</v>
      </c>
      <c r="E1898" s="38">
        <v>10</v>
      </c>
      <c r="F1898">
        <v>1</v>
      </c>
    </row>
    <row r="1899" spans="1:6">
      <c r="A1899" s="48">
        <v>44062</v>
      </c>
      <c r="B1899" s="46">
        <v>44062</v>
      </c>
      <c r="C1899" s="46" t="s">
        <v>529</v>
      </c>
      <c r="D1899" s="47">
        <f>VLOOKUP(Pag_Inicio_Corr_mas_casos[[#This Row],[Corregimiento]],Hoja3!$A$2:$D$676,4,0)</f>
        <v>80821</v>
      </c>
      <c r="E1899" s="46">
        <v>29</v>
      </c>
      <c r="F1899">
        <v>1</v>
      </c>
    </row>
    <row r="1900" spans="1:6">
      <c r="A1900" s="48">
        <v>44062</v>
      </c>
      <c r="B1900" s="46">
        <v>44062</v>
      </c>
      <c r="C1900" s="46" t="s">
        <v>526</v>
      </c>
      <c r="D1900" s="47">
        <f>VLOOKUP(Pag_Inicio_Corr_mas_casos[[#This Row],[Corregimiento]],Hoja3!$A$2:$D$676,4,0)</f>
        <v>130106</v>
      </c>
      <c r="E1900" s="46">
        <v>28</v>
      </c>
      <c r="F1900">
        <v>1</v>
      </c>
    </row>
    <row r="1901" spans="1:6">
      <c r="A1901" s="48">
        <v>44062</v>
      </c>
      <c r="B1901" s="46">
        <v>44062</v>
      </c>
      <c r="C1901" s="46" t="s">
        <v>550</v>
      </c>
      <c r="D1901" s="47">
        <f>VLOOKUP(Pag_Inicio_Corr_mas_casos[[#This Row],[Corregimiento]],Hoja3!$A$2:$D$676,4,0)</f>
        <v>80813</v>
      </c>
      <c r="E1901" s="46">
        <v>25</v>
      </c>
      <c r="F1901">
        <v>1</v>
      </c>
    </row>
    <row r="1902" spans="1:6">
      <c r="A1902" s="48">
        <v>44062</v>
      </c>
      <c r="B1902" s="46">
        <v>44062</v>
      </c>
      <c r="C1902" s="46" t="s">
        <v>649</v>
      </c>
      <c r="D1902" s="47">
        <f>VLOOKUP(Pag_Inicio_Corr_mas_casos[[#This Row],[Corregimiento]],Hoja3!$A$2:$D$676,4,0)</f>
        <v>20305</v>
      </c>
      <c r="E1902" s="46">
        <v>25</v>
      </c>
      <c r="F1902">
        <v>1</v>
      </c>
    </row>
    <row r="1903" spans="1:6">
      <c r="A1903" s="48">
        <v>44062</v>
      </c>
      <c r="B1903" s="46">
        <v>44062</v>
      </c>
      <c r="C1903" s="46" t="s">
        <v>534</v>
      </c>
      <c r="D1903" s="47">
        <f>VLOOKUP(Pag_Inicio_Corr_mas_casos[[#This Row],[Corregimiento]],Hoja3!$A$2:$D$676,4,0)</f>
        <v>80822</v>
      </c>
      <c r="E1903" s="46">
        <v>22</v>
      </c>
      <c r="F1903">
        <v>1</v>
      </c>
    </row>
    <row r="1904" spans="1:6">
      <c r="A1904" s="48">
        <v>44062</v>
      </c>
      <c r="B1904" s="46">
        <v>44062</v>
      </c>
      <c r="C1904" s="46" t="s">
        <v>533</v>
      </c>
      <c r="D1904" s="47">
        <f>VLOOKUP(Pag_Inicio_Corr_mas_casos[[#This Row],[Corregimiento]],Hoja3!$A$2:$D$676,4,0)</f>
        <v>80817</v>
      </c>
      <c r="E1904" s="5">
        <v>37</v>
      </c>
      <c r="F1904">
        <v>1</v>
      </c>
    </row>
    <row r="1905" spans="1:6">
      <c r="A1905" s="48">
        <v>44062</v>
      </c>
      <c r="B1905" s="46">
        <v>44062</v>
      </c>
      <c r="C1905" s="46" t="s">
        <v>632</v>
      </c>
      <c r="D1905" s="47">
        <f>VLOOKUP(Pag_Inicio_Corr_mas_casos[[#This Row],[Corregimiento]],Hoja3!$A$2:$D$676,4,0)</f>
        <v>100104</v>
      </c>
      <c r="E1905" s="46">
        <v>18</v>
      </c>
      <c r="F1905">
        <v>1</v>
      </c>
    </row>
    <row r="1906" spans="1:6">
      <c r="A1906" s="48">
        <v>44062</v>
      </c>
      <c r="B1906" s="46">
        <v>44062</v>
      </c>
      <c r="C1906" s="46" t="s">
        <v>540</v>
      </c>
      <c r="D1906" s="47">
        <f>VLOOKUP(Pag_Inicio_Corr_mas_casos[[#This Row],[Corregimiento]],Hoja3!$A$2:$D$676,4,0)</f>
        <v>80812</v>
      </c>
      <c r="E1906" s="46">
        <v>17</v>
      </c>
      <c r="F1906">
        <v>1</v>
      </c>
    </row>
    <row r="1907" spans="1:6">
      <c r="A1907" s="48">
        <v>44062</v>
      </c>
      <c r="B1907" s="46">
        <v>44062</v>
      </c>
      <c r="C1907" s="46" t="s">
        <v>532</v>
      </c>
      <c r="D1907" s="47">
        <f>VLOOKUP(Pag_Inicio_Corr_mas_casos[[#This Row],[Corregimiento]],Hoja3!$A$2:$D$676,4,0)</f>
        <v>80816</v>
      </c>
      <c r="E1907" s="46">
        <v>16</v>
      </c>
      <c r="F1907">
        <v>1</v>
      </c>
    </row>
    <row r="1908" spans="1:6">
      <c r="A1908" s="48">
        <v>44062</v>
      </c>
      <c r="B1908" s="46">
        <v>44062</v>
      </c>
      <c r="C1908" s="46" t="s">
        <v>537</v>
      </c>
      <c r="D1908" s="47">
        <f>VLOOKUP(Pag_Inicio_Corr_mas_casos[[#This Row],[Corregimiento]],Hoja3!$A$2:$D$676,4,0)</f>
        <v>80819</v>
      </c>
      <c r="E1908" s="46">
        <v>16</v>
      </c>
      <c r="F1908">
        <v>1</v>
      </c>
    </row>
    <row r="1909" spans="1:6">
      <c r="A1909" s="48">
        <v>44062</v>
      </c>
      <c r="B1909" s="46">
        <v>44062</v>
      </c>
      <c r="C1909" s="46" t="s">
        <v>563</v>
      </c>
      <c r="D1909" s="47">
        <f>VLOOKUP(Pag_Inicio_Corr_mas_casos[[#This Row],[Corregimiento]],Hoja3!$A$2:$D$676,4,0)</f>
        <v>130105</v>
      </c>
      <c r="E1909" s="46">
        <v>14</v>
      </c>
      <c r="F1909">
        <v>1</v>
      </c>
    </row>
    <row r="1910" spans="1:6">
      <c r="A1910" s="48">
        <v>44062</v>
      </c>
      <c r="B1910" s="46">
        <v>44062</v>
      </c>
      <c r="C1910" s="46" t="s">
        <v>525</v>
      </c>
      <c r="D1910" s="47">
        <f>VLOOKUP(Pag_Inicio_Corr_mas_casos[[#This Row],[Corregimiento]],Hoja3!$A$2:$D$676,4,0)</f>
        <v>81002</v>
      </c>
      <c r="E1910" s="46">
        <v>12</v>
      </c>
      <c r="F1910">
        <v>1</v>
      </c>
    </row>
    <row r="1911" spans="1:6">
      <c r="A1911" s="48">
        <v>44062</v>
      </c>
      <c r="B1911" s="46">
        <v>44062</v>
      </c>
      <c r="C1911" s="46" t="s">
        <v>557</v>
      </c>
      <c r="D1911" s="47">
        <f>VLOOKUP(Pag_Inicio_Corr_mas_casos[[#This Row],[Corregimiento]],Hoja3!$A$2:$D$676,4,0)</f>
        <v>80811</v>
      </c>
      <c r="E1911" s="46">
        <v>12</v>
      </c>
      <c r="F1911">
        <v>1</v>
      </c>
    </row>
    <row r="1912" spans="1:6">
      <c r="A1912" s="48">
        <v>44062</v>
      </c>
      <c r="B1912" s="46">
        <v>44062</v>
      </c>
      <c r="C1912" s="46" t="s">
        <v>536</v>
      </c>
      <c r="D1912" s="47">
        <f>VLOOKUP(Pag_Inicio_Corr_mas_casos[[#This Row],[Corregimiento]],Hoja3!$A$2:$D$676,4,0)</f>
        <v>81001</v>
      </c>
      <c r="E1912" s="46">
        <v>11</v>
      </c>
      <c r="F1912">
        <v>1</v>
      </c>
    </row>
    <row r="1913" spans="1:6">
      <c r="A1913" s="48">
        <v>44062</v>
      </c>
      <c r="B1913" s="46">
        <v>44062</v>
      </c>
      <c r="C1913" s="46" t="s">
        <v>524</v>
      </c>
      <c r="D1913" s="47">
        <f>VLOOKUP(Pag_Inicio_Corr_mas_casos[[#This Row],[Corregimiento]],Hoja3!$A$2:$D$676,4,0)</f>
        <v>130101</v>
      </c>
      <c r="E1913" s="46">
        <v>11</v>
      </c>
      <c r="F1913">
        <v>1</v>
      </c>
    </row>
    <row r="1914" spans="1:6">
      <c r="A1914" s="48">
        <v>44062</v>
      </c>
      <c r="B1914" s="46">
        <v>44062</v>
      </c>
      <c r="C1914" s="46" t="s">
        <v>569</v>
      </c>
      <c r="D1914" s="47">
        <f>VLOOKUP(Pag_Inicio_Corr_mas_casos[[#This Row],[Corregimiento]],Hoja3!$A$2:$D$676,4,0)</f>
        <v>81003</v>
      </c>
      <c r="E1914" s="46">
        <v>11</v>
      </c>
      <c r="F1914">
        <v>1</v>
      </c>
    </row>
    <row r="1915" spans="1:6">
      <c r="A1915" s="48">
        <v>44062</v>
      </c>
      <c r="B1915" s="46">
        <v>44062</v>
      </c>
      <c r="C1915" s="46" t="s">
        <v>554</v>
      </c>
      <c r="D1915" s="47">
        <f>VLOOKUP(Pag_Inicio_Corr_mas_casos[[#This Row],[Corregimiento]],Hoja3!$A$2:$D$676,4,0)</f>
        <v>80820</v>
      </c>
      <c r="E1915" s="46">
        <v>11</v>
      </c>
      <c r="F1915">
        <v>1</v>
      </c>
    </row>
    <row r="1916" spans="1:6">
      <c r="A1916" s="48">
        <v>44062</v>
      </c>
      <c r="B1916" s="46">
        <v>44062</v>
      </c>
      <c r="C1916" s="46" t="s">
        <v>568</v>
      </c>
      <c r="D1916" s="47">
        <f>VLOOKUP(Pag_Inicio_Corr_mas_casos[[#This Row],[Corregimiento]],Hoja3!$A$2:$D$676,4,0)</f>
        <v>130717</v>
      </c>
      <c r="E1916" s="46">
        <v>11</v>
      </c>
      <c r="F1916">
        <v>1</v>
      </c>
    </row>
    <row r="1917" spans="1:6">
      <c r="A1917" s="52">
        <v>44063</v>
      </c>
      <c r="B1917" s="53">
        <v>44063</v>
      </c>
      <c r="C1917" s="53" t="s">
        <v>533</v>
      </c>
      <c r="D1917" s="54">
        <f>VLOOKUP(Pag_Inicio_Corr_mas_casos[[#This Row],[Corregimiento]],Hoja3!$A$2:$D$676,4,0)</f>
        <v>80817</v>
      </c>
      <c r="E1917" s="5">
        <v>30</v>
      </c>
      <c r="F1917">
        <v>1</v>
      </c>
    </row>
    <row r="1918" spans="1:6">
      <c r="A1918" s="52">
        <v>44063</v>
      </c>
      <c r="B1918" s="53">
        <v>44063</v>
      </c>
      <c r="C1918" s="53" t="s">
        <v>526</v>
      </c>
      <c r="D1918" s="54">
        <f>VLOOKUP(Pag_Inicio_Corr_mas_casos[[#This Row],[Corregimiento]],Hoja3!$A$2:$D$676,4,0)</f>
        <v>130106</v>
      </c>
      <c r="E1918" s="5">
        <v>30</v>
      </c>
      <c r="F1918">
        <v>1</v>
      </c>
    </row>
    <row r="1919" spans="1:6">
      <c r="A1919" s="52">
        <v>44063</v>
      </c>
      <c r="B1919" s="53">
        <v>44063</v>
      </c>
      <c r="C1919" s="53" t="s">
        <v>540</v>
      </c>
      <c r="D1919" s="54">
        <f>VLOOKUP(Pag_Inicio_Corr_mas_casos[[#This Row],[Corregimiento]],Hoja3!$A$2:$D$676,4,0)</f>
        <v>80812</v>
      </c>
      <c r="E1919" s="53">
        <v>22</v>
      </c>
      <c r="F1919">
        <v>1</v>
      </c>
    </row>
    <row r="1920" spans="1:6">
      <c r="A1920" s="52">
        <v>44063</v>
      </c>
      <c r="B1920" s="53">
        <v>44063</v>
      </c>
      <c r="C1920" s="53" t="s">
        <v>537</v>
      </c>
      <c r="D1920" s="54">
        <f>VLOOKUP(Pag_Inicio_Corr_mas_casos[[#This Row],[Corregimiento]],Hoja3!$A$2:$D$676,4,0)</f>
        <v>80819</v>
      </c>
      <c r="E1920" s="53">
        <v>21</v>
      </c>
      <c r="F1920">
        <v>1</v>
      </c>
    </row>
    <row r="1921" spans="1:6">
      <c r="A1921" s="52">
        <v>44063</v>
      </c>
      <c r="B1921" s="53">
        <v>44063</v>
      </c>
      <c r="C1921" s="53" t="s">
        <v>565</v>
      </c>
      <c r="D1921" s="54">
        <f>VLOOKUP(Pag_Inicio_Corr_mas_casos[[#This Row],[Corregimiento]],Hoja3!$A$2:$D$676,4,0)</f>
        <v>80809</v>
      </c>
      <c r="E1921" s="53">
        <v>17</v>
      </c>
      <c r="F1921">
        <v>1</v>
      </c>
    </row>
    <row r="1922" spans="1:6">
      <c r="A1922" s="52">
        <v>44063</v>
      </c>
      <c r="B1922" s="53">
        <v>44063</v>
      </c>
      <c r="C1922" s="53" t="s">
        <v>580</v>
      </c>
      <c r="D1922" s="54">
        <f>VLOOKUP(Pag_Inicio_Corr_mas_casos[[#This Row],[Corregimiento]],Hoja3!$A$2:$D$676,4,0)</f>
        <v>91001</v>
      </c>
      <c r="E1922" s="53">
        <v>17</v>
      </c>
      <c r="F1922">
        <v>1</v>
      </c>
    </row>
    <row r="1923" spans="1:6">
      <c r="A1923" s="52">
        <v>44063</v>
      </c>
      <c r="B1923" s="53">
        <v>44063</v>
      </c>
      <c r="C1923" s="53" t="s">
        <v>524</v>
      </c>
      <c r="D1923" s="54">
        <f>VLOOKUP(Pag_Inicio_Corr_mas_casos[[#This Row],[Corregimiento]],Hoja3!$A$2:$D$676,4,0)</f>
        <v>130101</v>
      </c>
      <c r="E1923" s="53">
        <v>16</v>
      </c>
      <c r="F1923">
        <v>1</v>
      </c>
    </row>
    <row r="1924" spans="1:6">
      <c r="A1924" s="52">
        <v>44063</v>
      </c>
      <c r="B1924" s="53">
        <v>44063</v>
      </c>
      <c r="C1924" s="53" t="s">
        <v>555</v>
      </c>
      <c r="D1924" s="54">
        <f>VLOOKUP(Pag_Inicio_Corr_mas_casos[[#This Row],[Corregimiento]],Hoja3!$A$2:$D$676,4,0)</f>
        <v>80815</v>
      </c>
      <c r="E1924" s="53">
        <v>16</v>
      </c>
      <c r="F1924">
        <v>1</v>
      </c>
    </row>
    <row r="1925" spans="1:6">
      <c r="A1925" s="52">
        <v>44063</v>
      </c>
      <c r="B1925" s="53">
        <v>44063</v>
      </c>
      <c r="C1925" s="53" t="s">
        <v>528</v>
      </c>
      <c r="D1925" s="54">
        <f>VLOOKUP(Pag_Inicio_Corr_mas_casos[[#This Row],[Corregimiento]],Hoja3!$A$2:$D$676,4,0)</f>
        <v>130102</v>
      </c>
      <c r="E1925" s="53">
        <v>16</v>
      </c>
      <c r="F1925">
        <v>1</v>
      </c>
    </row>
    <row r="1926" spans="1:6">
      <c r="A1926" s="52">
        <v>44063</v>
      </c>
      <c r="B1926" s="53">
        <v>44063</v>
      </c>
      <c r="C1926" s="53" t="s">
        <v>550</v>
      </c>
      <c r="D1926" s="54">
        <f>VLOOKUP(Pag_Inicio_Corr_mas_casos[[#This Row],[Corregimiento]],Hoja3!$A$2:$D$676,4,0)</f>
        <v>80813</v>
      </c>
      <c r="E1926" s="53">
        <v>16</v>
      </c>
      <c r="F1926">
        <v>1</v>
      </c>
    </row>
    <row r="1927" spans="1:6">
      <c r="A1927" s="52">
        <v>44063</v>
      </c>
      <c r="B1927" s="53">
        <v>44063</v>
      </c>
      <c r="C1927" s="53" t="s">
        <v>532</v>
      </c>
      <c r="D1927" s="54">
        <f>VLOOKUP(Pag_Inicio_Corr_mas_casos[[#This Row],[Corregimiento]],Hoja3!$A$2:$D$676,4,0)</f>
        <v>80816</v>
      </c>
      <c r="E1927" s="53">
        <v>14</v>
      </c>
      <c r="F1927">
        <v>1</v>
      </c>
    </row>
    <row r="1928" spans="1:6">
      <c r="A1928" s="52">
        <v>44063</v>
      </c>
      <c r="B1928" s="53">
        <v>44063</v>
      </c>
      <c r="C1928" s="53" t="s">
        <v>608</v>
      </c>
      <c r="D1928" s="54">
        <f>VLOOKUP(Pag_Inicio_Corr_mas_casos[[#This Row],[Corregimiento]],Hoja3!$A$2:$D$676,4,0)</f>
        <v>40701</v>
      </c>
      <c r="E1928" s="53">
        <v>13</v>
      </c>
      <c r="F1928">
        <v>1</v>
      </c>
    </row>
    <row r="1929" spans="1:6">
      <c r="A1929" s="52">
        <v>44063</v>
      </c>
      <c r="B1929" s="53">
        <v>44063</v>
      </c>
      <c r="C1929" s="53" t="s">
        <v>536</v>
      </c>
      <c r="D1929" s="54">
        <f>VLOOKUP(Pag_Inicio_Corr_mas_casos[[#This Row],[Corregimiento]],Hoja3!$A$2:$D$676,4,0)</f>
        <v>81001</v>
      </c>
      <c r="E1929" s="53">
        <v>12</v>
      </c>
      <c r="F1929">
        <v>1</v>
      </c>
    </row>
    <row r="1930" spans="1:6">
      <c r="A1930" s="52">
        <v>44063</v>
      </c>
      <c r="B1930" s="53">
        <v>44063</v>
      </c>
      <c r="C1930" s="53" t="s">
        <v>545</v>
      </c>
      <c r="D1930" s="54">
        <f>VLOOKUP(Pag_Inicio_Corr_mas_casos[[#This Row],[Corregimiento]],Hoja3!$A$2:$D$676,4,0)</f>
        <v>80810</v>
      </c>
      <c r="E1930" s="53">
        <v>12</v>
      </c>
      <c r="F1930">
        <v>1</v>
      </c>
    </row>
    <row r="1931" spans="1:6">
      <c r="A1931" s="52">
        <v>44063</v>
      </c>
      <c r="B1931" s="53">
        <v>44063</v>
      </c>
      <c r="C1931" s="53" t="s">
        <v>563</v>
      </c>
      <c r="D1931" s="54">
        <f>VLOOKUP(Pag_Inicio_Corr_mas_casos[[#This Row],[Corregimiento]],Hoja3!$A$2:$D$676,4,0)</f>
        <v>130105</v>
      </c>
      <c r="E1931" s="53">
        <v>12</v>
      </c>
      <c r="F1931">
        <v>1</v>
      </c>
    </row>
    <row r="1932" spans="1:6">
      <c r="A1932" s="52">
        <v>44063</v>
      </c>
      <c r="B1932" s="53">
        <v>44063</v>
      </c>
      <c r="C1932" s="53" t="s">
        <v>529</v>
      </c>
      <c r="D1932" s="54">
        <f>VLOOKUP(Pag_Inicio_Corr_mas_casos[[#This Row],[Corregimiento]],Hoja3!$A$2:$D$676,4,0)</f>
        <v>80821</v>
      </c>
      <c r="E1932" s="53">
        <v>11</v>
      </c>
      <c r="F1932">
        <v>1</v>
      </c>
    </row>
    <row r="1933" spans="1:6">
      <c r="A1933" s="52">
        <v>44063</v>
      </c>
      <c r="B1933" s="53">
        <v>44063</v>
      </c>
      <c r="C1933" s="53" t="s">
        <v>543</v>
      </c>
      <c r="D1933" s="54">
        <f>VLOOKUP(Pag_Inicio_Corr_mas_casos[[#This Row],[Corregimiento]],Hoja3!$A$2:$D$676,4,0)</f>
        <v>80806</v>
      </c>
      <c r="E1933" s="53">
        <v>11</v>
      </c>
      <c r="F1933">
        <v>1</v>
      </c>
    </row>
    <row r="1934" spans="1:6">
      <c r="A1934" s="52">
        <v>44063</v>
      </c>
      <c r="B1934" s="53">
        <v>44063</v>
      </c>
      <c r="C1934" s="53" t="s">
        <v>538</v>
      </c>
      <c r="D1934" s="54">
        <f>VLOOKUP(Pag_Inicio_Corr_mas_casos[[#This Row],[Corregimiento]],Hoja3!$A$2:$D$676,4,0)</f>
        <v>130107</v>
      </c>
      <c r="E1934" s="53">
        <v>11</v>
      </c>
      <c r="F1934">
        <v>1</v>
      </c>
    </row>
    <row r="1935" spans="1:6">
      <c r="A1935" s="52">
        <v>44063</v>
      </c>
      <c r="B1935" s="53">
        <v>44063</v>
      </c>
      <c r="C1935" s="53" t="s">
        <v>542</v>
      </c>
      <c r="D1935" s="54">
        <f>VLOOKUP(Pag_Inicio_Corr_mas_casos[[#This Row],[Corregimiento]],Hoja3!$A$2:$D$676,4,0)</f>
        <v>40601</v>
      </c>
      <c r="E1935" s="53">
        <v>11</v>
      </c>
      <c r="F1935">
        <v>1</v>
      </c>
    </row>
    <row r="1936" spans="1:6">
      <c r="A1936" s="52">
        <v>44063</v>
      </c>
      <c r="B1936" s="53">
        <v>44063</v>
      </c>
      <c r="C1936" s="53" t="s">
        <v>561</v>
      </c>
      <c r="D1936" s="54">
        <f>VLOOKUP(Pag_Inicio_Corr_mas_casos[[#This Row],[Corregimiento]],Hoja3!$A$2:$D$676,4,0)</f>
        <v>50208</v>
      </c>
      <c r="E1936" s="53">
        <v>11</v>
      </c>
      <c r="F1936">
        <v>1</v>
      </c>
    </row>
    <row r="1937" spans="1:6">
      <c r="A1937" s="52">
        <v>44063</v>
      </c>
      <c r="B1937" s="53">
        <v>44063</v>
      </c>
      <c r="C1937" s="53" t="s">
        <v>649</v>
      </c>
      <c r="D1937" s="54">
        <f>VLOOKUP(Pag_Inicio_Corr_mas_casos[[#This Row],[Corregimiento]],Hoja3!$A$2:$D$676,4,0)</f>
        <v>20305</v>
      </c>
      <c r="E1937" s="53">
        <v>11</v>
      </c>
      <c r="F1937">
        <v>1</v>
      </c>
    </row>
    <row r="1938" spans="1:6">
      <c r="A1938" s="52">
        <v>44063</v>
      </c>
      <c r="B1938" s="53">
        <v>44063</v>
      </c>
      <c r="C1938" s="53" t="s">
        <v>557</v>
      </c>
      <c r="D1938" s="54">
        <f>VLOOKUP(Pag_Inicio_Corr_mas_casos[[#This Row],[Corregimiento]],Hoja3!$A$2:$D$676,4,0)</f>
        <v>80811</v>
      </c>
      <c r="E1938" s="53">
        <v>11</v>
      </c>
      <c r="F1938">
        <v>1</v>
      </c>
    </row>
    <row r="1939" spans="1:6">
      <c r="A1939" s="52">
        <v>44063</v>
      </c>
      <c r="B1939" s="53">
        <v>44063</v>
      </c>
      <c r="C1939" s="53" t="s">
        <v>570</v>
      </c>
      <c r="D1939" s="54">
        <f>VLOOKUP(Pag_Inicio_Corr_mas_casos[[#This Row],[Corregimiento]],Hoja3!$A$2:$D$676,4,0)</f>
        <v>81009</v>
      </c>
      <c r="E1939" s="53">
        <v>11</v>
      </c>
      <c r="F1939">
        <v>1</v>
      </c>
    </row>
    <row r="1940" spans="1:6">
      <c r="A1940" s="40">
        <v>44064</v>
      </c>
      <c r="B1940" s="41">
        <v>44064</v>
      </c>
      <c r="C1940" s="41" t="s">
        <v>569</v>
      </c>
      <c r="D1940" s="42">
        <f>VLOOKUP(Pag_Inicio_Corr_mas_casos[[#This Row],[Corregimiento]],Hoja3!$A$2:$D$676,4,0)</f>
        <v>81003</v>
      </c>
      <c r="E1940" s="5">
        <v>40</v>
      </c>
      <c r="F1940">
        <v>1</v>
      </c>
    </row>
    <row r="1941" spans="1:6">
      <c r="A1941" s="40">
        <v>44064</v>
      </c>
      <c r="B1941" s="41">
        <v>44064</v>
      </c>
      <c r="C1941" s="41" t="s">
        <v>524</v>
      </c>
      <c r="D1941" s="42">
        <f>VLOOKUP(Pag_Inicio_Corr_mas_casos[[#This Row],[Corregimiento]],Hoja3!$A$2:$D$676,4,0)</f>
        <v>130101</v>
      </c>
      <c r="E1941" s="41">
        <v>15</v>
      </c>
      <c r="F1941">
        <v>1</v>
      </c>
    </row>
    <row r="1942" spans="1:6">
      <c r="A1942" s="40">
        <v>44064</v>
      </c>
      <c r="B1942" s="41">
        <v>44064</v>
      </c>
      <c r="C1942" s="41" t="s">
        <v>528</v>
      </c>
      <c r="D1942" s="42">
        <f>VLOOKUP(Pag_Inicio_Corr_mas_casos[[#This Row],[Corregimiento]],Hoja3!$A$2:$D$676,4,0)</f>
        <v>130102</v>
      </c>
      <c r="E1942" s="41">
        <v>13</v>
      </c>
      <c r="F1942">
        <v>1</v>
      </c>
    </row>
    <row r="1943" spans="1:6">
      <c r="A1943" s="40">
        <v>44064</v>
      </c>
      <c r="B1943" s="41">
        <v>44064</v>
      </c>
      <c r="C1943" s="41" t="s">
        <v>537</v>
      </c>
      <c r="D1943" s="42">
        <f>VLOOKUP(Pag_Inicio_Corr_mas_casos[[#This Row],[Corregimiento]],Hoja3!$A$2:$D$676,4,0)</f>
        <v>80819</v>
      </c>
      <c r="E1943" s="41">
        <v>12</v>
      </c>
      <c r="F1943">
        <v>1</v>
      </c>
    </row>
    <row r="1944" spans="1:6">
      <c r="A1944" s="40">
        <v>44064</v>
      </c>
      <c r="B1944" s="41">
        <v>44064</v>
      </c>
      <c r="C1944" s="41" t="s">
        <v>627</v>
      </c>
      <c r="D1944" s="42">
        <f>VLOOKUP(Pag_Inicio_Corr_mas_casos[[#This Row],[Corregimiento]],Hoja3!$A$2:$D$676,4,0)</f>
        <v>40606</v>
      </c>
      <c r="E1944" s="41">
        <v>11</v>
      </c>
      <c r="F1944">
        <v>1</v>
      </c>
    </row>
    <row r="1945" spans="1:6">
      <c r="A1945" s="40">
        <v>44064</v>
      </c>
      <c r="B1945" s="41">
        <v>44064</v>
      </c>
      <c r="C1945" s="41" t="s">
        <v>650</v>
      </c>
      <c r="D1945" s="42">
        <f>VLOOKUP(Pag_Inicio_Corr_mas_casos[[#This Row],[Corregimiento]],Hoja3!$A$2:$D$676,4,0)</f>
        <v>60105</v>
      </c>
      <c r="E1945" s="41">
        <v>11</v>
      </c>
      <c r="F1945">
        <v>1</v>
      </c>
    </row>
    <row r="1946" spans="1:6">
      <c r="A1946" s="40">
        <v>44064</v>
      </c>
      <c r="B1946" s="41">
        <v>44064</v>
      </c>
      <c r="C1946" s="41" t="s">
        <v>526</v>
      </c>
      <c r="D1946" s="42">
        <f>VLOOKUP(Pag_Inicio_Corr_mas_casos[[#This Row],[Corregimiento]],Hoja3!$A$2:$D$676,4,0)</f>
        <v>130106</v>
      </c>
      <c r="E1946" s="41">
        <v>11</v>
      </c>
      <c r="F1946">
        <v>1</v>
      </c>
    </row>
    <row r="1947" spans="1:6">
      <c r="A1947" s="40">
        <v>44064</v>
      </c>
      <c r="B1947" s="41">
        <v>44064</v>
      </c>
      <c r="C1947" s="41" t="s">
        <v>629</v>
      </c>
      <c r="D1947" s="42">
        <f>VLOOKUP(Pag_Inicio_Corr_mas_casos[[#This Row],[Corregimiento]],Hoja3!$A$2:$D$676,4,0)</f>
        <v>41401</v>
      </c>
      <c r="E1947" s="41">
        <v>10</v>
      </c>
      <c r="F1947">
        <v>1</v>
      </c>
    </row>
    <row r="1948" spans="1:6">
      <c r="A1948" s="55">
        <v>44065</v>
      </c>
      <c r="B1948" s="56">
        <v>44065</v>
      </c>
      <c r="C1948" s="56" t="s">
        <v>526</v>
      </c>
      <c r="D1948" s="57">
        <f>VLOOKUP(Pag_Inicio_Corr_mas_casos[[#This Row],[Corregimiento]],Hoja3!$A$2:$D$676,4,0)</f>
        <v>130106</v>
      </c>
      <c r="E1948" s="5">
        <v>49</v>
      </c>
      <c r="F1948">
        <v>1</v>
      </c>
    </row>
    <row r="1949" spans="1:6">
      <c r="A1949" s="55">
        <v>44065</v>
      </c>
      <c r="B1949" s="56">
        <v>44065</v>
      </c>
      <c r="C1949" s="56" t="s">
        <v>524</v>
      </c>
      <c r="D1949" s="57">
        <f>VLOOKUP(Pag_Inicio_Corr_mas_casos[[#This Row],[Corregimiento]],Hoja3!$A$2:$D$676,4,0)</f>
        <v>130101</v>
      </c>
      <c r="E1949" s="56">
        <v>37</v>
      </c>
      <c r="F1949">
        <v>1</v>
      </c>
    </row>
    <row r="1950" spans="1:6">
      <c r="A1950" s="55">
        <v>44065</v>
      </c>
      <c r="B1950" s="56">
        <v>44065</v>
      </c>
      <c r="C1950" s="56" t="s">
        <v>537</v>
      </c>
      <c r="D1950" s="57">
        <f>VLOOKUP(Pag_Inicio_Corr_mas_casos[[#This Row],[Corregimiento]],Hoja3!$A$2:$D$676,4,0)</f>
        <v>80819</v>
      </c>
      <c r="E1950" s="56">
        <v>30</v>
      </c>
      <c r="F1950">
        <v>1</v>
      </c>
    </row>
    <row r="1951" spans="1:6">
      <c r="A1951" s="55">
        <v>44065</v>
      </c>
      <c r="B1951" s="56">
        <v>44065</v>
      </c>
      <c r="C1951" s="56" t="s">
        <v>533</v>
      </c>
      <c r="D1951" s="57">
        <f>VLOOKUP(Pag_Inicio_Corr_mas_casos[[#This Row],[Corregimiento]],Hoja3!$A$2:$D$676,4,0)</f>
        <v>80817</v>
      </c>
      <c r="E1951" s="56">
        <v>25</v>
      </c>
      <c r="F1951">
        <v>1</v>
      </c>
    </row>
    <row r="1952" spans="1:6">
      <c r="A1952" s="55">
        <v>44065</v>
      </c>
      <c r="B1952" s="56">
        <v>44065</v>
      </c>
      <c r="C1952" s="56" t="s">
        <v>554</v>
      </c>
      <c r="D1952" s="57">
        <f>VLOOKUP(Pag_Inicio_Corr_mas_casos[[#This Row],[Corregimiento]],Hoja3!$A$2:$D$676,4,0)</f>
        <v>80820</v>
      </c>
      <c r="E1952" s="56">
        <v>24</v>
      </c>
      <c r="F1952">
        <v>1</v>
      </c>
    </row>
    <row r="1953" spans="1:6">
      <c r="A1953" s="55">
        <v>44065</v>
      </c>
      <c r="B1953" s="56">
        <v>44065</v>
      </c>
      <c r="C1953" s="56" t="s">
        <v>528</v>
      </c>
      <c r="D1953" s="57">
        <f>VLOOKUP(Pag_Inicio_Corr_mas_casos[[#This Row],[Corregimiento]],Hoja3!$A$2:$D$676,4,0)</f>
        <v>130102</v>
      </c>
      <c r="E1953" s="56">
        <v>22</v>
      </c>
      <c r="F1953">
        <v>1</v>
      </c>
    </row>
    <row r="1954" spans="1:6">
      <c r="A1954" s="55">
        <v>44065</v>
      </c>
      <c r="B1954" s="56">
        <v>44065</v>
      </c>
      <c r="C1954" s="56" t="s">
        <v>544</v>
      </c>
      <c r="D1954" s="57">
        <f>VLOOKUP(Pag_Inicio_Corr_mas_casos[[#This Row],[Corregimiento]],Hoja3!$A$2:$D$676,4,0)</f>
        <v>130108</v>
      </c>
      <c r="E1954" s="56">
        <v>21</v>
      </c>
      <c r="F1954">
        <v>1</v>
      </c>
    </row>
    <row r="1955" spans="1:6">
      <c r="A1955" s="55">
        <v>44065</v>
      </c>
      <c r="B1955" s="56">
        <v>44065</v>
      </c>
      <c r="C1955" s="56" t="s">
        <v>550</v>
      </c>
      <c r="D1955" s="57">
        <f>VLOOKUP(Pag_Inicio_Corr_mas_casos[[#This Row],[Corregimiento]],Hoja3!$A$2:$D$676,4,0)</f>
        <v>80813</v>
      </c>
      <c r="E1955" s="56">
        <v>21</v>
      </c>
      <c r="F1955">
        <v>1</v>
      </c>
    </row>
    <row r="1956" spans="1:6">
      <c r="A1956" s="55">
        <v>44065</v>
      </c>
      <c r="B1956" s="56">
        <v>44065</v>
      </c>
      <c r="C1956" s="56" t="s">
        <v>536</v>
      </c>
      <c r="D1956" s="57">
        <f>VLOOKUP(Pag_Inicio_Corr_mas_casos[[#This Row],[Corregimiento]],Hoja3!$A$2:$D$676,4,0)</f>
        <v>81001</v>
      </c>
      <c r="E1956" s="56">
        <v>19</v>
      </c>
      <c r="F1956">
        <v>1</v>
      </c>
    </row>
    <row r="1957" spans="1:6">
      <c r="A1957" s="55">
        <v>44065</v>
      </c>
      <c r="B1957" s="56">
        <v>44065</v>
      </c>
      <c r="C1957" s="56" t="s">
        <v>539</v>
      </c>
      <c r="D1957" s="57">
        <f>VLOOKUP(Pag_Inicio_Corr_mas_casos[[#This Row],[Corregimiento]],Hoja3!$A$2:$D$676,4,0)</f>
        <v>81006</v>
      </c>
      <c r="E1957" s="56">
        <v>18</v>
      </c>
      <c r="F1957">
        <v>1</v>
      </c>
    </row>
    <row r="1958" spans="1:6">
      <c r="A1958" s="55">
        <v>44065</v>
      </c>
      <c r="B1958" s="56">
        <v>44065</v>
      </c>
      <c r="C1958" s="56" t="s">
        <v>538</v>
      </c>
      <c r="D1958" s="57">
        <f>VLOOKUP(Pag_Inicio_Corr_mas_casos[[#This Row],[Corregimiento]],Hoja3!$A$2:$D$676,4,0)</f>
        <v>130107</v>
      </c>
      <c r="E1958" s="56">
        <v>17</v>
      </c>
      <c r="F1958">
        <v>1</v>
      </c>
    </row>
    <row r="1959" spans="1:6">
      <c r="A1959" s="55">
        <v>44065</v>
      </c>
      <c r="B1959" s="56">
        <v>44065</v>
      </c>
      <c r="C1959" s="56" t="s">
        <v>540</v>
      </c>
      <c r="D1959" s="57">
        <f>VLOOKUP(Pag_Inicio_Corr_mas_casos[[#This Row],[Corregimiento]],Hoja3!$A$2:$D$676,4,0)</f>
        <v>80812</v>
      </c>
      <c r="E1959" s="56">
        <v>17</v>
      </c>
      <c r="F1959">
        <v>1</v>
      </c>
    </row>
    <row r="1960" spans="1:6">
      <c r="A1960" s="55">
        <v>44065</v>
      </c>
      <c r="B1960" s="56">
        <v>44065</v>
      </c>
      <c r="C1960" s="56" t="s">
        <v>531</v>
      </c>
      <c r="D1960" s="57">
        <f>VLOOKUP(Pag_Inicio_Corr_mas_casos[[#This Row],[Corregimiento]],Hoja3!$A$2:$D$676,4,0)</f>
        <v>81008</v>
      </c>
      <c r="E1960" s="56">
        <v>16</v>
      </c>
      <c r="F1960">
        <v>1</v>
      </c>
    </row>
    <row r="1961" spans="1:6">
      <c r="A1961" s="55">
        <v>44065</v>
      </c>
      <c r="B1961" s="56">
        <v>44065</v>
      </c>
      <c r="C1961" s="56" t="s">
        <v>598</v>
      </c>
      <c r="D1961" s="57">
        <f>VLOOKUP(Pag_Inicio_Corr_mas_casos[[#This Row],[Corregimiento]],Hoja3!$A$2:$D$676,4,0)</f>
        <v>120504</v>
      </c>
      <c r="E1961" s="56">
        <v>16</v>
      </c>
      <c r="F1961">
        <v>1</v>
      </c>
    </row>
    <row r="1962" spans="1:6">
      <c r="A1962" s="55">
        <v>44065</v>
      </c>
      <c r="B1962" s="56">
        <v>44065</v>
      </c>
      <c r="C1962" s="56" t="s">
        <v>555</v>
      </c>
      <c r="D1962" s="57">
        <f>VLOOKUP(Pag_Inicio_Corr_mas_casos[[#This Row],[Corregimiento]],Hoja3!$A$2:$D$676,4,0)</f>
        <v>80815</v>
      </c>
      <c r="E1962" s="56">
        <v>16</v>
      </c>
      <c r="F1962">
        <v>1</v>
      </c>
    </row>
    <row r="1963" spans="1:6">
      <c r="A1963" s="55">
        <v>44065</v>
      </c>
      <c r="B1963" s="56">
        <v>44065</v>
      </c>
      <c r="C1963" s="56" t="s">
        <v>529</v>
      </c>
      <c r="D1963" s="57">
        <f>VLOOKUP(Pag_Inicio_Corr_mas_casos[[#This Row],[Corregimiento]],Hoja3!$A$2:$D$676,4,0)</f>
        <v>80821</v>
      </c>
      <c r="E1963" s="56">
        <v>16</v>
      </c>
      <c r="F1963">
        <v>1</v>
      </c>
    </row>
    <row r="1964" spans="1:6">
      <c r="A1964" s="55">
        <v>44065</v>
      </c>
      <c r="B1964" s="56">
        <v>44065</v>
      </c>
      <c r="C1964" s="56" t="s">
        <v>535</v>
      </c>
      <c r="D1964" s="57">
        <f>VLOOKUP(Pag_Inicio_Corr_mas_casos[[#This Row],[Corregimiento]],Hoja3!$A$2:$D$676,4,0)</f>
        <v>80823</v>
      </c>
      <c r="E1964" s="56">
        <v>15</v>
      </c>
      <c r="F1964">
        <v>1</v>
      </c>
    </row>
    <row r="1965" spans="1:6">
      <c r="A1965" s="55">
        <v>44065</v>
      </c>
      <c r="B1965" s="56">
        <v>44065</v>
      </c>
      <c r="C1965" s="56" t="s">
        <v>542</v>
      </c>
      <c r="D1965" s="57">
        <f>VLOOKUP(Pag_Inicio_Corr_mas_casos[[#This Row],[Corregimiento]],Hoja3!$A$2:$D$676,4,0)</f>
        <v>40601</v>
      </c>
      <c r="E1965" s="56">
        <v>14</v>
      </c>
      <c r="F1965">
        <v>1</v>
      </c>
    </row>
    <row r="1966" spans="1:6">
      <c r="A1966" s="55">
        <v>44065</v>
      </c>
      <c r="B1966" s="56">
        <v>44065</v>
      </c>
      <c r="C1966" s="56" t="s">
        <v>543</v>
      </c>
      <c r="D1966" s="57">
        <f>VLOOKUP(Pag_Inicio_Corr_mas_casos[[#This Row],[Corregimiento]],Hoja3!$A$2:$D$676,4,0)</f>
        <v>80806</v>
      </c>
      <c r="E1966" s="56">
        <v>14</v>
      </c>
      <c r="F1966">
        <v>1</v>
      </c>
    </row>
    <row r="1967" spans="1:6">
      <c r="A1967" s="55">
        <v>44065</v>
      </c>
      <c r="B1967" s="56">
        <v>44065</v>
      </c>
      <c r="C1967" s="56" t="s">
        <v>568</v>
      </c>
      <c r="D1967" s="57">
        <f>VLOOKUP(Pag_Inicio_Corr_mas_casos[[#This Row],[Corregimiento]],Hoja3!$A$2:$D$676,4,0)</f>
        <v>130717</v>
      </c>
      <c r="E1967" s="56">
        <v>12</v>
      </c>
      <c r="F1967">
        <v>1</v>
      </c>
    </row>
    <row r="1968" spans="1:6">
      <c r="A1968" s="55">
        <v>44065</v>
      </c>
      <c r="B1968" s="56">
        <v>44065</v>
      </c>
      <c r="C1968" s="56" t="s">
        <v>586</v>
      </c>
      <c r="D1968" s="57">
        <f>VLOOKUP(Pag_Inicio_Corr_mas_casos[[#This Row],[Corregimiento]],Hoja3!$A$2:$D$676,4,0)</f>
        <v>81005</v>
      </c>
      <c r="E1968" s="56">
        <v>12</v>
      </c>
      <c r="F1968">
        <v>1</v>
      </c>
    </row>
    <row r="1969" spans="1:6">
      <c r="A1969" s="55">
        <v>44065</v>
      </c>
      <c r="B1969" s="56">
        <v>44065</v>
      </c>
      <c r="C1969" s="56" t="s">
        <v>525</v>
      </c>
      <c r="D1969" s="57">
        <f>VLOOKUP(Pag_Inicio_Corr_mas_casos[[#This Row],[Corregimiento]],Hoja3!$A$2:$D$676,4,0)</f>
        <v>81002</v>
      </c>
      <c r="E1969" s="56">
        <v>11</v>
      </c>
      <c r="F1969">
        <v>1</v>
      </c>
    </row>
    <row r="1970" spans="1:6">
      <c r="A1970" s="55">
        <v>44065</v>
      </c>
      <c r="B1970" s="56">
        <v>44065</v>
      </c>
      <c r="C1970" s="56" t="s">
        <v>560</v>
      </c>
      <c r="D1970" s="57">
        <f>VLOOKUP(Pag_Inicio_Corr_mas_casos[[#This Row],[Corregimiento]],Hoja3!$A$2:$D$676,4,0)</f>
        <v>80826</v>
      </c>
      <c r="E1970" s="56">
        <v>11</v>
      </c>
      <c r="F1970">
        <v>1</v>
      </c>
    </row>
    <row r="1971" spans="1:6">
      <c r="A1971" s="55">
        <v>44065</v>
      </c>
      <c r="B1971" s="56">
        <v>44065</v>
      </c>
      <c r="C1971" s="56" t="s">
        <v>651</v>
      </c>
      <c r="D1971" s="57">
        <f>VLOOKUP(Pag_Inicio_Corr_mas_casos[[#This Row],[Corregimiento]],Hoja3!$A$2:$D$676,4,0)</f>
        <v>40510</v>
      </c>
      <c r="E1971" s="56">
        <v>10</v>
      </c>
      <c r="F1971">
        <v>1</v>
      </c>
    </row>
    <row r="1972" spans="1:6">
      <c r="A1972" s="55">
        <v>44065</v>
      </c>
      <c r="B1972" s="56">
        <v>44065</v>
      </c>
      <c r="C1972" s="56" t="s">
        <v>530</v>
      </c>
      <c r="D1972" s="57">
        <f>VLOOKUP(Pag_Inicio_Corr_mas_casos[[#This Row],[Corregimiento]],Hoja3!$A$2:$D$676,4,0)</f>
        <v>81007</v>
      </c>
      <c r="E1972" s="56">
        <v>10</v>
      </c>
      <c r="F1972">
        <v>1</v>
      </c>
    </row>
    <row r="1973" spans="1:6">
      <c r="A1973" s="55">
        <v>44065</v>
      </c>
      <c r="B1973" s="56">
        <v>44065</v>
      </c>
      <c r="C1973" s="56" t="s">
        <v>580</v>
      </c>
      <c r="D1973" s="57">
        <f>VLOOKUP(Pag_Inicio_Corr_mas_casos[[#This Row],[Corregimiento]],Hoja3!$A$2:$D$676,4,0)</f>
        <v>91001</v>
      </c>
      <c r="E1973" s="56">
        <v>10</v>
      </c>
      <c r="F1973">
        <v>1</v>
      </c>
    </row>
    <row r="1974" spans="1:6">
      <c r="A1974" s="48">
        <v>44066</v>
      </c>
      <c r="B1974" s="46">
        <v>44066</v>
      </c>
      <c r="C1974" s="46" t="s">
        <v>526</v>
      </c>
      <c r="D1974" s="47">
        <f>VLOOKUP(Pag_Inicio_Corr_mas_casos[[#This Row],[Corregimiento]],Hoja3!$A$2:$D$676,4,0)</f>
        <v>130106</v>
      </c>
      <c r="E1974" s="5">
        <v>39</v>
      </c>
      <c r="F1974">
        <v>1</v>
      </c>
    </row>
    <row r="1975" spans="1:6">
      <c r="A1975" s="48">
        <v>44066</v>
      </c>
      <c r="B1975" s="46">
        <v>44066</v>
      </c>
      <c r="C1975" s="46" t="s">
        <v>524</v>
      </c>
      <c r="D1975" s="47">
        <f>VLOOKUP(Pag_Inicio_Corr_mas_casos[[#This Row],[Corregimiento]],Hoja3!$A$2:$D$676,4,0)</f>
        <v>130101</v>
      </c>
      <c r="E1975" s="46">
        <v>38</v>
      </c>
      <c r="F1975">
        <v>1</v>
      </c>
    </row>
    <row r="1976" spans="1:6">
      <c r="A1976" s="48">
        <v>44066</v>
      </c>
      <c r="B1976" s="46">
        <v>44066</v>
      </c>
      <c r="C1976" s="46" t="s">
        <v>533</v>
      </c>
      <c r="D1976" s="47">
        <f>VLOOKUP(Pag_Inicio_Corr_mas_casos[[#This Row],[Corregimiento]],Hoja3!$A$2:$D$676,4,0)</f>
        <v>80817</v>
      </c>
      <c r="E1976" s="46">
        <v>35</v>
      </c>
      <c r="F1976">
        <v>1</v>
      </c>
    </row>
    <row r="1977" spans="1:6">
      <c r="A1977" s="48">
        <v>44066</v>
      </c>
      <c r="B1977" s="46">
        <v>44066</v>
      </c>
      <c r="C1977" s="46" t="s">
        <v>538</v>
      </c>
      <c r="D1977" s="47">
        <f>VLOOKUP(Pag_Inicio_Corr_mas_casos[[#This Row],[Corregimiento]],Hoja3!$A$2:$D$676,4,0)</f>
        <v>130107</v>
      </c>
      <c r="E1977" s="46">
        <v>34</v>
      </c>
      <c r="F1977">
        <v>1</v>
      </c>
    </row>
    <row r="1978" spans="1:6">
      <c r="A1978" s="48">
        <v>44066</v>
      </c>
      <c r="B1978" s="46">
        <v>44066</v>
      </c>
      <c r="C1978" s="46" t="s">
        <v>537</v>
      </c>
      <c r="D1978" s="47">
        <f>VLOOKUP(Pag_Inicio_Corr_mas_casos[[#This Row],[Corregimiento]],Hoja3!$A$2:$D$676,4,0)</f>
        <v>80819</v>
      </c>
      <c r="E1978" s="46">
        <v>33</v>
      </c>
      <c r="F1978">
        <v>1</v>
      </c>
    </row>
    <row r="1979" spans="1:6">
      <c r="A1979" s="48">
        <v>44066</v>
      </c>
      <c r="B1979" s="46">
        <v>44066</v>
      </c>
      <c r="C1979" s="46" t="s">
        <v>568</v>
      </c>
      <c r="D1979" s="47">
        <f>VLOOKUP(Pag_Inicio_Corr_mas_casos[[#This Row],[Corregimiento]],Hoja3!$A$2:$D$676,4,0)</f>
        <v>130717</v>
      </c>
      <c r="E1979" s="46">
        <v>32</v>
      </c>
      <c r="F1979">
        <v>1</v>
      </c>
    </row>
    <row r="1980" spans="1:6">
      <c r="A1980" s="48">
        <v>44066</v>
      </c>
      <c r="B1980" s="46">
        <v>44066</v>
      </c>
      <c r="C1980" s="46" t="s">
        <v>554</v>
      </c>
      <c r="D1980" s="47">
        <f>VLOOKUP(Pag_Inicio_Corr_mas_casos[[#This Row],[Corregimiento]],Hoja3!$A$2:$D$676,4,0)</f>
        <v>80820</v>
      </c>
      <c r="E1980" s="46">
        <v>31</v>
      </c>
      <c r="F1980">
        <v>1</v>
      </c>
    </row>
    <row r="1981" spans="1:6">
      <c r="A1981" s="48">
        <v>44066</v>
      </c>
      <c r="B1981" s="46">
        <v>44066</v>
      </c>
      <c r="C1981" s="46" t="s">
        <v>528</v>
      </c>
      <c r="D1981" s="47">
        <f>VLOOKUP(Pag_Inicio_Corr_mas_casos[[#This Row],[Corregimiento]],Hoja3!$A$2:$D$676,4,0)</f>
        <v>130102</v>
      </c>
      <c r="E1981" s="46">
        <v>30</v>
      </c>
      <c r="F1981">
        <v>1</v>
      </c>
    </row>
    <row r="1982" spans="1:6">
      <c r="A1982" s="48">
        <v>44066</v>
      </c>
      <c r="B1982" s="46">
        <v>44066</v>
      </c>
      <c r="C1982" s="46" t="s">
        <v>544</v>
      </c>
      <c r="D1982" s="47">
        <f>VLOOKUP(Pag_Inicio_Corr_mas_casos[[#This Row],[Corregimiento]],Hoja3!$A$2:$D$676,4,0)</f>
        <v>130108</v>
      </c>
      <c r="E1982" s="46">
        <v>29</v>
      </c>
      <c r="F1982">
        <v>1</v>
      </c>
    </row>
    <row r="1983" spans="1:6">
      <c r="A1983" s="48">
        <v>44066</v>
      </c>
      <c r="B1983" s="46">
        <v>44066</v>
      </c>
      <c r="C1983" s="46" t="s">
        <v>555</v>
      </c>
      <c r="D1983" s="47">
        <f>VLOOKUP(Pag_Inicio_Corr_mas_casos[[#This Row],[Corregimiento]],Hoja3!$A$2:$D$676,4,0)</f>
        <v>80815</v>
      </c>
      <c r="E1983" s="46">
        <v>28</v>
      </c>
      <c r="F1983">
        <v>1</v>
      </c>
    </row>
    <row r="1984" spans="1:6">
      <c r="A1984" s="48">
        <v>44066</v>
      </c>
      <c r="B1984" s="46">
        <v>44066</v>
      </c>
      <c r="C1984" s="46" t="s">
        <v>529</v>
      </c>
      <c r="D1984" s="47">
        <f>VLOOKUP(Pag_Inicio_Corr_mas_casos[[#This Row],[Corregimiento]],Hoja3!$A$2:$D$676,4,0)</f>
        <v>80821</v>
      </c>
      <c r="E1984" s="46">
        <v>28</v>
      </c>
      <c r="F1984">
        <v>1</v>
      </c>
    </row>
    <row r="1985" spans="1:6">
      <c r="A1985" s="48">
        <v>44066</v>
      </c>
      <c r="B1985" s="46">
        <v>44066</v>
      </c>
      <c r="C1985" s="46" t="s">
        <v>530</v>
      </c>
      <c r="D1985" s="47">
        <f>VLOOKUP(Pag_Inicio_Corr_mas_casos[[#This Row],[Corregimiento]],Hoja3!$A$2:$D$676,4,0)</f>
        <v>81007</v>
      </c>
      <c r="E1985" s="46">
        <v>26</v>
      </c>
      <c r="F1985">
        <v>1</v>
      </c>
    </row>
    <row r="1986" spans="1:6">
      <c r="A1986" s="48">
        <v>44066</v>
      </c>
      <c r="B1986" s="46">
        <v>44066</v>
      </c>
      <c r="C1986" s="46" t="s">
        <v>647</v>
      </c>
      <c r="D1986" s="47">
        <f>VLOOKUP(Pag_Inicio_Corr_mas_casos[[#This Row],[Corregimiento]],Hoja3!$A$2:$D$676,4,0)</f>
        <v>50106</v>
      </c>
      <c r="E1986" s="46">
        <v>25</v>
      </c>
      <c r="F1986">
        <v>1</v>
      </c>
    </row>
    <row r="1987" spans="1:6">
      <c r="A1987" s="48">
        <v>44066</v>
      </c>
      <c r="B1987" s="46">
        <v>44066</v>
      </c>
      <c r="C1987" s="46" t="s">
        <v>559</v>
      </c>
      <c r="D1987" s="47">
        <f>VLOOKUP(Pag_Inicio_Corr_mas_casos[[#This Row],[Corregimiento]],Hoja3!$A$2:$D$676,4,0)</f>
        <v>130708</v>
      </c>
      <c r="E1987" s="46">
        <v>24</v>
      </c>
      <c r="F1987">
        <v>1</v>
      </c>
    </row>
    <row r="1988" spans="1:6">
      <c r="A1988" s="48">
        <v>44066</v>
      </c>
      <c r="B1988" s="46">
        <v>44066</v>
      </c>
      <c r="C1988" s="46" t="s">
        <v>552</v>
      </c>
      <c r="D1988" s="47">
        <f>VLOOKUP(Pag_Inicio_Corr_mas_casos[[#This Row],[Corregimiento]],Hoja3!$A$2:$D$676,4,0)</f>
        <v>80501</v>
      </c>
      <c r="E1988" s="46">
        <v>23</v>
      </c>
      <c r="F1988">
        <v>1</v>
      </c>
    </row>
    <row r="1989" spans="1:6">
      <c r="A1989" s="48">
        <v>44066</v>
      </c>
      <c r="B1989" s="46">
        <v>44066</v>
      </c>
      <c r="C1989" s="46" t="s">
        <v>550</v>
      </c>
      <c r="D1989" s="47">
        <f>VLOOKUP(Pag_Inicio_Corr_mas_casos[[#This Row],[Corregimiento]],Hoja3!$A$2:$D$676,4,0)</f>
        <v>80813</v>
      </c>
      <c r="E1989" s="46">
        <v>23</v>
      </c>
      <c r="F1989">
        <v>1</v>
      </c>
    </row>
    <row r="1990" spans="1:6">
      <c r="A1990" s="48">
        <v>44066</v>
      </c>
      <c r="B1990" s="46">
        <v>44066</v>
      </c>
      <c r="C1990" s="46" t="s">
        <v>525</v>
      </c>
      <c r="D1990" s="47">
        <f>VLOOKUP(Pag_Inicio_Corr_mas_casos[[#This Row],[Corregimiento]],Hoja3!$A$2:$D$676,4,0)</f>
        <v>81002</v>
      </c>
      <c r="E1990" s="46">
        <v>22</v>
      </c>
      <c r="F1990">
        <v>1</v>
      </c>
    </row>
    <row r="1991" spans="1:6">
      <c r="A1991" s="48">
        <v>44066</v>
      </c>
      <c r="B1991" s="46">
        <v>44066</v>
      </c>
      <c r="C1991" s="46" t="s">
        <v>553</v>
      </c>
      <c r="D1991" s="47">
        <f>VLOOKUP(Pag_Inicio_Corr_mas_casos[[#This Row],[Corregimiento]],Hoja3!$A$2:$D$676,4,0)</f>
        <v>80808</v>
      </c>
      <c r="E1991" s="46">
        <v>21</v>
      </c>
      <c r="F1991">
        <v>1</v>
      </c>
    </row>
    <row r="1992" spans="1:6">
      <c r="A1992" s="48">
        <v>44066</v>
      </c>
      <c r="B1992" s="46">
        <v>44066</v>
      </c>
      <c r="C1992" s="46" t="s">
        <v>652</v>
      </c>
      <c r="D1992" s="47">
        <f>VLOOKUP(Pag_Inicio_Corr_mas_casos[[#This Row],[Corregimiento]],Hoja3!$A$2:$D$676,4,0)</f>
        <v>30203</v>
      </c>
      <c r="E1992" s="46">
        <v>21</v>
      </c>
      <c r="F1992">
        <v>1</v>
      </c>
    </row>
    <row r="1993" spans="1:6">
      <c r="A1993" s="48">
        <v>44066</v>
      </c>
      <c r="B1993" s="46">
        <v>44066</v>
      </c>
      <c r="C1993" s="46" t="s">
        <v>648</v>
      </c>
      <c r="D1993" s="47">
        <f>VLOOKUP(Pag_Inicio_Corr_mas_casos[[#This Row],[Corregimiento]],Hoja3!$A$2:$D$676,4,0)</f>
        <v>80601</v>
      </c>
      <c r="E1993" s="46">
        <v>19</v>
      </c>
      <c r="F1993">
        <v>1</v>
      </c>
    </row>
    <row r="1994" spans="1:6">
      <c r="A1994" s="48">
        <v>44066</v>
      </c>
      <c r="B1994" s="46">
        <v>44066</v>
      </c>
      <c r="C1994" s="46" t="s">
        <v>576</v>
      </c>
      <c r="D1994" s="47">
        <f>VLOOKUP(Pag_Inicio_Corr_mas_casos[[#This Row],[Corregimiento]],Hoja3!$A$2:$D$676,4,0)</f>
        <v>80814</v>
      </c>
      <c r="E1994" s="46">
        <v>18</v>
      </c>
      <c r="F1994">
        <v>1</v>
      </c>
    </row>
    <row r="1995" spans="1:6">
      <c r="A1995" s="48">
        <v>44066</v>
      </c>
      <c r="B1995" s="46">
        <v>44066</v>
      </c>
      <c r="C1995" s="46" t="s">
        <v>536</v>
      </c>
      <c r="D1995" s="47">
        <f>VLOOKUP(Pag_Inicio_Corr_mas_casos[[#This Row],[Corregimiento]],Hoja3!$A$2:$D$676,4,0)</f>
        <v>81001</v>
      </c>
      <c r="E1995" s="46">
        <v>18</v>
      </c>
      <c r="F1995">
        <v>1</v>
      </c>
    </row>
    <row r="1996" spans="1:6">
      <c r="A1996" s="48">
        <v>44066</v>
      </c>
      <c r="B1996" s="46">
        <v>44066</v>
      </c>
      <c r="C1996" s="46" t="s">
        <v>565</v>
      </c>
      <c r="D1996" s="47">
        <f>VLOOKUP(Pag_Inicio_Corr_mas_casos[[#This Row],[Corregimiento]],Hoja3!$A$2:$D$676,4,0)</f>
        <v>80809</v>
      </c>
      <c r="E1996" s="46">
        <v>18</v>
      </c>
      <c r="F1996">
        <v>1</v>
      </c>
    </row>
    <row r="1997" spans="1:6">
      <c r="A1997" s="48">
        <v>44066</v>
      </c>
      <c r="B1997" s="46">
        <v>44066</v>
      </c>
      <c r="C1997" s="46" t="s">
        <v>540</v>
      </c>
      <c r="D1997" s="47">
        <f>VLOOKUP(Pag_Inicio_Corr_mas_casos[[#This Row],[Corregimiento]],Hoja3!$A$2:$D$676,4,0)</f>
        <v>80812</v>
      </c>
      <c r="E1997" s="46">
        <v>18</v>
      </c>
      <c r="F1997">
        <v>1</v>
      </c>
    </row>
    <row r="1998" spans="1:6">
      <c r="A1998" s="48">
        <v>44066</v>
      </c>
      <c r="B1998" s="46">
        <v>44066</v>
      </c>
      <c r="C1998" s="46" t="s">
        <v>563</v>
      </c>
      <c r="D1998" s="47">
        <f>VLOOKUP(Pag_Inicio_Corr_mas_casos[[#This Row],[Corregimiento]],Hoja3!$A$2:$D$676,4,0)</f>
        <v>130105</v>
      </c>
      <c r="E1998" s="46">
        <v>17</v>
      </c>
      <c r="F1998">
        <v>1</v>
      </c>
    </row>
    <row r="1999" spans="1:6">
      <c r="A1999" s="48">
        <v>44066</v>
      </c>
      <c r="B1999" s="46">
        <v>44066</v>
      </c>
      <c r="C1999" s="46" t="s">
        <v>534</v>
      </c>
      <c r="D1999" s="47">
        <f>VLOOKUP(Pag_Inicio_Corr_mas_casos[[#This Row],[Corregimiento]],Hoja3!$A$2:$D$676,4,0)</f>
        <v>80822</v>
      </c>
      <c r="E1999" s="46">
        <v>16</v>
      </c>
      <c r="F1999">
        <v>1</v>
      </c>
    </row>
    <row r="2000" spans="1:6">
      <c r="A2000" s="48">
        <v>44066</v>
      </c>
      <c r="B2000" s="46">
        <v>44066</v>
      </c>
      <c r="C2000" s="46" t="s">
        <v>539</v>
      </c>
      <c r="D2000" s="47">
        <f>VLOOKUP(Pag_Inicio_Corr_mas_casos[[#This Row],[Corregimiento]],Hoja3!$A$2:$D$676,4,0)</f>
        <v>81006</v>
      </c>
      <c r="E2000" s="46">
        <v>16</v>
      </c>
      <c r="F2000">
        <v>1</v>
      </c>
    </row>
    <row r="2001" spans="1:6">
      <c r="A2001" s="48">
        <v>44066</v>
      </c>
      <c r="B2001" s="46">
        <v>44066</v>
      </c>
      <c r="C2001" s="46" t="s">
        <v>531</v>
      </c>
      <c r="D2001" s="47">
        <f>VLOOKUP(Pag_Inicio_Corr_mas_casos[[#This Row],[Corregimiento]],Hoja3!$A$2:$D$676,4,0)</f>
        <v>81008</v>
      </c>
      <c r="E2001" s="46">
        <v>15</v>
      </c>
      <c r="F2001">
        <v>1</v>
      </c>
    </row>
    <row r="2002" spans="1:6">
      <c r="A2002" s="48">
        <v>44066</v>
      </c>
      <c r="B2002" s="46">
        <v>44066</v>
      </c>
      <c r="C2002" s="46" t="s">
        <v>569</v>
      </c>
      <c r="D2002" s="47">
        <f>VLOOKUP(Pag_Inicio_Corr_mas_casos[[#This Row],[Corregimiento]],Hoja3!$A$2:$D$676,4,0)</f>
        <v>81003</v>
      </c>
      <c r="E2002" s="46">
        <v>15</v>
      </c>
      <c r="F2002">
        <v>1</v>
      </c>
    </row>
    <row r="2003" spans="1:6">
      <c r="A2003" s="48">
        <v>44066</v>
      </c>
      <c r="B2003" s="46">
        <v>44066</v>
      </c>
      <c r="C2003" s="46" t="s">
        <v>627</v>
      </c>
      <c r="D2003" s="47">
        <f>VLOOKUP(Pag_Inicio_Corr_mas_casos[[#This Row],[Corregimiento]],Hoja3!$A$2:$D$676,4,0)</f>
        <v>40606</v>
      </c>
      <c r="E2003" s="46">
        <v>15</v>
      </c>
      <c r="F2003">
        <v>1</v>
      </c>
    </row>
    <row r="2004" spans="1:6">
      <c r="A2004" s="48">
        <v>44066</v>
      </c>
      <c r="B2004" s="46">
        <v>44066</v>
      </c>
      <c r="C2004" s="46" t="s">
        <v>587</v>
      </c>
      <c r="D2004" s="47">
        <f>VLOOKUP(Pag_Inicio_Corr_mas_casos[[#This Row],[Corregimiento]],Hoja3!$A$2:$D$676,4,0)</f>
        <v>130716</v>
      </c>
      <c r="E2004" s="46">
        <v>14</v>
      </c>
      <c r="F2004">
        <v>1</v>
      </c>
    </row>
    <row r="2005" spans="1:6">
      <c r="A2005" s="48">
        <v>44066</v>
      </c>
      <c r="B2005" s="46">
        <v>44066</v>
      </c>
      <c r="C2005" s="46" t="s">
        <v>586</v>
      </c>
      <c r="D2005" s="47">
        <f>VLOOKUP(Pag_Inicio_Corr_mas_casos[[#This Row],[Corregimiento]],Hoja3!$A$2:$D$676,4,0)</f>
        <v>81005</v>
      </c>
      <c r="E2005" s="46">
        <v>13</v>
      </c>
      <c r="F2005">
        <v>1</v>
      </c>
    </row>
    <row r="2006" spans="1:6">
      <c r="A2006" s="48">
        <v>44066</v>
      </c>
      <c r="B2006" s="46">
        <v>44066</v>
      </c>
      <c r="C2006" s="46" t="s">
        <v>574</v>
      </c>
      <c r="D2006" s="47">
        <f>VLOOKUP(Pag_Inicio_Corr_mas_casos[[#This Row],[Corregimiento]],Hoja3!$A$2:$D$676,4,0)</f>
        <v>80508</v>
      </c>
      <c r="E2006" s="46">
        <v>13</v>
      </c>
      <c r="F2006">
        <v>1</v>
      </c>
    </row>
    <row r="2007" spans="1:6">
      <c r="A2007" s="48">
        <v>44066</v>
      </c>
      <c r="B2007" s="46">
        <v>44066</v>
      </c>
      <c r="C2007" s="46" t="s">
        <v>535</v>
      </c>
      <c r="D2007" s="47">
        <f>VLOOKUP(Pag_Inicio_Corr_mas_casos[[#This Row],[Corregimiento]],Hoja3!$A$2:$D$676,4,0)</f>
        <v>80823</v>
      </c>
      <c r="E2007" s="46">
        <v>12</v>
      </c>
      <c r="F2007">
        <v>1</v>
      </c>
    </row>
    <row r="2008" spans="1:6">
      <c r="A2008" s="48">
        <v>44066</v>
      </c>
      <c r="B2008" s="46">
        <v>44066</v>
      </c>
      <c r="C2008" s="46" t="s">
        <v>541</v>
      </c>
      <c r="D2008" s="47">
        <f>VLOOKUP(Pag_Inicio_Corr_mas_casos[[#This Row],[Corregimiento]],Hoja3!$A$2:$D$676,4,0)</f>
        <v>130702</v>
      </c>
      <c r="E2008" s="46">
        <v>12</v>
      </c>
      <c r="F2008">
        <v>1</v>
      </c>
    </row>
    <row r="2009" spans="1:6">
      <c r="A2009" s="48">
        <v>44066</v>
      </c>
      <c r="B2009" s="46">
        <v>44066</v>
      </c>
      <c r="C2009" s="46" t="s">
        <v>653</v>
      </c>
      <c r="D2009" s="47">
        <f>VLOOKUP(Pag_Inicio_Corr_mas_casos[[#This Row],[Corregimiento]],Hoja3!$A$2:$D$676,4,0)</f>
        <v>50104</v>
      </c>
      <c r="E2009" s="46">
        <v>12</v>
      </c>
      <c r="F2009">
        <v>1</v>
      </c>
    </row>
    <row r="2010" spans="1:6">
      <c r="A2010" s="48">
        <v>44066</v>
      </c>
      <c r="B2010" s="46">
        <v>44066</v>
      </c>
      <c r="C2010" s="46" t="s">
        <v>572</v>
      </c>
      <c r="D2010" s="47">
        <f>VLOOKUP(Pag_Inicio_Corr_mas_casos[[#This Row],[Corregimiento]],Hoja3!$A$2:$D$676,4,0)</f>
        <v>130701</v>
      </c>
      <c r="E2010" s="46">
        <v>12</v>
      </c>
      <c r="F2010">
        <v>1</v>
      </c>
    </row>
    <row r="2011" spans="1:6">
      <c r="A2011" s="48">
        <v>44066</v>
      </c>
      <c r="B2011" s="46">
        <v>44066</v>
      </c>
      <c r="C2011" s="46" t="s">
        <v>555</v>
      </c>
      <c r="D2011" s="47">
        <f>VLOOKUP(Pag_Inicio_Corr_mas_casos[[#This Row],[Corregimiento]],Hoja3!$A$2:$D$676,4,0)</f>
        <v>80815</v>
      </c>
      <c r="E2011" s="46">
        <v>11</v>
      </c>
      <c r="F2011">
        <v>1</v>
      </c>
    </row>
    <row r="2012" spans="1:6">
      <c r="A2012" s="48">
        <v>44066</v>
      </c>
      <c r="B2012" s="46">
        <v>44066</v>
      </c>
      <c r="C2012" s="46" t="s">
        <v>532</v>
      </c>
      <c r="D2012" s="47">
        <f>VLOOKUP(Pag_Inicio_Corr_mas_casos[[#This Row],[Corregimiento]],Hoja3!$A$2:$D$676,4,0)</f>
        <v>80816</v>
      </c>
      <c r="E2012" s="46">
        <v>11</v>
      </c>
      <c r="F2012">
        <v>1</v>
      </c>
    </row>
    <row r="2013" spans="1:6">
      <c r="A2013" s="43">
        <v>44067</v>
      </c>
      <c r="B2013" s="44">
        <v>44067</v>
      </c>
      <c r="C2013" s="44" t="s">
        <v>524</v>
      </c>
      <c r="D2013" s="45">
        <f>VLOOKUP(Pag_Inicio_Corr_mas_casos[[#This Row],[Corregimiento]],Hoja3!$A$2:$D$676,4,0)</f>
        <v>130101</v>
      </c>
      <c r="E2013" s="5">
        <v>35</v>
      </c>
      <c r="F2013">
        <v>1</v>
      </c>
    </row>
    <row r="2014" spans="1:6">
      <c r="A2014" s="43">
        <v>44067</v>
      </c>
      <c r="B2014" s="44">
        <v>44067</v>
      </c>
      <c r="C2014" s="44" t="s">
        <v>641</v>
      </c>
      <c r="D2014" s="45">
        <f>VLOOKUP(Pag_Inicio_Corr_mas_casos[[#This Row],[Corregimiento]],Hoja3!$A$2:$D$676,4,0)</f>
        <v>130705</v>
      </c>
      <c r="E2014" s="44">
        <v>31</v>
      </c>
      <c r="F2014">
        <v>1</v>
      </c>
    </row>
    <row r="2015" spans="1:6">
      <c r="A2015" s="43">
        <v>44067</v>
      </c>
      <c r="B2015" s="44">
        <v>44067</v>
      </c>
      <c r="C2015" s="44" t="s">
        <v>526</v>
      </c>
      <c r="D2015" s="45">
        <f>VLOOKUP(Pag_Inicio_Corr_mas_casos[[#This Row],[Corregimiento]],Hoja3!$A$2:$D$676,4,0)</f>
        <v>130106</v>
      </c>
      <c r="E2015" s="44">
        <v>19</v>
      </c>
      <c r="F2015">
        <v>1</v>
      </c>
    </row>
    <row r="2016" spans="1:6">
      <c r="A2016" s="43">
        <v>44067</v>
      </c>
      <c r="B2016" s="44">
        <v>44067</v>
      </c>
      <c r="C2016" s="44" t="s">
        <v>533</v>
      </c>
      <c r="D2016" s="45">
        <f>VLOOKUP(Pag_Inicio_Corr_mas_casos[[#This Row],[Corregimiento]],Hoja3!$A$2:$D$676,4,0)</f>
        <v>80817</v>
      </c>
      <c r="E2016" s="44">
        <v>17</v>
      </c>
      <c r="F2016">
        <v>1</v>
      </c>
    </row>
    <row r="2017" spans="1:6">
      <c r="A2017" s="43">
        <v>44067</v>
      </c>
      <c r="B2017" s="44">
        <v>44067</v>
      </c>
      <c r="C2017" s="44" t="s">
        <v>542</v>
      </c>
      <c r="D2017" s="45">
        <f>VLOOKUP(Pag_Inicio_Corr_mas_casos[[#This Row],[Corregimiento]],Hoja3!$A$2:$D$676,4,0)</f>
        <v>40601</v>
      </c>
      <c r="E2017" s="44">
        <v>16</v>
      </c>
      <c r="F2017">
        <v>1</v>
      </c>
    </row>
    <row r="2018" spans="1:6">
      <c r="A2018" s="43">
        <v>44067</v>
      </c>
      <c r="B2018" s="44">
        <v>44067</v>
      </c>
      <c r="C2018" s="44" t="s">
        <v>537</v>
      </c>
      <c r="D2018" s="45">
        <f>VLOOKUP(Pag_Inicio_Corr_mas_casos[[#This Row],[Corregimiento]],Hoja3!$A$2:$D$676,4,0)</f>
        <v>80819</v>
      </c>
      <c r="E2018" s="44">
        <v>15</v>
      </c>
      <c r="F2018">
        <v>1</v>
      </c>
    </row>
    <row r="2019" spans="1:6">
      <c r="A2019" s="43">
        <v>44067</v>
      </c>
      <c r="B2019" s="44">
        <v>44067</v>
      </c>
      <c r="C2019" s="44" t="s">
        <v>528</v>
      </c>
      <c r="D2019" s="45">
        <f>VLOOKUP(Pag_Inicio_Corr_mas_casos[[#This Row],[Corregimiento]],Hoja3!$A$2:$D$676,4,0)</f>
        <v>130102</v>
      </c>
      <c r="E2019" s="44">
        <v>12</v>
      </c>
      <c r="F2019">
        <v>1</v>
      </c>
    </row>
    <row r="2020" spans="1:6">
      <c r="A2020" s="43">
        <v>44067</v>
      </c>
      <c r="B2020" s="44">
        <v>44067</v>
      </c>
      <c r="C2020" s="44" t="s">
        <v>543</v>
      </c>
      <c r="D2020" s="45">
        <f>VLOOKUP(Pag_Inicio_Corr_mas_casos[[#This Row],[Corregimiento]],Hoja3!$A$2:$D$676,4,0)</f>
        <v>80806</v>
      </c>
      <c r="E2020" s="44">
        <v>11</v>
      </c>
      <c r="F2020">
        <v>1</v>
      </c>
    </row>
    <row r="2021" spans="1:6">
      <c r="A2021" s="43">
        <v>44067</v>
      </c>
      <c r="B2021" s="44">
        <v>44067</v>
      </c>
      <c r="C2021" s="44" t="s">
        <v>540</v>
      </c>
      <c r="D2021" s="45">
        <f>VLOOKUP(Pag_Inicio_Corr_mas_casos[[#This Row],[Corregimiento]],Hoja3!$A$2:$D$676,4,0)</f>
        <v>80812</v>
      </c>
      <c r="E2021" s="44">
        <v>11</v>
      </c>
      <c r="F2021">
        <v>1</v>
      </c>
    </row>
    <row r="2022" spans="1:6">
      <c r="A2022" s="43">
        <v>44067</v>
      </c>
      <c r="B2022" s="44">
        <v>44067</v>
      </c>
      <c r="C2022" s="44" t="s">
        <v>550</v>
      </c>
      <c r="D2022" s="45">
        <f>VLOOKUP(Pag_Inicio_Corr_mas_casos[[#This Row],[Corregimiento]],Hoja3!$A$2:$D$676,4,0)</f>
        <v>80813</v>
      </c>
      <c r="E2022" s="44">
        <v>11</v>
      </c>
      <c r="F2022">
        <v>1</v>
      </c>
    </row>
    <row r="2023" spans="1:6">
      <c r="A2023" s="43">
        <v>44067</v>
      </c>
      <c r="B2023" s="44">
        <v>44067</v>
      </c>
      <c r="C2023" s="44" t="s">
        <v>570</v>
      </c>
      <c r="D2023" s="45">
        <f>VLOOKUP(Pag_Inicio_Corr_mas_casos[[#This Row],[Corregimiento]],Hoja3!$A$2:$D$676,4,0)</f>
        <v>81009</v>
      </c>
      <c r="E2023" s="44">
        <v>11</v>
      </c>
      <c r="F2023">
        <v>1</v>
      </c>
    </row>
    <row r="2024" spans="1:6">
      <c r="A2024" s="37">
        <v>44068</v>
      </c>
      <c r="B2024" s="38">
        <v>44068</v>
      </c>
      <c r="C2024" s="38" t="s">
        <v>542</v>
      </c>
      <c r="D2024" s="39">
        <f>VLOOKUP(Pag_Inicio_Corr_mas_casos[[#This Row],[Corregimiento]],Hoja3!$A$2:$D$676,4,0)</f>
        <v>40601</v>
      </c>
      <c r="E2024" s="5">
        <v>32</v>
      </c>
      <c r="F2024">
        <v>1</v>
      </c>
    </row>
    <row r="2025" spans="1:6">
      <c r="A2025" s="37">
        <v>44068</v>
      </c>
      <c r="B2025" s="38">
        <v>44068</v>
      </c>
      <c r="C2025" s="38" t="s">
        <v>528</v>
      </c>
      <c r="D2025" s="39">
        <f>VLOOKUP(Pag_Inicio_Corr_mas_casos[[#This Row],[Corregimiento]],Hoja3!$A$2:$D$676,4,0)</f>
        <v>130102</v>
      </c>
      <c r="E2025" s="38">
        <v>29</v>
      </c>
      <c r="F2025">
        <v>1</v>
      </c>
    </row>
    <row r="2026" spans="1:6">
      <c r="A2026" s="37">
        <v>44068</v>
      </c>
      <c r="B2026" s="38">
        <v>44068</v>
      </c>
      <c r="C2026" s="38" t="s">
        <v>598</v>
      </c>
      <c r="D2026" s="39">
        <f>VLOOKUP(Pag_Inicio_Corr_mas_casos[[#This Row],[Corregimiento]],Hoja3!$A$2:$D$676,4,0)</f>
        <v>120504</v>
      </c>
      <c r="E2026" s="38">
        <v>24</v>
      </c>
      <c r="F2026">
        <v>1</v>
      </c>
    </row>
    <row r="2027" spans="1:6">
      <c r="A2027" s="37">
        <v>44068</v>
      </c>
      <c r="B2027" s="38">
        <v>44068</v>
      </c>
      <c r="C2027" s="38" t="s">
        <v>550</v>
      </c>
      <c r="D2027" s="39">
        <f>VLOOKUP(Pag_Inicio_Corr_mas_casos[[#This Row],[Corregimiento]],Hoja3!$A$2:$D$676,4,0)</f>
        <v>80813</v>
      </c>
      <c r="E2027" s="38">
        <v>23</v>
      </c>
      <c r="F2027">
        <v>1</v>
      </c>
    </row>
    <row r="2028" spans="1:6">
      <c r="A2028" s="37">
        <v>44068</v>
      </c>
      <c r="B2028" s="38">
        <v>44068</v>
      </c>
      <c r="C2028" s="38" t="s">
        <v>580</v>
      </c>
      <c r="D2028" s="39">
        <f>VLOOKUP(Pag_Inicio_Corr_mas_casos[[#This Row],[Corregimiento]],Hoja3!$A$2:$D$676,4,0)</f>
        <v>91001</v>
      </c>
      <c r="E2028" s="38">
        <v>18</v>
      </c>
      <c r="F2028">
        <v>1</v>
      </c>
    </row>
    <row r="2029" spans="1:6">
      <c r="A2029" s="37">
        <v>44068</v>
      </c>
      <c r="B2029" s="38">
        <v>44068</v>
      </c>
      <c r="C2029" s="38" t="s">
        <v>540</v>
      </c>
      <c r="D2029" s="39">
        <f>VLOOKUP(Pag_Inicio_Corr_mas_casos[[#This Row],[Corregimiento]],Hoja3!$A$2:$D$676,4,0)</f>
        <v>80812</v>
      </c>
      <c r="E2029" s="38">
        <v>17</v>
      </c>
      <c r="F2029">
        <v>1</v>
      </c>
    </row>
    <row r="2030" spans="1:6">
      <c r="A2030" s="37">
        <v>44068</v>
      </c>
      <c r="B2030" s="38">
        <v>44068</v>
      </c>
      <c r="C2030" s="38" t="s">
        <v>546</v>
      </c>
      <c r="D2030" s="39">
        <f>VLOOKUP(Pag_Inicio_Corr_mas_casos[[#This Row],[Corregimiento]],Hoja3!$A$2:$D$676,4,0)</f>
        <v>30107</v>
      </c>
      <c r="E2030" s="38">
        <v>16</v>
      </c>
      <c r="F2030">
        <v>1</v>
      </c>
    </row>
    <row r="2031" spans="1:6">
      <c r="A2031" s="37">
        <v>44068</v>
      </c>
      <c r="B2031" s="38">
        <v>44068</v>
      </c>
      <c r="C2031" s="38" t="s">
        <v>532</v>
      </c>
      <c r="D2031" s="39">
        <f>VLOOKUP(Pag_Inicio_Corr_mas_casos[[#This Row],[Corregimiento]],Hoja3!$A$2:$D$676,4,0)</f>
        <v>80816</v>
      </c>
      <c r="E2031" s="38">
        <v>16</v>
      </c>
      <c r="F2031">
        <v>1</v>
      </c>
    </row>
    <row r="2032" spans="1:6">
      <c r="A2032" s="37">
        <v>44068</v>
      </c>
      <c r="B2032" s="38">
        <v>44068</v>
      </c>
      <c r="C2032" s="38" t="s">
        <v>537</v>
      </c>
      <c r="D2032" s="39">
        <f>VLOOKUP(Pag_Inicio_Corr_mas_casos[[#This Row],[Corregimiento]],Hoja3!$A$2:$D$676,4,0)</f>
        <v>80819</v>
      </c>
      <c r="E2032" s="38">
        <v>16</v>
      </c>
      <c r="F2032">
        <v>1</v>
      </c>
    </row>
    <row r="2033" spans="1:6">
      <c r="A2033" s="37">
        <v>44068</v>
      </c>
      <c r="B2033" s="38">
        <v>44068</v>
      </c>
      <c r="C2033" s="38" t="s">
        <v>555</v>
      </c>
      <c r="D2033" s="39">
        <f>VLOOKUP(Pag_Inicio_Corr_mas_casos[[#This Row],[Corregimiento]],Hoja3!$A$2:$D$676,4,0)</f>
        <v>80815</v>
      </c>
      <c r="E2033" s="38">
        <v>14</v>
      </c>
      <c r="F2033">
        <v>1</v>
      </c>
    </row>
    <row r="2034" spans="1:6">
      <c r="A2034" s="37">
        <v>44068</v>
      </c>
      <c r="B2034" s="38">
        <v>44068</v>
      </c>
      <c r="C2034" s="38" t="s">
        <v>627</v>
      </c>
      <c r="D2034" s="39">
        <f>VLOOKUP(Pag_Inicio_Corr_mas_casos[[#This Row],[Corregimiento]],Hoja3!$A$2:$D$676,4,0)</f>
        <v>40606</v>
      </c>
      <c r="E2034" s="38">
        <v>14</v>
      </c>
      <c r="F2034">
        <v>1</v>
      </c>
    </row>
    <row r="2035" spans="1:6">
      <c r="A2035" s="37">
        <v>44068</v>
      </c>
      <c r="B2035" s="38">
        <v>44068</v>
      </c>
      <c r="C2035" s="38" t="s">
        <v>554</v>
      </c>
      <c r="D2035" s="39">
        <f>VLOOKUP(Pag_Inicio_Corr_mas_casos[[#This Row],[Corregimiento]],Hoja3!$A$2:$D$676,4,0)</f>
        <v>80820</v>
      </c>
      <c r="E2035" s="38">
        <v>14</v>
      </c>
      <c r="F2035">
        <v>1</v>
      </c>
    </row>
    <row r="2036" spans="1:6">
      <c r="A2036" s="37">
        <v>44068</v>
      </c>
      <c r="B2036" s="38">
        <v>44068</v>
      </c>
      <c r="C2036" s="38" t="s">
        <v>529</v>
      </c>
      <c r="D2036" s="39">
        <f>VLOOKUP(Pag_Inicio_Corr_mas_casos[[#This Row],[Corregimiento]],Hoja3!$A$2:$D$676,4,0)</f>
        <v>80821</v>
      </c>
      <c r="E2036" s="38">
        <v>13</v>
      </c>
      <c r="F2036">
        <v>1</v>
      </c>
    </row>
    <row r="2037" spans="1:6">
      <c r="A2037" s="37">
        <v>44068</v>
      </c>
      <c r="B2037" s="38">
        <v>44068</v>
      </c>
      <c r="C2037" s="38" t="s">
        <v>526</v>
      </c>
      <c r="D2037" s="39">
        <f>VLOOKUP(Pag_Inicio_Corr_mas_casos[[#This Row],[Corregimiento]],Hoja3!$A$2:$D$676,4,0)</f>
        <v>130106</v>
      </c>
      <c r="E2037" s="38">
        <v>13</v>
      </c>
      <c r="F2037">
        <v>1</v>
      </c>
    </row>
    <row r="2038" spans="1:6">
      <c r="A2038" s="37">
        <v>44068</v>
      </c>
      <c r="B2038" s="38">
        <v>44068</v>
      </c>
      <c r="C2038" s="38" t="s">
        <v>530</v>
      </c>
      <c r="D2038" s="39">
        <f>VLOOKUP(Pag_Inicio_Corr_mas_casos[[#This Row],[Corregimiento]],Hoja3!$A$2:$D$676,4,0)</f>
        <v>81007</v>
      </c>
      <c r="E2038" s="38">
        <v>12</v>
      </c>
      <c r="F2038">
        <v>1</v>
      </c>
    </row>
    <row r="2039" spans="1:6">
      <c r="A2039" s="37">
        <v>44068</v>
      </c>
      <c r="B2039" s="38">
        <v>44068</v>
      </c>
      <c r="C2039" s="38" t="s">
        <v>535</v>
      </c>
      <c r="D2039" s="39">
        <f>VLOOKUP(Pag_Inicio_Corr_mas_casos[[#This Row],[Corregimiento]],Hoja3!$A$2:$D$676,4,0)</f>
        <v>80823</v>
      </c>
      <c r="E2039" s="38">
        <v>12</v>
      </c>
      <c r="F2039">
        <v>1</v>
      </c>
    </row>
    <row r="2040" spans="1:6">
      <c r="A2040" s="37">
        <v>44068</v>
      </c>
      <c r="B2040" s="38">
        <v>44068</v>
      </c>
      <c r="C2040" s="38" t="s">
        <v>534</v>
      </c>
      <c r="D2040" s="39">
        <f>VLOOKUP(Pag_Inicio_Corr_mas_casos[[#This Row],[Corregimiento]],Hoja3!$A$2:$D$676,4,0)</f>
        <v>80822</v>
      </c>
      <c r="E2040" s="38">
        <v>11</v>
      </c>
      <c r="F2040">
        <v>1</v>
      </c>
    </row>
    <row r="2041" spans="1:6">
      <c r="A2041" s="37">
        <v>44068</v>
      </c>
      <c r="B2041" s="38">
        <v>44068</v>
      </c>
      <c r="C2041" s="38" t="s">
        <v>533</v>
      </c>
      <c r="D2041" s="39">
        <f>VLOOKUP(Pag_Inicio_Corr_mas_casos[[#This Row],[Corregimiento]],Hoja3!$A$2:$D$676,4,0)</f>
        <v>80817</v>
      </c>
      <c r="E2041" s="38">
        <v>11</v>
      </c>
      <c r="F2041">
        <v>1</v>
      </c>
    </row>
    <row r="2042" spans="1:6">
      <c r="A2042" s="37">
        <v>44068</v>
      </c>
      <c r="B2042" s="38">
        <v>44068</v>
      </c>
      <c r="C2042" s="38" t="s">
        <v>545</v>
      </c>
      <c r="D2042" s="39">
        <f>VLOOKUP(Pag_Inicio_Corr_mas_casos[[#This Row],[Corregimiento]],Hoja3!$A$2:$D$676,4,0)</f>
        <v>80810</v>
      </c>
      <c r="E2042" s="38">
        <v>11</v>
      </c>
      <c r="F2042">
        <v>1</v>
      </c>
    </row>
    <row r="2043" spans="1:6">
      <c r="A2043" s="40">
        <v>44069</v>
      </c>
      <c r="B2043" s="41">
        <v>44069</v>
      </c>
      <c r="C2043" s="41" t="s">
        <v>524</v>
      </c>
      <c r="D2043" s="42">
        <f>VLOOKUP(Pag_Inicio_Corr_mas_casos[[#This Row],[Corregimiento]],Hoja3!$A$2:$D$676,4,0)</f>
        <v>130101</v>
      </c>
      <c r="E2043" s="5">
        <v>35</v>
      </c>
      <c r="F2043">
        <v>1</v>
      </c>
    </row>
    <row r="2044" spans="1:6">
      <c r="A2044" s="40">
        <v>44069</v>
      </c>
      <c r="B2044" s="41">
        <v>44069</v>
      </c>
      <c r="C2044" s="41" t="s">
        <v>542</v>
      </c>
      <c r="D2044" s="42">
        <f>VLOOKUP(Pag_Inicio_Corr_mas_casos[[#This Row],[Corregimiento]],Hoja3!$A$2:$D$676,4,0)</f>
        <v>40601</v>
      </c>
      <c r="E2044" s="41">
        <v>26</v>
      </c>
      <c r="F2044">
        <v>1</v>
      </c>
    </row>
    <row r="2045" spans="1:6">
      <c r="A2045" s="40">
        <v>44069</v>
      </c>
      <c r="B2045" s="41">
        <v>44069</v>
      </c>
      <c r="C2045" s="41" t="s">
        <v>526</v>
      </c>
      <c r="D2045" s="42">
        <f>VLOOKUP(Pag_Inicio_Corr_mas_casos[[#This Row],[Corregimiento]],Hoja3!$A$2:$D$676,4,0)</f>
        <v>130106</v>
      </c>
      <c r="E2045" s="41">
        <v>24</v>
      </c>
      <c r="F2045">
        <v>1</v>
      </c>
    </row>
    <row r="2046" spans="1:6">
      <c r="A2046" s="40">
        <v>44069</v>
      </c>
      <c r="B2046" s="41">
        <v>44069</v>
      </c>
      <c r="C2046" s="41" t="s">
        <v>530</v>
      </c>
      <c r="D2046" s="42">
        <f>VLOOKUP(Pag_Inicio_Corr_mas_casos[[#This Row],[Corregimiento]],Hoja3!$A$2:$D$676,4,0)</f>
        <v>81007</v>
      </c>
      <c r="E2046" s="41">
        <v>23</v>
      </c>
      <c r="F2046">
        <v>1</v>
      </c>
    </row>
    <row r="2047" spans="1:6">
      <c r="A2047" s="40">
        <v>44069</v>
      </c>
      <c r="B2047" s="41">
        <v>44069</v>
      </c>
      <c r="C2047" s="41" t="s">
        <v>540</v>
      </c>
      <c r="D2047" s="42">
        <f>VLOOKUP(Pag_Inicio_Corr_mas_casos[[#This Row],[Corregimiento]],Hoja3!$A$2:$D$676,4,0)</f>
        <v>80812</v>
      </c>
      <c r="E2047" s="41">
        <v>22</v>
      </c>
      <c r="F2047">
        <v>1</v>
      </c>
    </row>
    <row r="2048" spans="1:6">
      <c r="A2048" s="40">
        <v>44069</v>
      </c>
      <c r="B2048" s="41">
        <v>44069</v>
      </c>
      <c r="C2048" s="41" t="s">
        <v>531</v>
      </c>
      <c r="D2048" s="42">
        <f>VLOOKUP(Pag_Inicio_Corr_mas_casos[[#This Row],[Corregimiento]],Hoja3!$A$2:$D$676,4,0)</f>
        <v>81008</v>
      </c>
      <c r="E2048" s="41">
        <v>20</v>
      </c>
      <c r="F2048">
        <v>1</v>
      </c>
    </row>
    <row r="2049" spans="1:6">
      <c r="A2049" s="40">
        <v>44069</v>
      </c>
      <c r="B2049" s="41">
        <v>44069</v>
      </c>
      <c r="C2049" s="41" t="s">
        <v>550</v>
      </c>
      <c r="D2049" s="42">
        <f>VLOOKUP(Pag_Inicio_Corr_mas_casos[[#This Row],[Corregimiento]],Hoja3!$A$2:$D$676,4,0)</f>
        <v>80813</v>
      </c>
      <c r="E2049" s="41">
        <v>19</v>
      </c>
      <c r="F2049">
        <v>1</v>
      </c>
    </row>
    <row r="2050" spans="1:6">
      <c r="A2050" s="40">
        <v>44069</v>
      </c>
      <c r="B2050" s="41">
        <v>44069</v>
      </c>
      <c r="C2050" s="41" t="s">
        <v>565</v>
      </c>
      <c r="D2050" s="42">
        <f>VLOOKUP(Pag_Inicio_Corr_mas_casos[[#This Row],[Corregimiento]],Hoja3!$A$2:$D$676,4,0)</f>
        <v>80809</v>
      </c>
      <c r="E2050" s="41">
        <v>19</v>
      </c>
      <c r="F2050">
        <v>1</v>
      </c>
    </row>
    <row r="2051" spans="1:6">
      <c r="A2051" s="40">
        <v>44069</v>
      </c>
      <c r="B2051" s="41">
        <v>44069</v>
      </c>
      <c r="C2051" s="41" t="s">
        <v>541</v>
      </c>
      <c r="D2051" s="42">
        <f>VLOOKUP(Pag_Inicio_Corr_mas_casos[[#This Row],[Corregimiento]],Hoja3!$A$2:$D$676,4,0)</f>
        <v>130702</v>
      </c>
      <c r="E2051" s="41">
        <v>19</v>
      </c>
      <c r="F2051">
        <v>1</v>
      </c>
    </row>
    <row r="2052" spans="1:6">
      <c r="A2052" s="40">
        <v>44069</v>
      </c>
      <c r="B2052" s="41">
        <v>44069</v>
      </c>
      <c r="C2052" s="41" t="s">
        <v>535</v>
      </c>
      <c r="D2052" s="42">
        <f>VLOOKUP(Pag_Inicio_Corr_mas_casos[[#This Row],[Corregimiento]],Hoja3!$A$2:$D$676,4,0)</f>
        <v>80823</v>
      </c>
      <c r="E2052" s="41">
        <v>19</v>
      </c>
      <c r="F2052">
        <v>1</v>
      </c>
    </row>
    <row r="2053" spans="1:6">
      <c r="A2053" s="40">
        <v>44069</v>
      </c>
      <c r="B2053" s="41">
        <v>44069</v>
      </c>
      <c r="C2053" s="41" t="s">
        <v>536</v>
      </c>
      <c r="D2053" s="42">
        <f>VLOOKUP(Pag_Inicio_Corr_mas_casos[[#This Row],[Corregimiento]],Hoja3!$A$2:$D$676,4,0)</f>
        <v>81001</v>
      </c>
      <c r="E2053" s="41">
        <v>18</v>
      </c>
      <c r="F2053">
        <v>1</v>
      </c>
    </row>
    <row r="2054" spans="1:6">
      <c r="A2054" s="40">
        <v>44069</v>
      </c>
      <c r="B2054" s="41">
        <v>44069</v>
      </c>
      <c r="C2054" s="41" t="s">
        <v>532</v>
      </c>
      <c r="D2054" s="42">
        <f>VLOOKUP(Pag_Inicio_Corr_mas_casos[[#This Row],[Corregimiento]],Hoja3!$A$2:$D$676,4,0)</f>
        <v>80816</v>
      </c>
      <c r="E2054" s="41">
        <v>17</v>
      </c>
      <c r="F2054">
        <v>1</v>
      </c>
    </row>
    <row r="2055" spans="1:6">
      <c r="A2055" s="40">
        <v>44069</v>
      </c>
      <c r="B2055" s="41">
        <v>44069</v>
      </c>
      <c r="C2055" s="41" t="s">
        <v>537</v>
      </c>
      <c r="D2055" s="42">
        <f>VLOOKUP(Pag_Inicio_Corr_mas_casos[[#This Row],[Corregimiento]],Hoja3!$A$2:$D$676,4,0)</f>
        <v>80819</v>
      </c>
      <c r="E2055" s="41">
        <v>16</v>
      </c>
      <c r="F2055">
        <v>1</v>
      </c>
    </row>
    <row r="2056" spans="1:6">
      <c r="A2056" s="40">
        <v>44069</v>
      </c>
      <c r="B2056" s="41">
        <v>44069</v>
      </c>
      <c r="C2056" s="41" t="s">
        <v>525</v>
      </c>
      <c r="D2056" s="42">
        <f>VLOOKUP(Pag_Inicio_Corr_mas_casos[[#This Row],[Corregimiento]],Hoja3!$A$2:$D$676,4,0)</f>
        <v>81002</v>
      </c>
      <c r="E2056" s="41">
        <v>15</v>
      </c>
      <c r="F2056">
        <v>1</v>
      </c>
    </row>
    <row r="2057" spans="1:6">
      <c r="A2057" s="40">
        <v>44069</v>
      </c>
      <c r="B2057" s="41">
        <v>44069</v>
      </c>
      <c r="C2057" s="41" t="s">
        <v>528</v>
      </c>
      <c r="D2057" s="42">
        <f>VLOOKUP(Pag_Inicio_Corr_mas_casos[[#This Row],[Corregimiento]],Hoja3!$A$2:$D$676,4,0)</f>
        <v>130102</v>
      </c>
      <c r="E2057" s="41">
        <v>14</v>
      </c>
      <c r="F2057">
        <v>1</v>
      </c>
    </row>
    <row r="2058" spans="1:6">
      <c r="A2058" s="40">
        <v>44069</v>
      </c>
      <c r="B2058" s="41">
        <v>44069</v>
      </c>
      <c r="C2058" s="41" t="s">
        <v>580</v>
      </c>
      <c r="D2058" s="42">
        <f>VLOOKUP(Pag_Inicio_Corr_mas_casos[[#This Row],[Corregimiento]],Hoja3!$A$2:$D$676,4,0)</f>
        <v>91001</v>
      </c>
      <c r="E2058" s="41">
        <v>14</v>
      </c>
      <c r="F2058">
        <v>1</v>
      </c>
    </row>
    <row r="2059" spans="1:6">
      <c r="A2059" s="40">
        <v>44069</v>
      </c>
      <c r="B2059" s="41">
        <v>44069</v>
      </c>
      <c r="C2059" s="41" t="s">
        <v>552</v>
      </c>
      <c r="D2059" s="42">
        <f>VLOOKUP(Pag_Inicio_Corr_mas_casos[[#This Row],[Corregimiento]],Hoja3!$A$2:$D$676,4,0)</f>
        <v>80501</v>
      </c>
      <c r="E2059" s="41">
        <v>13</v>
      </c>
      <c r="F2059">
        <v>1</v>
      </c>
    </row>
    <row r="2060" spans="1:6">
      <c r="A2060" s="40">
        <v>44069</v>
      </c>
      <c r="B2060" s="41">
        <v>44069</v>
      </c>
      <c r="C2060" s="41" t="s">
        <v>538</v>
      </c>
      <c r="D2060" s="42">
        <f>VLOOKUP(Pag_Inicio_Corr_mas_casos[[#This Row],[Corregimiento]],Hoja3!$A$2:$D$676,4,0)</f>
        <v>130107</v>
      </c>
      <c r="E2060" s="41">
        <v>13</v>
      </c>
      <c r="F2060">
        <v>1</v>
      </c>
    </row>
    <row r="2061" spans="1:6">
      <c r="A2061" s="40">
        <v>44069</v>
      </c>
      <c r="B2061" s="41">
        <v>44069</v>
      </c>
      <c r="C2061" s="41" t="s">
        <v>562</v>
      </c>
      <c r="D2061" s="42">
        <f>VLOOKUP(Pag_Inicio_Corr_mas_casos[[#This Row],[Corregimiento]],Hoja3!$A$2:$D$676,4,0)</f>
        <v>80803</v>
      </c>
      <c r="E2061" s="41">
        <v>13</v>
      </c>
      <c r="F2061">
        <v>1</v>
      </c>
    </row>
    <row r="2062" spans="1:6">
      <c r="A2062" s="40">
        <v>44069</v>
      </c>
      <c r="B2062" s="41">
        <v>44069</v>
      </c>
      <c r="C2062" s="41" t="s">
        <v>534</v>
      </c>
      <c r="D2062" s="42">
        <f>VLOOKUP(Pag_Inicio_Corr_mas_casos[[#This Row],[Corregimiento]],Hoja3!$A$2:$D$676,4,0)</f>
        <v>80822</v>
      </c>
      <c r="E2062" s="41">
        <v>12</v>
      </c>
      <c r="F2062">
        <v>1</v>
      </c>
    </row>
    <row r="2063" spans="1:6">
      <c r="A2063" s="40">
        <v>44069</v>
      </c>
      <c r="B2063" s="41">
        <v>44069</v>
      </c>
      <c r="C2063" s="41" t="s">
        <v>554</v>
      </c>
      <c r="D2063" s="42">
        <f>VLOOKUP(Pag_Inicio_Corr_mas_casos[[#This Row],[Corregimiento]],Hoja3!$A$2:$D$676,4,0)</f>
        <v>80820</v>
      </c>
      <c r="E2063" s="41">
        <v>12</v>
      </c>
      <c r="F2063">
        <v>1</v>
      </c>
    </row>
    <row r="2064" spans="1:6">
      <c r="A2064" s="40">
        <v>44069</v>
      </c>
      <c r="B2064" s="41">
        <v>44069</v>
      </c>
      <c r="C2064" s="41" t="s">
        <v>529</v>
      </c>
      <c r="D2064" s="42">
        <f>VLOOKUP(Pag_Inicio_Corr_mas_casos[[#This Row],[Corregimiento]],Hoja3!$A$2:$D$676,4,0)</f>
        <v>80821</v>
      </c>
      <c r="E2064" s="41">
        <v>11</v>
      </c>
      <c r="F2064">
        <v>1</v>
      </c>
    </row>
    <row r="2065" spans="1:6">
      <c r="A2065" s="40">
        <v>44069</v>
      </c>
      <c r="B2065" s="41">
        <v>44069</v>
      </c>
      <c r="C2065" s="41" t="s">
        <v>539</v>
      </c>
      <c r="D2065" s="42">
        <f>VLOOKUP(Pag_Inicio_Corr_mas_casos[[#This Row],[Corregimiento]],Hoja3!$A$2:$D$676,4,0)</f>
        <v>81006</v>
      </c>
      <c r="E2065" s="41">
        <v>11</v>
      </c>
      <c r="F2065">
        <v>1</v>
      </c>
    </row>
    <row r="2066" spans="1:6">
      <c r="A2066" s="40">
        <v>44069</v>
      </c>
      <c r="B2066" s="41">
        <v>44069</v>
      </c>
      <c r="C2066" s="41" t="s">
        <v>599</v>
      </c>
      <c r="D2066" s="42">
        <f>VLOOKUP(Pag_Inicio_Corr_mas_casos[[#This Row],[Corregimiento]],Hoja3!$A$2:$D$676,4,0)</f>
        <v>81004</v>
      </c>
      <c r="E2066" s="41">
        <v>11</v>
      </c>
      <c r="F2066">
        <v>1</v>
      </c>
    </row>
    <row r="2067" spans="1:6">
      <c r="A2067" s="58">
        <v>44070</v>
      </c>
      <c r="B2067" s="59">
        <v>44070</v>
      </c>
      <c r="C2067" s="59" t="s">
        <v>524</v>
      </c>
      <c r="D2067" s="60">
        <f>VLOOKUP(Pag_Inicio_Corr_mas_casos[[#This Row],[Corregimiento]],Hoja3!$A$2:$D$676,4,0)</f>
        <v>130101</v>
      </c>
      <c r="E2067" s="59">
        <v>45</v>
      </c>
      <c r="F2067" s="5">
        <f>SUM(G2067:G2097)</f>
        <v>0</v>
      </c>
    </row>
    <row r="2068" spans="1:6">
      <c r="A2068" s="58">
        <v>44070</v>
      </c>
      <c r="B2068" s="59">
        <v>44070</v>
      </c>
      <c r="C2068" s="59" t="s">
        <v>534</v>
      </c>
      <c r="D2068" s="60">
        <f>VLOOKUP(Pag_Inicio_Corr_mas_casos[[#This Row],[Corregimiento]],Hoja3!$A$2:$D$676,4,0)</f>
        <v>80822</v>
      </c>
      <c r="E2068" s="59">
        <v>44</v>
      </c>
    </row>
    <row r="2069" spans="1:6">
      <c r="A2069" s="58">
        <v>44070</v>
      </c>
      <c r="B2069" s="59">
        <v>44070</v>
      </c>
      <c r="C2069" s="59" t="s">
        <v>530</v>
      </c>
      <c r="D2069" s="60">
        <f>VLOOKUP(Pag_Inicio_Corr_mas_casos[[#This Row],[Corregimiento]],Hoja3!$A$2:$D$676,4,0)</f>
        <v>81007</v>
      </c>
      <c r="E2069" s="59">
        <v>33</v>
      </c>
    </row>
    <row r="2070" spans="1:6">
      <c r="A2070" s="58">
        <v>44070</v>
      </c>
      <c r="B2070" s="59">
        <v>44070</v>
      </c>
      <c r="C2070" s="59" t="s">
        <v>540</v>
      </c>
      <c r="D2070" s="60">
        <f>VLOOKUP(Pag_Inicio_Corr_mas_casos[[#This Row],[Corregimiento]],Hoja3!$A$2:$D$676,4,0)</f>
        <v>80812</v>
      </c>
      <c r="E2070" s="59">
        <v>32</v>
      </c>
    </row>
    <row r="2071" spans="1:6">
      <c r="A2071" s="58">
        <v>44070</v>
      </c>
      <c r="B2071" s="59">
        <v>44070</v>
      </c>
      <c r="C2071" s="59" t="s">
        <v>576</v>
      </c>
      <c r="D2071" s="60">
        <f>VLOOKUP(Pag_Inicio_Corr_mas_casos[[#This Row],[Corregimiento]],Hoja3!$A$2:$D$676,4,0)</f>
        <v>80814</v>
      </c>
      <c r="E2071" s="59">
        <v>31</v>
      </c>
    </row>
    <row r="2072" spans="1:6">
      <c r="A2072" s="58">
        <v>44070</v>
      </c>
      <c r="B2072" s="59">
        <v>44070</v>
      </c>
      <c r="C2072" s="59" t="s">
        <v>649</v>
      </c>
      <c r="D2072" s="60">
        <f>VLOOKUP(Pag_Inicio_Corr_mas_casos[[#This Row],[Corregimiento]],Hoja3!$A$2:$D$676,4,0)</f>
        <v>20305</v>
      </c>
      <c r="E2072" s="59">
        <v>28</v>
      </c>
    </row>
    <row r="2073" spans="1:6">
      <c r="A2073" s="58">
        <v>44070</v>
      </c>
      <c r="B2073" s="59">
        <v>44070</v>
      </c>
      <c r="C2073" s="59" t="s">
        <v>535</v>
      </c>
      <c r="D2073" s="60">
        <f>VLOOKUP(Pag_Inicio_Corr_mas_casos[[#This Row],[Corregimiento]],Hoja3!$A$2:$D$676,4,0)</f>
        <v>80823</v>
      </c>
      <c r="E2073" s="59">
        <v>26</v>
      </c>
    </row>
    <row r="2074" spans="1:6">
      <c r="A2074" s="58">
        <v>44070</v>
      </c>
      <c r="B2074" s="59">
        <v>44070</v>
      </c>
      <c r="C2074" s="59" t="s">
        <v>539</v>
      </c>
      <c r="D2074" s="60">
        <f>VLOOKUP(Pag_Inicio_Corr_mas_casos[[#This Row],[Corregimiento]],Hoja3!$A$2:$D$676,4,0)</f>
        <v>81006</v>
      </c>
      <c r="E2074" s="59">
        <v>25</v>
      </c>
    </row>
    <row r="2075" spans="1:6">
      <c r="A2075" s="58">
        <v>44070</v>
      </c>
      <c r="B2075" s="59">
        <v>44070</v>
      </c>
      <c r="C2075" s="59" t="s">
        <v>526</v>
      </c>
      <c r="D2075" s="60">
        <f>VLOOKUP(Pag_Inicio_Corr_mas_casos[[#This Row],[Corregimiento]],Hoja3!$A$2:$D$676,4,0)</f>
        <v>130106</v>
      </c>
      <c r="E2075" s="59">
        <v>24</v>
      </c>
    </row>
    <row r="2076" spans="1:6">
      <c r="A2076" s="58">
        <v>44070</v>
      </c>
      <c r="B2076" s="59">
        <v>44070</v>
      </c>
      <c r="C2076" s="59" t="s">
        <v>550</v>
      </c>
      <c r="D2076" s="60">
        <f>VLOOKUP(Pag_Inicio_Corr_mas_casos[[#This Row],[Corregimiento]],Hoja3!$A$2:$D$676,4,0)</f>
        <v>80813</v>
      </c>
      <c r="E2076" s="59">
        <v>23</v>
      </c>
    </row>
    <row r="2077" spans="1:6">
      <c r="A2077" s="58">
        <v>44070</v>
      </c>
      <c r="B2077" s="59">
        <v>44070</v>
      </c>
      <c r="C2077" s="59" t="s">
        <v>538</v>
      </c>
      <c r="D2077" s="60">
        <f>VLOOKUP(Pag_Inicio_Corr_mas_casos[[#This Row],[Corregimiento]],Hoja3!$A$2:$D$676,4,0)</f>
        <v>130107</v>
      </c>
      <c r="E2077" s="59">
        <v>22</v>
      </c>
    </row>
    <row r="2078" spans="1:6">
      <c r="A2078" s="58">
        <v>44070</v>
      </c>
      <c r="B2078" s="59">
        <v>44070</v>
      </c>
      <c r="C2078" s="59" t="s">
        <v>525</v>
      </c>
      <c r="D2078" s="60">
        <f>VLOOKUP(Pag_Inicio_Corr_mas_casos[[#This Row],[Corregimiento]],Hoja3!$A$2:$D$676,4,0)</f>
        <v>81002</v>
      </c>
      <c r="E2078" s="59">
        <v>21</v>
      </c>
    </row>
    <row r="2079" spans="1:6">
      <c r="A2079" s="58">
        <v>44070</v>
      </c>
      <c r="B2079" s="59">
        <v>44070</v>
      </c>
      <c r="C2079" s="59" t="s">
        <v>555</v>
      </c>
      <c r="D2079" s="60">
        <f>VLOOKUP(Pag_Inicio_Corr_mas_casos[[#This Row],[Corregimiento]],Hoja3!$A$2:$D$676,4,0)</f>
        <v>80815</v>
      </c>
      <c r="E2079" s="59">
        <v>21</v>
      </c>
    </row>
    <row r="2080" spans="1:6">
      <c r="A2080" s="58">
        <v>44070</v>
      </c>
      <c r="B2080" s="59">
        <v>44070</v>
      </c>
      <c r="C2080" s="59" t="s">
        <v>537</v>
      </c>
      <c r="D2080" s="60">
        <f>VLOOKUP(Pag_Inicio_Corr_mas_casos[[#This Row],[Corregimiento]],Hoja3!$A$2:$D$676,4,0)</f>
        <v>80819</v>
      </c>
      <c r="E2080" s="59">
        <v>20</v>
      </c>
    </row>
    <row r="2081" spans="1:5">
      <c r="A2081" s="58">
        <v>44070</v>
      </c>
      <c r="B2081" s="59">
        <v>44070</v>
      </c>
      <c r="C2081" s="59" t="s">
        <v>627</v>
      </c>
      <c r="D2081" s="60">
        <f>VLOOKUP(Pag_Inicio_Corr_mas_casos[[#This Row],[Corregimiento]],Hoja3!$A$2:$D$676,4,0)</f>
        <v>40606</v>
      </c>
      <c r="E2081" s="59">
        <v>16</v>
      </c>
    </row>
    <row r="2082" spans="1:5">
      <c r="A2082" s="58">
        <v>44070</v>
      </c>
      <c r="B2082" s="59">
        <v>44070</v>
      </c>
      <c r="C2082" s="59" t="s">
        <v>654</v>
      </c>
      <c r="D2082" s="60">
        <f>VLOOKUP(Pag_Inicio_Corr_mas_casos[[#This Row],[Corregimiento]],Hoja3!$A$2:$D$676,4,0)</f>
        <v>90804</v>
      </c>
      <c r="E2082" s="59">
        <v>16</v>
      </c>
    </row>
    <row r="2083" spans="1:5">
      <c r="A2083" s="58">
        <v>44070</v>
      </c>
      <c r="B2083" s="59">
        <v>44070</v>
      </c>
      <c r="C2083" s="59" t="s">
        <v>655</v>
      </c>
      <c r="D2083" s="60">
        <f>VLOOKUP(Pag_Inicio_Corr_mas_casos[[#This Row],[Corregimiento]],Hoja3!$A$2:$D$676,4,0)</f>
        <v>50105</v>
      </c>
      <c r="E2083" s="59">
        <v>15</v>
      </c>
    </row>
    <row r="2084" spans="1:5">
      <c r="A2084" s="58">
        <v>44070</v>
      </c>
      <c r="B2084" s="59">
        <v>44070</v>
      </c>
      <c r="C2084" s="59" t="s">
        <v>542</v>
      </c>
      <c r="D2084" s="60">
        <f>VLOOKUP(Pag_Inicio_Corr_mas_casos[[#This Row],[Corregimiento]],Hoja3!$A$2:$D$676,4,0)</f>
        <v>40601</v>
      </c>
      <c r="E2084" s="59">
        <v>27</v>
      </c>
    </row>
    <row r="2085" spans="1:5">
      <c r="A2085" s="58">
        <v>44070</v>
      </c>
      <c r="B2085" s="59">
        <v>44070</v>
      </c>
      <c r="C2085" s="59" t="s">
        <v>532</v>
      </c>
      <c r="D2085" s="60">
        <f>VLOOKUP(Pag_Inicio_Corr_mas_casos[[#This Row],[Corregimiento]],Hoja3!$A$2:$D$676,4,0)</f>
        <v>80816</v>
      </c>
      <c r="E2085" s="59">
        <v>14</v>
      </c>
    </row>
    <row r="2086" spans="1:5">
      <c r="A2086" s="58">
        <v>44070</v>
      </c>
      <c r="B2086" s="59">
        <v>44070</v>
      </c>
      <c r="C2086" s="59" t="s">
        <v>647</v>
      </c>
      <c r="D2086" s="60">
        <f>VLOOKUP(Pag_Inicio_Corr_mas_casos[[#This Row],[Corregimiento]],Hoja3!$A$2:$D$676,4,0)</f>
        <v>50106</v>
      </c>
      <c r="E2086" s="59">
        <v>14</v>
      </c>
    </row>
    <row r="2087" spans="1:5">
      <c r="A2087" s="58">
        <v>44070</v>
      </c>
      <c r="B2087" s="59">
        <v>44070</v>
      </c>
      <c r="C2087" s="59" t="s">
        <v>559</v>
      </c>
      <c r="D2087" s="60">
        <f>VLOOKUP(Pag_Inicio_Corr_mas_casos[[#This Row],[Corregimiento]],Hoja3!$A$2:$D$676,4,0)</f>
        <v>130708</v>
      </c>
      <c r="E2087" s="59">
        <v>13</v>
      </c>
    </row>
    <row r="2088" spans="1:5">
      <c r="A2088" s="58">
        <v>44070</v>
      </c>
      <c r="B2088" s="59">
        <v>44070</v>
      </c>
      <c r="C2088" s="59" t="s">
        <v>531</v>
      </c>
      <c r="D2088" s="60">
        <f>VLOOKUP(Pag_Inicio_Corr_mas_casos[[#This Row],[Corregimiento]],Hoja3!$A$2:$D$676,4,0)</f>
        <v>81008</v>
      </c>
      <c r="E2088" s="59">
        <v>13</v>
      </c>
    </row>
    <row r="2089" spans="1:5">
      <c r="A2089" s="58">
        <v>44070</v>
      </c>
      <c r="B2089" s="59">
        <v>44070</v>
      </c>
      <c r="C2089" s="59" t="s">
        <v>570</v>
      </c>
      <c r="D2089" s="60">
        <f>VLOOKUP(Pag_Inicio_Corr_mas_casos[[#This Row],[Corregimiento]],Hoja3!$A$2:$D$676,4,0)</f>
        <v>81009</v>
      </c>
      <c r="E2089" s="59">
        <v>13</v>
      </c>
    </row>
    <row r="2090" spans="1:5">
      <c r="A2090" s="58">
        <v>44070</v>
      </c>
      <c r="B2090" s="59">
        <v>44070</v>
      </c>
      <c r="C2090" s="59" t="s">
        <v>569</v>
      </c>
      <c r="D2090" s="60">
        <f>VLOOKUP(Pag_Inicio_Corr_mas_casos[[#This Row],[Corregimiento]],Hoja3!$A$2:$D$676,4,0)</f>
        <v>81003</v>
      </c>
      <c r="E2090" s="59">
        <v>12</v>
      </c>
    </row>
    <row r="2091" spans="1:5">
      <c r="A2091" s="58">
        <v>44070</v>
      </c>
      <c r="B2091" s="59">
        <v>44070</v>
      </c>
      <c r="C2091" s="59" t="s">
        <v>621</v>
      </c>
      <c r="D2091" s="60">
        <f>VLOOKUP(Pag_Inicio_Corr_mas_casos[[#This Row],[Corregimiento]],Hoja3!$A$2:$D$676,4,0)</f>
        <v>10207</v>
      </c>
      <c r="E2091" s="59">
        <v>12</v>
      </c>
    </row>
    <row r="2092" spans="1:5">
      <c r="A2092" s="58">
        <v>44070</v>
      </c>
      <c r="B2092" s="59">
        <v>44070</v>
      </c>
      <c r="C2092" s="59" t="s">
        <v>533</v>
      </c>
      <c r="D2092" s="60">
        <f>VLOOKUP(Pag_Inicio_Corr_mas_casos[[#This Row],[Corregimiento]],Hoja3!$A$2:$D$676,4,0)</f>
        <v>80817</v>
      </c>
      <c r="E2092" s="59">
        <v>12</v>
      </c>
    </row>
    <row r="2093" spans="1:5">
      <c r="A2093" s="58">
        <v>44070</v>
      </c>
      <c r="B2093" s="59">
        <v>44070</v>
      </c>
      <c r="C2093" s="59" t="s">
        <v>553</v>
      </c>
      <c r="D2093" s="60">
        <f>VLOOKUP(Pag_Inicio_Corr_mas_casos[[#This Row],[Corregimiento]],Hoja3!$A$2:$D$676,4,0)</f>
        <v>80808</v>
      </c>
      <c r="E2093" s="59">
        <v>12</v>
      </c>
    </row>
    <row r="2094" spans="1:5">
      <c r="A2094" s="58">
        <v>44070</v>
      </c>
      <c r="B2094" s="59">
        <v>44070</v>
      </c>
      <c r="C2094" s="59" t="s">
        <v>529</v>
      </c>
      <c r="D2094" s="60">
        <f>VLOOKUP(Pag_Inicio_Corr_mas_casos[[#This Row],[Corregimiento]],Hoja3!$A$2:$D$676,4,0)</f>
        <v>80821</v>
      </c>
      <c r="E2094" s="59">
        <v>11</v>
      </c>
    </row>
    <row r="2095" spans="1:5">
      <c r="A2095" s="58">
        <v>44070</v>
      </c>
      <c r="B2095" s="59">
        <v>44070</v>
      </c>
      <c r="C2095" s="59" t="s">
        <v>571</v>
      </c>
      <c r="D2095" s="60">
        <f>VLOOKUP(Pag_Inicio_Corr_mas_casos[[#This Row],[Corregimiento]],Hoja3!$A$2:$D$676,4,0)</f>
        <v>30104</v>
      </c>
      <c r="E2095" s="59">
        <v>11</v>
      </c>
    </row>
    <row r="2096" spans="1:5">
      <c r="A2096" s="58">
        <v>44070</v>
      </c>
      <c r="B2096" s="59">
        <v>44070</v>
      </c>
      <c r="C2096" s="59" t="s">
        <v>562</v>
      </c>
      <c r="D2096" s="60">
        <f>VLOOKUP(Pag_Inicio_Corr_mas_casos[[#This Row],[Corregimiento]],Hoja3!$A$2:$D$676,4,0)</f>
        <v>80803</v>
      </c>
      <c r="E2096" s="59">
        <v>11</v>
      </c>
    </row>
    <row r="2097" spans="1:6">
      <c r="A2097" s="58">
        <v>44070</v>
      </c>
      <c r="B2097" s="59">
        <v>44070</v>
      </c>
      <c r="C2097" s="59" t="s">
        <v>580</v>
      </c>
      <c r="D2097" s="60">
        <f>VLOOKUP(Pag_Inicio_Corr_mas_casos[[#This Row],[Corregimiento]],Hoja3!$A$2:$D$676,4,0)</f>
        <v>91001</v>
      </c>
      <c r="E2097" s="59">
        <v>11</v>
      </c>
    </row>
    <row r="2098" spans="1:6">
      <c r="A2098" s="48">
        <v>44071</v>
      </c>
      <c r="B2098" s="46">
        <v>44071</v>
      </c>
      <c r="C2098" s="46" t="s">
        <v>524</v>
      </c>
      <c r="D2098" s="47">
        <f>VLOOKUP(Pag_Inicio_Corr_mas_casos[[#This Row],[Corregimiento]],Hoja3!$A$2:$D$676,4,0)</f>
        <v>130101</v>
      </c>
      <c r="E2098" s="46">
        <v>47</v>
      </c>
      <c r="F2098" s="5">
        <f>SUM(G2098:G2127)</f>
        <v>0</v>
      </c>
    </row>
    <row r="2099" spans="1:6">
      <c r="A2099" s="48">
        <v>44071</v>
      </c>
      <c r="B2099" s="46">
        <v>44071</v>
      </c>
      <c r="C2099" s="46" t="s">
        <v>550</v>
      </c>
      <c r="D2099" s="47">
        <f>VLOOKUP(Pag_Inicio_Corr_mas_casos[[#This Row],[Corregimiento]],Hoja3!$A$2:$D$676,4,0)</f>
        <v>80813</v>
      </c>
      <c r="E2099" s="46">
        <v>46</v>
      </c>
    </row>
    <row r="2100" spans="1:6">
      <c r="A2100" s="48">
        <v>44071</v>
      </c>
      <c r="B2100" s="46">
        <v>44071</v>
      </c>
      <c r="C2100" s="46" t="s">
        <v>529</v>
      </c>
      <c r="D2100" s="47">
        <f>VLOOKUP(Pag_Inicio_Corr_mas_casos[[#This Row],[Corregimiento]],Hoja3!$A$2:$D$676,4,0)</f>
        <v>80821</v>
      </c>
      <c r="E2100" s="46">
        <v>41</v>
      </c>
    </row>
    <row r="2101" spans="1:6">
      <c r="A2101" s="48">
        <v>44071</v>
      </c>
      <c r="B2101" s="46">
        <v>44071</v>
      </c>
      <c r="C2101" s="46" t="s">
        <v>537</v>
      </c>
      <c r="D2101" s="47">
        <f>VLOOKUP(Pag_Inicio_Corr_mas_casos[[#This Row],[Corregimiento]],Hoja3!$A$2:$D$676,4,0)</f>
        <v>80819</v>
      </c>
      <c r="E2101" s="46">
        <v>38</v>
      </c>
    </row>
    <row r="2102" spans="1:6">
      <c r="A2102" s="48">
        <v>44071</v>
      </c>
      <c r="B2102" s="46">
        <v>44071</v>
      </c>
      <c r="C2102" s="46" t="s">
        <v>535</v>
      </c>
      <c r="D2102" s="47">
        <f>VLOOKUP(Pag_Inicio_Corr_mas_casos[[#This Row],[Corregimiento]],Hoja3!$A$2:$D$676,4,0)</f>
        <v>80823</v>
      </c>
      <c r="E2102" s="46">
        <v>37</v>
      </c>
    </row>
    <row r="2103" spans="1:6">
      <c r="A2103" s="48">
        <v>44071</v>
      </c>
      <c r="B2103" s="46">
        <v>44071</v>
      </c>
      <c r="C2103" s="46" t="s">
        <v>555</v>
      </c>
      <c r="D2103" s="47">
        <f>VLOOKUP(Pag_Inicio_Corr_mas_casos[[#This Row],[Corregimiento]],Hoja3!$A$2:$D$676,4,0)</f>
        <v>80815</v>
      </c>
      <c r="E2103" s="46">
        <v>36</v>
      </c>
    </row>
    <row r="2104" spans="1:6">
      <c r="A2104" s="48">
        <v>44071</v>
      </c>
      <c r="B2104" s="46">
        <v>44071</v>
      </c>
      <c r="C2104" s="46" t="s">
        <v>526</v>
      </c>
      <c r="D2104" s="47">
        <f>VLOOKUP(Pag_Inicio_Corr_mas_casos[[#This Row],[Corregimiento]],Hoja3!$A$2:$D$676,4,0)</f>
        <v>130106</v>
      </c>
      <c r="E2104" s="46">
        <v>36</v>
      </c>
    </row>
    <row r="2105" spans="1:6">
      <c r="A2105" s="48">
        <v>44071</v>
      </c>
      <c r="B2105" s="46">
        <v>44071</v>
      </c>
      <c r="C2105" s="46" t="s">
        <v>530</v>
      </c>
      <c r="D2105" s="47">
        <f>VLOOKUP(Pag_Inicio_Corr_mas_casos[[#This Row],[Corregimiento]],Hoja3!$A$2:$D$676,4,0)</f>
        <v>81007</v>
      </c>
      <c r="E2105" s="46">
        <v>34</v>
      </c>
    </row>
    <row r="2106" spans="1:6">
      <c r="A2106" s="48">
        <v>44071</v>
      </c>
      <c r="B2106" s="46">
        <v>44071</v>
      </c>
      <c r="C2106" s="46" t="s">
        <v>525</v>
      </c>
      <c r="D2106" s="47">
        <f>VLOOKUP(Pag_Inicio_Corr_mas_casos[[#This Row],[Corregimiento]],Hoja3!$A$2:$D$676,4,0)</f>
        <v>81002</v>
      </c>
      <c r="E2106" s="46">
        <v>30</v>
      </c>
    </row>
    <row r="2107" spans="1:6">
      <c r="A2107" s="48">
        <v>44071</v>
      </c>
      <c r="B2107" s="46">
        <v>44071</v>
      </c>
      <c r="C2107" s="46" t="s">
        <v>540</v>
      </c>
      <c r="D2107" s="47">
        <f>VLOOKUP(Pag_Inicio_Corr_mas_casos[[#This Row],[Corregimiento]],Hoja3!$A$2:$D$676,4,0)</f>
        <v>80812</v>
      </c>
      <c r="E2107" s="46">
        <v>28</v>
      </c>
    </row>
    <row r="2108" spans="1:6">
      <c r="A2108" s="48">
        <v>44071</v>
      </c>
      <c r="B2108" s="46">
        <v>44071</v>
      </c>
      <c r="C2108" s="46" t="s">
        <v>532</v>
      </c>
      <c r="D2108" s="47">
        <f>VLOOKUP(Pag_Inicio_Corr_mas_casos[[#This Row],[Corregimiento]],Hoja3!$A$2:$D$676,4,0)</f>
        <v>80816</v>
      </c>
      <c r="E2108" s="46">
        <v>27</v>
      </c>
    </row>
    <row r="2109" spans="1:6">
      <c r="A2109" s="48">
        <v>44071</v>
      </c>
      <c r="B2109" s="46">
        <v>44071</v>
      </c>
      <c r="C2109" s="46" t="s">
        <v>538</v>
      </c>
      <c r="D2109" s="47">
        <f>VLOOKUP(Pag_Inicio_Corr_mas_casos[[#This Row],[Corregimiento]],Hoja3!$A$2:$D$676,4,0)</f>
        <v>130107</v>
      </c>
      <c r="E2109" s="46">
        <v>20</v>
      </c>
    </row>
    <row r="2110" spans="1:6">
      <c r="A2110" s="48">
        <v>44071</v>
      </c>
      <c r="B2110" s="46">
        <v>44071</v>
      </c>
      <c r="C2110" s="46" t="s">
        <v>580</v>
      </c>
      <c r="D2110" s="47">
        <f>VLOOKUP(Pag_Inicio_Corr_mas_casos[[#This Row],[Corregimiento]],Hoja3!$A$2:$D$676,4,0)</f>
        <v>91001</v>
      </c>
      <c r="E2110" s="46">
        <v>19</v>
      </c>
    </row>
    <row r="2111" spans="1:6">
      <c r="A2111" s="48">
        <v>44071</v>
      </c>
      <c r="B2111" s="46">
        <v>44071</v>
      </c>
      <c r="C2111" s="46" t="s">
        <v>541</v>
      </c>
      <c r="D2111" s="47">
        <f>VLOOKUP(Pag_Inicio_Corr_mas_casos[[#This Row],[Corregimiento]],Hoja3!$A$2:$D$676,4,0)</f>
        <v>130702</v>
      </c>
      <c r="E2111" s="46">
        <v>18</v>
      </c>
    </row>
    <row r="2112" spans="1:6">
      <c r="A2112" s="48">
        <v>44071</v>
      </c>
      <c r="B2112" s="46">
        <v>44071</v>
      </c>
      <c r="C2112" s="46" t="s">
        <v>533</v>
      </c>
      <c r="D2112" s="47">
        <f>VLOOKUP(Pag_Inicio_Corr_mas_casos[[#This Row],[Corregimiento]],Hoja3!$A$2:$D$676,4,0)</f>
        <v>80817</v>
      </c>
      <c r="E2112" s="46">
        <v>18</v>
      </c>
    </row>
    <row r="2113" spans="1:6">
      <c r="A2113" s="48">
        <v>44071</v>
      </c>
      <c r="B2113" s="46">
        <v>44071</v>
      </c>
      <c r="C2113" s="46" t="s">
        <v>563</v>
      </c>
      <c r="D2113" s="47">
        <f>VLOOKUP(Pag_Inicio_Corr_mas_casos[[#This Row],[Corregimiento]],Hoja3!$A$2:$D$676,4,0)</f>
        <v>130105</v>
      </c>
      <c r="E2113" s="46">
        <v>17</v>
      </c>
    </row>
    <row r="2114" spans="1:6">
      <c r="A2114" s="48">
        <v>44071</v>
      </c>
      <c r="B2114" s="46">
        <v>44071</v>
      </c>
      <c r="C2114" s="46" t="s">
        <v>656</v>
      </c>
      <c r="D2114" s="47">
        <f>VLOOKUP(Pag_Inicio_Corr_mas_casos[[#This Row],[Corregimiento]],Hoja3!$A$2:$D$676,4,0)</f>
        <v>40406</v>
      </c>
      <c r="E2114" s="46">
        <v>16</v>
      </c>
    </row>
    <row r="2115" spans="1:6">
      <c r="A2115" s="48">
        <v>44071</v>
      </c>
      <c r="B2115" s="46">
        <v>44071</v>
      </c>
      <c r="C2115" s="46" t="s">
        <v>554</v>
      </c>
      <c r="D2115" s="47">
        <f>VLOOKUP(Pag_Inicio_Corr_mas_casos[[#This Row],[Corregimiento]],Hoja3!$A$2:$D$676,4,0)</f>
        <v>80820</v>
      </c>
      <c r="E2115" s="46">
        <v>16</v>
      </c>
    </row>
    <row r="2116" spans="1:6">
      <c r="A2116" s="48">
        <v>44071</v>
      </c>
      <c r="B2116" s="46">
        <v>44071</v>
      </c>
      <c r="C2116" s="46" t="s">
        <v>576</v>
      </c>
      <c r="D2116" s="47">
        <f>VLOOKUP(Pag_Inicio_Corr_mas_casos[[#This Row],[Corregimiento]],Hoja3!$A$2:$D$676,4,0)</f>
        <v>80814</v>
      </c>
      <c r="E2116" s="46">
        <v>15</v>
      </c>
    </row>
    <row r="2117" spans="1:6">
      <c r="A2117" s="48">
        <v>44071</v>
      </c>
      <c r="B2117" s="46">
        <v>44071</v>
      </c>
      <c r="C2117" s="46" t="s">
        <v>536</v>
      </c>
      <c r="D2117" s="47">
        <f>VLOOKUP(Pag_Inicio_Corr_mas_casos[[#This Row],[Corregimiento]],Hoja3!$A$2:$D$676,4,0)</f>
        <v>81001</v>
      </c>
      <c r="E2117" s="46">
        <v>14</v>
      </c>
    </row>
    <row r="2118" spans="1:6">
      <c r="A2118" s="48">
        <v>44071</v>
      </c>
      <c r="B2118" s="46">
        <v>44071</v>
      </c>
      <c r="C2118" s="46" t="s">
        <v>561</v>
      </c>
      <c r="D2118" s="47">
        <f>VLOOKUP(Pag_Inicio_Corr_mas_casos[[#This Row],[Corregimiento]],Hoja3!$A$2:$D$676,4,0)</f>
        <v>50208</v>
      </c>
      <c r="E2118" s="46">
        <v>14</v>
      </c>
    </row>
    <row r="2119" spans="1:6">
      <c r="A2119" s="48">
        <v>44071</v>
      </c>
      <c r="B2119" s="46">
        <v>44071</v>
      </c>
      <c r="C2119" s="46" t="s">
        <v>545</v>
      </c>
      <c r="D2119" s="47">
        <f>VLOOKUP(Pag_Inicio_Corr_mas_casos[[#This Row],[Corregimiento]],Hoja3!$A$2:$D$676,4,0)</f>
        <v>80810</v>
      </c>
      <c r="E2119" s="46">
        <v>14</v>
      </c>
    </row>
    <row r="2120" spans="1:6">
      <c r="A2120" s="48">
        <v>44071</v>
      </c>
      <c r="B2120" s="46">
        <v>44071</v>
      </c>
      <c r="C2120" s="46" t="s">
        <v>565</v>
      </c>
      <c r="D2120" s="47">
        <f>VLOOKUP(Pag_Inicio_Corr_mas_casos[[#This Row],[Corregimiento]],Hoja3!$A$2:$D$676,4,0)</f>
        <v>80809</v>
      </c>
      <c r="E2120" s="46">
        <v>13</v>
      </c>
    </row>
    <row r="2121" spans="1:6">
      <c r="A2121" s="48">
        <v>44071</v>
      </c>
      <c r="B2121" s="46">
        <v>44071</v>
      </c>
      <c r="C2121" s="46" t="s">
        <v>568</v>
      </c>
      <c r="D2121" s="47">
        <f>VLOOKUP(Pag_Inicio_Corr_mas_casos[[#This Row],[Corregimiento]],Hoja3!$A$2:$D$676,4,0)</f>
        <v>130717</v>
      </c>
      <c r="E2121" s="46">
        <v>12</v>
      </c>
    </row>
    <row r="2122" spans="1:6">
      <c r="A2122" s="48">
        <v>44071</v>
      </c>
      <c r="B2122" s="46">
        <v>44071</v>
      </c>
      <c r="C2122" s="46" t="s">
        <v>534</v>
      </c>
      <c r="D2122" s="47">
        <f>VLOOKUP(Pag_Inicio_Corr_mas_casos[[#This Row],[Corregimiento]],Hoja3!$A$2:$D$676,4,0)</f>
        <v>80822</v>
      </c>
      <c r="E2122" s="46">
        <v>11</v>
      </c>
    </row>
    <row r="2123" spans="1:6">
      <c r="A2123" s="48">
        <v>44071</v>
      </c>
      <c r="B2123" s="46">
        <v>44071</v>
      </c>
      <c r="C2123" s="46" t="s">
        <v>543</v>
      </c>
      <c r="D2123" s="47">
        <f>VLOOKUP(Pag_Inicio_Corr_mas_casos[[#This Row],[Corregimiento]],Hoja3!$A$2:$D$676,4,0)</f>
        <v>80806</v>
      </c>
      <c r="E2123" s="46">
        <v>11</v>
      </c>
    </row>
    <row r="2124" spans="1:6">
      <c r="A2124" s="48">
        <v>44071</v>
      </c>
      <c r="B2124" s="46">
        <v>44071</v>
      </c>
      <c r="C2124" s="46" t="s">
        <v>542</v>
      </c>
      <c r="D2124" s="47">
        <f>VLOOKUP(Pag_Inicio_Corr_mas_casos[[#This Row],[Corregimiento]],Hoja3!$A$2:$D$676,4,0)</f>
        <v>40601</v>
      </c>
      <c r="E2124" s="46">
        <v>11</v>
      </c>
    </row>
    <row r="2125" spans="1:6">
      <c r="A2125" s="48">
        <v>44071</v>
      </c>
      <c r="B2125" s="46">
        <v>44071</v>
      </c>
      <c r="C2125" s="46" t="s">
        <v>553</v>
      </c>
      <c r="D2125" s="47">
        <f>VLOOKUP(Pag_Inicio_Corr_mas_casos[[#This Row],[Corregimiento]],Hoja3!$A$2:$D$676,4,0)</f>
        <v>80808</v>
      </c>
      <c r="E2125" s="46">
        <v>11</v>
      </c>
    </row>
    <row r="2126" spans="1:6">
      <c r="A2126" s="48">
        <v>44071</v>
      </c>
      <c r="B2126" s="46">
        <v>44071</v>
      </c>
      <c r="C2126" s="46" t="s">
        <v>585</v>
      </c>
      <c r="D2126" s="47">
        <f>VLOOKUP(Pag_Inicio_Corr_mas_casos[[#This Row],[Corregimiento]],Hoja3!$A$2:$D$676,4,0)</f>
        <v>80818</v>
      </c>
      <c r="E2126" s="46">
        <v>11</v>
      </c>
    </row>
    <row r="2127" spans="1:6">
      <c r="A2127" s="48">
        <v>44071</v>
      </c>
      <c r="B2127" s="46">
        <v>44071</v>
      </c>
      <c r="C2127" s="46" t="s">
        <v>657</v>
      </c>
      <c r="D2127" s="47">
        <f>VLOOKUP(Pag_Inicio_Corr_mas_casos[[#This Row],[Corregimiento]],Hoja3!$A$2:$D$676,4,0)</f>
        <v>91101</v>
      </c>
      <c r="E2127" s="46">
        <v>11</v>
      </c>
    </row>
    <row r="2128" spans="1:6">
      <c r="A2128" s="40">
        <v>44072</v>
      </c>
      <c r="B2128" s="41">
        <v>44072</v>
      </c>
      <c r="C2128" s="41" t="s">
        <v>537</v>
      </c>
      <c r="D2128" s="42">
        <f>VLOOKUP(Pag_Inicio_Corr_mas_casos[[#This Row],[Corregimiento]],Hoja3!$A$2:$D$676,4,0)</f>
        <v>80819</v>
      </c>
      <c r="E2128" s="41">
        <v>60</v>
      </c>
      <c r="F2128" s="5">
        <f>SUM(G2128:G2153)</f>
        <v>0</v>
      </c>
    </row>
    <row r="2129" spans="1:5">
      <c r="A2129" s="40">
        <v>44072</v>
      </c>
      <c r="B2129" s="41">
        <v>44072</v>
      </c>
      <c r="C2129" s="41" t="s">
        <v>530</v>
      </c>
      <c r="D2129" s="42">
        <f>VLOOKUP(Pag_Inicio_Corr_mas_casos[[#This Row],[Corregimiento]],Hoja3!$A$2:$D$676,4,0)</f>
        <v>81007</v>
      </c>
      <c r="E2129" s="41">
        <v>55</v>
      </c>
    </row>
    <row r="2130" spans="1:5">
      <c r="A2130" s="40">
        <v>44072</v>
      </c>
      <c r="B2130" s="41">
        <v>44072</v>
      </c>
      <c r="C2130" s="41" t="s">
        <v>550</v>
      </c>
      <c r="D2130" s="42">
        <f>VLOOKUP(Pag_Inicio_Corr_mas_casos[[#This Row],[Corregimiento]],Hoja3!$A$2:$D$676,4,0)</f>
        <v>80813</v>
      </c>
      <c r="E2130" s="41">
        <v>49</v>
      </c>
    </row>
    <row r="2131" spans="1:5">
      <c r="A2131" s="40">
        <v>44072</v>
      </c>
      <c r="B2131" s="41">
        <v>44072</v>
      </c>
      <c r="C2131" s="41" t="s">
        <v>524</v>
      </c>
      <c r="D2131" s="42">
        <f>VLOOKUP(Pag_Inicio_Corr_mas_casos[[#This Row],[Corregimiento]],Hoja3!$A$2:$D$676,4,0)</f>
        <v>130101</v>
      </c>
      <c r="E2131" s="41">
        <v>46</v>
      </c>
    </row>
    <row r="2132" spans="1:5">
      <c r="A2132" s="40">
        <v>44072</v>
      </c>
      <c r="B2132" s="41">
        <v>44072</v>
      </c>
      <c r="C2132" s="41" t="s">
        <v>531</v>
      </c>
      <c r="D2132" s="42">
        <f>VLOOKUP(Pag_Inicio_Corr_mas_casos[[#This Row],[Corregimiento]],Hoja3!$A$2:$D$676,4,0)</f>
        <v>81008</v>
      </c>
      <c r="E2132" s="41">
        <v>44</v>
      </c>
    </row>
    <row r="2133" spans="1:5">
      <c r="A2133" s="40">
        <v>44072</v>
      </c>
      <c r="B2133" s="41">
        <v>44072</v>
      </c>
      <c r="C2133" s="41" t="s">
        <v>540</v>
      </c>
      <c r="D2133" s="42">
        <f>VLOOKUP(Pag_Inicio_Corr_mas_casos[[#This Row],[Corregimiento]],Hoja3!$A$2:$D$676,4,0)</f>
        <v>80812</v>
      </c>
      <c r="E2133" s="41">
        <v>43</v>
      </c>
    </row>
    <row r="2134" spans="1:5">
      <c r="A2134" s="40">
        <v>44072</v>
      </c>
      <c r="B2134" s="41">
        <v>44072</v>
      </c>
      <c r="C2134" s="41" t="s">
        <v>526</v>
      </c>
      <c r="D2134" s="42">
        <f>VLOOKUP(Pag_Inicio_Corr_mas_casos[[#This Row],[Corregimiento]],Hoja3!$A$2:$D$676,4,0)</f>
        <v>130106</v>
      </c>
      <c r="E2134" s="41">
        <v>39</v>
      </c>
    </row>
    <row r="2135" spans="1:5">
      <c r="A2135" s="40">
        <v>44072</v>
      </c>
      <c r="B2135" s="41">
        <v>44072</v>
      </c>
      <c r="C2135" s="41" t="s">
        <v>576</v>
      </c>
      <c r="D2135" s="42">
        <f>VLOOKUP(Pag_Inicio_Corr_mas_casos[[#This Row],[Corregimiento]],Hoja3!$A$2:$D$676,4,0)</f>
        <v>80814</v>
      </c>
      <c r="E2135" s="41">
        <v>36</v>
      </c>
    </row>
    <row r="2136" spans="1:5">
      <c r="A2136" s="40">
        <v>44072</v>
      </c>
      <c r="B2136" s="41">
        <v>44072</v>
      </c>
      <c r="C2136" s="41" t="s">
        <v>554</v>
      </c>
      <c r="D2136" s="42">
        <f>VLOOKUP(Pag_Inicio_Corr_mas_casos[[#This Row],[Corregimiento]],Hoja3!$A$2:$D$676,4,0)</f>
        <v>80820</v>
      </c>
      <c r="E2136" s="41">
        <v>31</v>
      </c>
    </row>
    <row r="2137" spans="1:5">
      <c r="A2137" s="40">
        <v>44072</v>
      </c>
      <c r="B2137" s="41">
        <v>44072</v>
      </c>
      <c r="C2137" s="41" t="s">
        <v>529</v>
      </c>
      <c r="D2137" s="42">
        <f>VLOOKUP(Pag_Inicio_Corr_mas_casos[[#This Row],[Corregimiento]],Hoja3!$A$2:$D$676,4,0)</f>
        <v>80821</v>
      </c>
      <c r="E2137" s="41">
        <v>28</v>
      </c>
    </row>
    <row r="2138" spans="1:5">
      <c r="A2138" s="40">
        <v>44072</v>
      </c>
      <c r="B2138" s="41">
        <v>44072</v>
      </c>
      <c r="C2138" s="41" t="s">
        <v>533</v>
      </c>
      <c r="D2138" s="42">
        <f>VLOOKUP(Pag_Inicio_Corr_mas_casos[[#This Row],[Corregimiento]],Hoja3!$A$2:$D$676,4,0)</f>
        <v>80817</v>
      </c>
      <c r="E2138" s="41">
        <v>22</v>
      </c>
    </row>
    <row r="2139" spans="1:5">
      <c r="A2139" s="40">
        <v>44072</v>
      </c>
      <c r="B2139" s="41">
        <v>44072</v>
      </c>
      <c r="C2139" s="41" t="s">
        <v>555</v>
      </c>
      <c r="D2139" s="42">
        <f>VLOOKUP(Pag_Inicio_Corr_mas_casos[[#This Row],[Corregimiento]],Hoja3!$A$2:$D$676,4,0)</f>
        <v>80815</v>
      </c>
      <c r="E2139" s="41">
        <v>18</v>
      </c>
    </row>
    <row r="2140" spans="1:5">
      <c r="A2140" s="40">
        <v>44072</v>
      </c>
      <c r="B2140" s="41">
        <v>44072</v>
      </c>
      <c r="C2140" s="41" t="s">
        <v>580</v>
      </c>
      <c r="D2140" s="42">
        <f>VLOOKUP(Pag_Inicio_Corr_mas_casos[[#This Row],[Corregimiento]],Hoja3!$A$2:$D$676,4,0)</f>
        <v>91001</v>
      </c>
      <c r="E2140" s="41">
        <v>15</v>
      </c>
    </row>
    <row r="2141" spans="1:5">
      <c r="A2141" s="40">
        <v>44072</v>
      </c>
      <c r="B2141" s="41">
        <v>44072</v>
      </c>
      <c r="C2141" s="41" t="s">
        <v>544</v>
      </c>
      <c r="D2141" s="42">
        <f>VLOOKUP(Pag_Inicio_Corr_mas_casos[[#This Row],[Corregimiento]],Hoja3!$A$2:$D$676,4,0)</f>
        <v>130108</v>
      </c>
      <c r="E2141" s="41">
        <v>15</v>
      </c>
    </row>
    <row r="2142" spans="1:5">
      <c r="A2142" s="40">
        <v>44072</v>
      </c>
      <c r="B2142" s="41">
        <v>44072</v>
      </c>
      <c r="C2142" s="41" t="s">
        <v>658</v>
      </c>
      <c r="D2142" s="42">
        <f>VLOOKUP(Pag_Inicio_Corr_mas_casos[[#This Row],[Corregimiento]],Hoja3!$A$2:$D$676,4,0)</f>
        <v>70409</v>
      </c>
      <c r="E2142" s="41">
        <v>14</v>
      </c>
    </row>
    <row r="2143" spans="1:5">
      <c r="A2143" s="40">
        <v>44072</v>
      </c>
      <c r="B2143" s="41">
        <v>44072</v>
      </c>
      <c r="C2143" s="41" t="s">
        <v>569</v>
      </c>
      <c r="D2143" s="42">
        <f>VLOOKUP(Pag_Inicio_Corr_mas_casos[[#This Row],[Corregimiento]],Hoja3!$A$2:$D$676,4,0)</f>
        <v>81003</v>
      </c>
      <c r="E2143" s="41">
        <v>14</v>
      </c>
    </row>
    <row r="2144" spans="1:5">
      <c r="A2144" s="40">
        <v>44072</v>
      </c>
      <c r="B2144" s="41">
        <v>44072</v>
      </c>
      <c r="C2144" s="41" t="s">
        <v>536</v>
      </c>
      <c r="D2144" s="42">
        <f>VLOOKUP(Pag_Inicio_Corr_mas_casos[[#This Row],[Corregimiento]],Hoja3!$A$2:$D$676,4,0)</f>
        <v>81001</v>
      </c>
      <c r="E2144" s="41">
        <v>14</v>
      </c>
    </row>
    <row r="2145" spans="1:6">
      <c r="A2145" s="40">
        <v>44072</v>
      </c>
      <c r="B2145" s="41">
        <v>44072</v>
      </c>
      <c r="C2145" s="41" t="s">
        <v>532</v>
      </c>
      <c r="D2145" s="42">
        <f>VLOOKUP(Pag_Inicio_Corr_mas_casos[[#This Row],[Corregimiento]],Hoja3!$A$2:$D$676,4,0)</f>
        <v>80816</v>
      </c>
      <c r="E2145" s="41">
        <v>14</v>
      </c>
    </row>
    <row r="2146" spans="1:6">
      <c r="A2146" s="40">
        <v>44072</v>
      </c>
      <c r="B2146" s="41">
        <v>44072</v>
      </c>
      <c r="C2146" s="41" t="s">
        <v>627</v>
      </c>
      <c r="D2146" s="42">
        <f>VLOOKUP(Pag_Inicio_Corr_mas_casos[[#This Row],[Corregimiento]],Hoja3!$A$2:$D$676,4,0)</f>
        <v>40606</v>
      </c>
      <c r="E2146" s="41">
        <v>13</v>
      </c>
    </row>
    <row r="2147" spans="1:6">
      <c r="A2147" s="40">
        <v>44072</v>
      </c>
      <c r="B2147" s="41">
        <v>44072</v>
      </c>
      <c r="C2147" s="41" t="s">
        <v>559</v>
      </c>
      <c r="D2147" s="42">
        <f>VLOOKUP(Pag_Inicio_Corr_mas_casos[[#This Row],[Corregimiento]],Hoja3!$A$2:$D$676,4,0)</f>
        <v>130708</v>
      </c>
      <c r="E2147" s="41">
        <v>12</v>
      </c>
    </row>
    <row r="2148" spans="1:6">
      <c r="A2148" s="40">
        <v>44072</v>
      </c>
      <c r="B2148" s="41">
        <v>44072</v>
      </c>
      <c r="C2148" s="41" t="s">
        <v>538</v>
      </c>
      <c r="D2148" s="42">
        <f>VLOOKUP(Pag_Inicio_Corr_mas_casos[[#This Row],[Corregimiento]],Hoja3!$A$2:$D$676,4,0)</f>
        <v>130107</v>
      </c>
      <c r="E2148" s="41">
        <v>12</v>
      </c>
    </row>
    <row r="2149" spans="1:6">
      <c r="A2149" s="40">
        <v>44072</v>
      </c>
      <c r="B2149" s="41">
        <v>44072</v>
      </c>
      <c r="C2149" s="41" t="s">
        <v>560</v>
      </c>
      <c r="D2149" s="42">
        <f>VLOOKUP(Pag_Inicio_Corr_mas_casos[[#This Row],[Corregimiento]],Hoja3!$A$2:$D$676,4,0)</f>
        <v>80826</v>
      </c>
      <c r="E2149" s="41">
        <v>11</v>
      </c>
    </row>
    <row r="2150" spans="1:6">
      <c r="A2150" s="40">
        <v>44072</v>
      </c>
      <c r="B2150" s="41">
        <v>44072</v>
      </c>
      <c r="C2150" s="41" t="s">
        <v>525</v>
      </c>
      <c r="D2150" s="42">
        <f>VLOOKUP(Pag_Inicio_Corr_mas_casos[[#This Row],[Corregimiento]],Hoja3!$A$2:$D$676,4,0)</f>
        <v>81002</v>
      </c>
      <c r="E2150" s="41">
        <v>11</v>
      </c>
    </row>
    <row r="2151" spans="1:6">
      <c r="A2151" s="40">
        <v>44072</v>
      </c>
      <c r="B2151" s="41">
        <v>44072</v>
      </c>
      <c r="C2151" s="41" t="s">
        <v>572</v>
      </c>
      <c r="D2151" s="42">
        <f>VLOOKUP(Pag_Inicio_Corr_mas_casos[[#This Row],[Corregimiento]],Hoja3!$A$2:$D$676,4,0)</f>
        <v>130701</v>
      </c>
      <c r="E2151" s="41">
        <v>11</v>
      </c>
    </row>
    <row r="2152" spans="1:6">
      <c r="A2152" s="40">
        <v>44072</v>
      </c>
      <c r="B2152" s="41">
        <v>44072</v>
      </c>
      <c r="C2152" s="41" t="s">
        <v>534</v>
      </c>
      <c r="D2152" s="42">
        <f>VLOOKUP(Pag_Inicio_Corr_mas_casos[[#This Row],[Corregimiento]],Hoja3!$A$2:$D$676,4,0)</f>
        <v>80822</v>
      </c>
      <c r="E2152" s="41">
        <v>11</v>
      </c>
    </row>
    <row r="2153" spans="1:6">
      <c r="A2153" s="40">
        <v>44072</v>
      </c>
      <c r="B2153" s="41">
        <v>44072</v>
      </c>
      <c r="C2153" s="41" t="s">
        <v>528</v>
      </c>
      <c r="D2153" s="42">
        <f>VLOOKUP(Pag_Inicio_Corr_mas_casos[[#This Row],[Corregimiento]],Hoja3!$A$2:$D$676,4,0)</f>
        <v>130102</v>
      </c>
      <c r="E2153" s="41">
        <v>11</v>
      </c>
    </row>
    <row r="2154" spans="1:6">
      <c r="A2154" s="52">
        <v>44073</v>
      </c>
      <c r="B2154" s="53">
        <v>44073</v>
      </c>
      <c r="C2154" s="53" t="s">
        <v>598</v>
      </c>
      <c r="D2154" s="54">
        <f>VLOOKUP(Pag_Inicio_Corr_mas_casos[[#This Row],[Corregimiento]],Hoja3!$A$2:$D$676,4,0)</f>
        <v>120504</v>
      </c>
      <c r="E2154" s="53">
        <v>25</v>
      </c>
      <c r="F2154" s="5">
        <f>SUM(G2154:G2173)</f>
        <v>0</v>
      </c>
    </row>
    <row r="2155" spans="1:6">
      <c r="A2155" s="52">
        <v>44073</v>
      </c>
      <c r="B2155" s="53">
        <v>44073</v>
      </c>
      <c r="C2155" s="53" t="s">
        <v>543</v>
      </c>
      <c r="D2155" s="54">
        <f>VLOOKUP(Pag_Inicio_Corr_mas_casos[[#This Row],[Corregimiento]],Hoja3!$A$2:$D$676,4,0)</f>
        <v>80806</v>
      </c>
      <c r="E2155" s="53">
        <v>20</v>
      </c>
    </row>
    <row r="2156" spans="1:6">
      <c r="A2156" s="52">
        <v>44073</v>
      </c>
      <c r="B2156" s="53">
        <v>44073</v>
      </c>
      <c r="C2156" s="53" t="s">
        <v>632</v>
      </c>
      <c r="D2156" s="54">
        <f>VLOOKUP(Pag_Inicio_Corr_mas_casos[[#This Row],[Corregimiento]],Hoja3!$A$2:$D$676,4,0)</f>
        <v>100104</v>
      </c>
      <c r="E2156" s="53">
        <v>20</v>
      </c>
    </row>
    <row r="2157" spans="1:6">
      <c r="A2157" s="52">
        <v>44073</v>
      </c>
      <c r="B2157" s="53">
        <v>44073</v>
      </c>
      <c r="C2157" s="53" t="s">
        <v>647</v>
      </c>
      <c r="D2157" s="54">
        <f>VLOOKUP(Pag_Inicio_Corr_mas_casos[[#This Row],[Corregimiento]],Hoja3!$A$2:$D$676,4,0)</f>
        <v>50106</v>
      </c>
      <c r="E2157" s="53">
        <v>18</v>
      </c>
    </row>
    <row r="2158" spans="1:6">
      <c r="A2158" s="52">
        <v>44073</v>
      </c>
      <c r="B2158" s="53">
        <v>44073</v>
      </c>
      <c r="C2158" s="53" t="s">
        <v>529</v>
      </c>
      <c r="D2158" s="54">
        <f>VLOOKUP(Pag_Inicio_Corr_mas_casos[[#This Row],[Corregimiento]],Hoja3!$A$2:$D$676,4,0)</f>
        <v>80821</v>
      </c>
      <c r="E2158" s="53">
        <v>17</v>
      </c>
    </row>
    <row r="2159" spans="1:6">
      <c r="A2159" s="52">
        <v>44073</v>
      </c>
      <c r="B2159" s="53">
        <v>44073</v>
      </c>
      <c r="C2159" s="53" t="s">
        <v>555</v>
      </c>
      <c r="D2159" s="54">
        <f>VLOOKUP(Pag_Inicio_Corr_mas_casos[[#This Row],[Corregimiento]],Hoja3!$A$2:$D$676,4,0)</f>
        <v>80815</v>
      </c>
      <c r="E2159" s="53">
        <v>17</v>
      </c>
    </row>
    <row r="2160" spans="1:6">
      <c r="A2160" s="52">
        <v>44073</v>
      </c>
      <c r="B2160" s="53">
        <v>44073</v>
      </c>
      <c r="C2160" s="53" t="s">
        <v>552</v>
      </c>
      <c r="D2160" s="54">
        <f>VLOOKUP(Pag_Inicio_Corr_mas_casos[[#This Row],[Corregimiento]],Hoja3!$A$2:$D$676,4,0)</f>
        <v>80501</v>
      </c>
      <c r="E2160" s="53">
        <v>16</v>
      </c>
    </row>
    <row r="2161" spans="1:6">
      <c r="A2161" s="52">
        <v>44073</v>
      </c>
      <c r="B2161" s="53">
        <v>44073</v>
      </c>
      <c r="C2161" s="53" t="s">
        <v>596</v>
      </c>
      <c r="D2161" s="54">
        <f>VLOOKUP(Pag_Inicio_Corr_mas_casos[[#This Row],[Corregimiento]],Hoja3!$A$2:$D$676,4,0)</f>
        <v>10401</v>
      </c>
      <c r="E2161" s="53">
        <v>14</v>
      </c>
    </row>
    <row r="2162" spans="1:6">
      <c r="A2162" s="52">
        <v>44073</v>
      </c>
      <c r="B2162" s="53">
        <v>44073</v>
      </c>
      <c r="C2162" s="53" t="s">
        <v>535</v>
      </c>
      <c r="D2162" s="54">
        <f>VLOOKUP(Pag_Inicio_Corr_mas_casos[[#This Row],[Corregimiento]],Hoja3!$A$2:$D$676,4,0)</f>
        <v>80823</v>
      </c>
      <c r="E2162" s="53">
        <v>14</v>
      </c>
    </row>
    <row r="2163" spans="1:6">
      <c r="A2163" s="52">
        <v>44073</v>
      </c>
      <c r="B2163" s="53">
        <v>44073</v>
      </c>
      <c r="C2163" s="53" t="s">
        <v>644</v>
      </c>
      <c r="D2163" s="54">
        <f>VLOOKUP(Pag_Inicio_Corr_mas_casos[[#This Row],[Corregimiento]],Hoja3!$A$2:$D$676,4,0)</f>
        <v>40404</v>
      </c>
      <c r="E2163" s="53">
        <v>14</v>
      </c>
    </row>
    <row r="2164" spans="1:6">
      <c r="A2164" s="52">
        <v>44073</v>
      </c>
      <c r="B2164" s="53">
        <v>44073</v>
      </c>
      <c r="C2164" s="53" t="s">
        <v>542</v>
      </c>
      <c r="D2164" s="54">
        <f>VLOOKUP(Pag_Inicio_Corr_mas_casos[[#This Row],[Corregimiento]],Hoja3!$A$2:$D$676,4,0)</f>
        <v>40601</v>
      </c>
      <c r="E2164" s="53">
        <v>13</v>
      </c>
    </row>
    <row r="2165" spans="1:6">
      <c r="A2165" s="52">
        <v>44073</v>
      </c>
      <c r="B2165" s="53">
        <v>44073</v>
      </c>
      <c r="C2165" s="53" t="s">
        <v>627</v>
      </c>
      <c r="D2165" s="54">
        <f>VLOOKUP(Pag_Inicio_Corr_mas_casos[[#This Row],[Corregimiento]],Hoja3!$A$2:$D$676,4,0)</f>
        <v>40606</v>
      </c>
      <c r="E2165" s="53">
        <v>13</v>
      </c>
    </row>
    <row r="2166" spans="1:6">
      <c r="A2166" s="52">
        <v>44073</v>
      </c>
      <c r="B2166" s="53">
        <v>44073</v>
      </c>
      <c r="C2166" s="53" t="s">
        <v>537</v>
      </c>
      <c r="D2166" s="54">
        <f>VLOOKUP(Pag_Inicio_Corr_mas_casos[[#This Row],[Corregimiento]],Hoja3!$A$2:$D$676,4,0)</f>
        <v>80819</v>
      </c>
      <c r="E2166" s="53">
        <v>13</v>
      </c>
    </row>
    <row r="2167" spans="1:6">
      <c r="A2167" s="52">
        <v>44073</v>
      </c>
      <c r="B2167" s="53">
        <v>44073</v>
      </c>
      <c r="C2167" s="53" t="s">
        <v>655</v>
      </c>
      <c r="D2167" s="54">
        <f>VLOOKUP(Pag_Inicio_Corr_mas_casos[[#This Row],[Corregimiento]],Hoja3!$A$2:$D$676,4,0)</f>
        <v>50105</v>
      </c>
      <c r="E2167" s="53">
        <v>13</v>
      </c>
    </row>
    <row r="2168" spans="1:6">
      <c r="A2168" s="52">
        <v>44073</v>
      </c>
      <c r="B2168" s="53">
        <v>44073</v>
      </c>
      <c r="C2168" s="53" t="s">
        <v>536</v>
      </c>
      <c r="D2168" s="54">
        <f>VLOOKUP(Pag_Inicio_Corr_mas_casos[[#This Row],[Corregimiento]],Hoja3!$A$2:$D$676,4,0)</f>
        <v>81001</v>
      </c>
      <c r="E2168" s="53">
        <v>12</v>
      </c>
    </row>
    <row r="2169" spans="1:6">
      <c r="A2169" s="52">
        <v>44073</v>
      </c>
      <c r="B2169" s="53">
        <v>44073</v>
      </c>
      <c r="C2169" s="53" t="s">
        <v>534</v>
      </c>
      <c r="D2169" s="54">
        <f>VLOOKUP(Pag_Inicio_Corr_mas_casos[[#This Row],[Corregimiento]],Hoja3!$A$2:$D$676,4,0)</f>
        <v>80822</v>
      </c>
      <c r="E2169" s="53">
        <v>12</v>
      </c>
    </row>
    <row r="2170" spans="1:6">
      <c r="A2170" s="52">
        <v>44073</v>
      </c>
      <c r="B2170" s="53">
        <v>44073</v>
      </c>
      <c r="C2170" s="53" t="s">
        <v>576</v>
      </c>
      <c r="D2170" s="54">
        <f>VLOOKUP(Pag_Inicio_Corr_mas_casos[[#This Row],[Corregimiento]],Hoja3!$A$2:$D$676,4,0)</f>
        <v>80814</v>
      </c>
      <c r="E2170" s="53">
        <v>12</v>
      </c>
    </row>
    <row r="2171" spans="1:6">
      <c r="A2171" s="52">
        <v>44073</v>
      </c>
      <c r="B2171" s="53">
        <v>44073</v>
      </c>
      <c r="C2171" s="53" t="s">
        <v>565</v>
      </c>
      <c r="D2171" s="54">
        <f>VLOOKUP(Pag_Inicio_Corr_mas_casos[[#This Row],[Corregimiento]],Hoja3!$A$2:$D$676,4,0)</f>
        <v>80809</v>
      </c>
      <c r="E2171" s="53">
        <v>11</v>
      </c>
    </row>
    <row r="2172" spans="1:6">
      <c r="A2172" s="52">
        <v>44073</v>
      </c>
      <c r="B2172" s="53">
        <v>44073</v>
      </c>
      <c r="C2172" s="53" t="s">
        <v>525</v>
      </c>
      <c r="D2172" s="54">
        <f>VLOOKUP(Pag_Inicio_Corr_mas_casos[[#This Row],[Corregimiento]],Hoja3!$A$2:$D$676,4,0)</f>
        <v>81002</v>
      </c>
      <c r="E2172" s="53">
        <v>11</v>
      </c>
    </row>
    <row r="2173" spans="1:6">
      <c r="A2173" s="52">
        <v>44073</v>
      </c>
      <c r="B2173" s="53">
        <v>44073</v>
      </c>
      <c r="C2173" s="53" t="s">
        <v>659</v>
      </c>
      <c r="D2173" s="54">
        <f>VLOOKUP(Pag_Inicio_Corr_mas_casos[[#This Row],[Corregimiento]],Hoja3!$A$2:$D$676,4,0)</f>
        <v>90402</v>
      </c>
      <c r="E2173" s="53">
        <v>11</v>
      </c>
    </row>
    <row r="2174" spans="1:6">
      <c r="A2174" s="37">
        <v>44074</v>
      </c>
      <c r="B2174" s="38">
        <v>44074</v>
      </c>
      <c r="C2174" s="38" t="s">
        <v>528</v>
      </c>
      <c r="D2174" s="39">
        <f>VLOOKUP(Pag_Inicio_Corr_mas_casos[[#This Row],[Corregimiento]],Hoja3!$A$2:$D$676,4,0)</f>
        <v>130102</v>
      </c>
      <c r="E2174" s="38">
        <v>35</v>
      </c>
      <c r="F2174" s="5">
        <f>SUM(G2174:G2222)</f>
        <v>0</v>
      </c>
    </row>
    <row r="2175" spans="1:6">
      <c r="A2175" s="37">
        <v>44074</v>
      </c>
      <c r="B2175" s="38">
        <v>44074</v>
      </c>
      <c r="C2175" s="38" t="s">
        <v>537</v>
      </c>
      <c r="D2175" s="39">
        <f>VLOOKUP(Pag_Inicio_Corr_mas_casos[[#This Row],[Corregimiento]],Hoja3!$A$2:$D$676,4,0)</f>
        <v>80819</v>
      </c>
      <c r="E2175" s="38">
        <v>35</v>
      </c>
    </row>
    <row r="2176" spans="1:6">
      <c r="A2176" s="37">
        <v>44074</v>
      </c>
      <c r="B2176" s="38">
        <v>44074</v>
      </c>
      <c r="C2176" s="38" t="s">
        <v>529</v>
      </c>
      <c r="D2176" s="39">
        <f>VLOOKUP(Pag_Inicio_Corr_mas_casos[[#This Row],[Corregimiento]],Hoja3!$A$2:$D$676,4,0)</f>
        <v>80821</v>
      </c>
      <c r="E2176" s="38">
        <v>32</v>
      </c>
    </row>
    <row r="2177" spans="1:5">
      <c r="A2177" s="37">
        <v>44074</v>
      </c>
      <c r="B2177" s="38">
        <v>44074</v>
      </c>
      <c r="C2177" s="38" t="s">
        <v>552</v>
      </c>
      <c r="D2177" s="39">
        <f>VLOOKUP(Pag_Inicio_Corr_mas_casos[[#This Row],[Corregimiento]],Hoja3!$A$2:$D$676,4,0)</f>
        <v>80501</v>
      </c>
      <c r="E2177" s="38">
        <v>31</v>
      </c>
    </row>
    <row r="2178" spans="1:5">
      <c r="A2178" s="37">
        <v>44074</v>
      </c>
      <c r="B2178" s="38">
        <v>44074</v>
      </c>
      <c r="C2178" s="38" t="s">
        <v>524</v>
      </c>
      <c r="D2178" s="39">
        <f>VLOOKUP(Pag_Inicio_Corr_mas_casos[[#This Row],[Corregimiento]],Hoja3!$A$2:$D$676,4,0)</f>
        <v>130101</v>
      </c>
      <c r="E2178" s="38">
        <v>29</v>
      </c>
    </row>
    <row r="2179" spans="1:5">
      <c r="A2179" s="37">
        <v>44074</v>
      </c>
      <c r="B2179" s="38">
        <v>44074</v>
      </c>
      <c r="C2179" s="38" t="s">
        <v>598</v>
      </c>
      <c r="D2179" s="39">
        <f>VLOOKUP(Pag_Inicio_Corr_mas_casos[[#This Row],[Corregimiento]],Hoja3!$A$2:$D$676,4,0)</f>
        <v>120504</v>
      </c>
      <c r="E2179" s="38">
        <v>29</v>
      </c>
    </row>
    <row r="2180" spans="1:5">
      <c r="A2180" s="37">
        <v>44074</v>
      </c>
      <c r="B2180" s="38">
        <v>44074</v>
      </c>
      <c r="C2180" s="38" t="s">
        <v>533</v>
      </c>
      <c r="D2180" s="39">
        <f>VLOOKUP(Pag_Inicio_Corr_mas_casos[[#This Row],[Corregimiento]],Hoja3!$A$2:$D$676,4,0)</f>
        <v>80817</v>
      </c>
      <c r="E2180" s="38">
        <v>29</v>
      </c>
    </row>
    <row r="2181" spans="1:5">
      <c r="A2181" s="37">
        <v>44074</v>
      </c>
      <c r="B2181" s="38">
        <v>44074</v>
      </c>
      <c r="C2181" s="38" t="s">
        <v>526</v>
      </c>
      <c r="D2181" s="39">
        <f>VLOOKUP(Pag_Inicio_Corr_mas_casos[[#This Row],[Corregimiento]],Hoja3!$A$2:$D$676,4,0)</f>
        <v>130106</v>
      </c>
      <c r="E2181" s="38">
        <v>28</v>
      </c>
    </row>
    <row r="2182" spans="1:5">
      <c r="A2182" s="37">
        <v>44074</v>
      </c>
      <c r="B2182" s="38">
        <v>44074</v>
      </c>
      <c r="C2182" s="38" t="s">
        <v>535</v>
      </c>
      <c r="D2182" s="39">
        <f>VLOOKUP(Pag_Inicio_Corr_mas_casos[[#This Row],[Corregimiento]],Hoja3!$A$2:$D$676,4,0)</f>
        <v>80823</v>
      </c>
      <c r="E2182" s="38">
        <v>26</v>
      </c>
    </row>
    <row r="2183" spans="1:5">
      <c r="A2183" s="37">
        <v>44074</v>
      </c>
      <c r="B2183" s="38">
        <v>44074</v>
      </c>
      <c r="C2183" s="38" t="s">
        <v>534</v>
      </c>
      <c r="D2183" s="39">
        <f>VLOOKUP(Pag_Inicio_Corr_mas_casos[[#This Row],[Corregimiento]],Hoja3!$A$2:$D$676,4,0)</f>
        <v>80822</v>
      </c>
      <c r="E2183" s="38">
        <v>24</v>
      </c>
    </row>
    <row r="2184" spans="1:5">
      <c r="A2184" s="37">
        <v>44074</v>
      </c>
      <c r="B2184" s="38">
        <v>44074</v>
      </c>
      <c r="C2184" s="38" t="s">
        <v>576</v>
      </c>
      <c r="D2184" s="39">
        <f>VLOOKUP(Pag_Inicio_Corr_mas_casos[[#This Row],[Corregimiento]],Hoja3!$A$2:$D$676,4,0)</f>
        <v>80814</v>
      </c>
      <c r="E2184" s="38">
        <v>24</v>
      </c>
    </row>
    <row r="2185" spans="1:5">
      <c r="A2185" s="37">
        <v>44074</v>
      </c>
      <c r="B2185" s="38">
        <v>44074</v>
      </c>
      <c r="C2185" s="38" t="s">
        <v>530</v>
      </c>
      <c r="D2185" s="39">
        <f>VLOOKUP(Pag_Inicio_Corr_mas_casos[[#This Row],[Corregimiento]],Hoja3!$A$2:$D$676,4,0)</f>
        <v>81007</v>
      </c>
      <c r="E2185" s="38">
        <v>22</v>
      </c>
    </row>
    <row r="2186" spans="1:5">
      <c r="A2186" s="37">
        <v>44074</v>
      </c>
      <c r="B2186" s="38">
        <v>44074</v>
      </c>
      <c r="C2186" s="38" t="s">
        <v>633</v>
      </c>
      <c r="D2186" s="39">
        <f>VLOOKUP(Pag_Inicio_Corr_mas_casos[[#This Row],[Corregimiento]],Hoja3!$A$2:$D$676,4,0)</f>
        <v>40501</v>
      </c>
      <c r="E2186" s="38">
        <v>22</v>
      </c>
    </row>
    <row r="2187" spans="1:5">
      <c r="A2187" s="37">
        <v>44074</v>
      </c>
      <c r="B2187" s="38">
        <v>44074</v>
      </c>
      <c r="C2187" s="38" t="s">
        <v>627</v>
      </c>
      <c r="D2187" s="39">
        <f>VLOOKUP(Pag_Inicio_Corr_mas_casos[[#This Row],[Corregimiento]],Hoja3!$A$2:$D$676,4,0)</f>
        <v>40606</v>
      </c>
      <c r="E2187" s="38">
        <v>22</v>
      </c>
    </row>
    <row r="2188" spans="1:5">
      <c r="A2188" s="37">
        <v>44074</v>
      </c>
      <c r="B2188" s="38">
        <v>44074</v>
      </c>
      <c r="C2188" s="38" t="s">
        <v>542</v>
      </c>
      <c r="D2188" s="39">
        <f>VLOOKUP(Pag_Inicio_Corr_mas_casos[[#This Row],[Corregimiento]],Hoja3!$A$2:$D$676,4,0)</f>
        <v>40601</v>
      </c>
      <c r="E2188" s="38">
        <v>21</v>
      </c>
    </row>
    <row r="2189" spans="1:5">
      <c r="A2189" s="37">
        <v>44074</v>
      </c>
      <c r="B2189" s="38">
        <v>44074</v>
      </c>
      <c r="C2189" s="38" t="s">
        <v>540</v>
      </c>
      <c r="D2189" s="39">
        <f>VLOOKUP(Pag_Inicio_Corr_mas_casos[[#This Row],[Corregimiento]],Hoja3!$A$2:$D$676,4,0)</f>
        <v>80812</v>
      </c>
      <c r="E2189" s="38">
        <v>21</v>
      </c>
    </row>
    <row r="2190" spans="1:5">
      <c r="A2190" s="37">
        <v>44074</v>
      </c>
      <c r="B2190" s="38">
        <v>44074</v>
      </c>
      <c r="C2190" s="38" t="s">
        <v>550</v>
      </c>
      <c r="D2190" s="39">
        <f>VLOOKUP(Pag_Inicio_Corr_mas_casos[[#This Row],[Corregimiento]],Hoja3!$A$2:$D$676,4,0)</f>
        <v>80813</v>
      </c>
      <c r="E2190" s="38">
        <v>20</v>
      </c>
    </row>
    <row r="2191" spans="1:5">
      <c r="A2191" s="37">
        <v>44074</v>
      </c>
      <c r="B2191" s="38">
        <v>44074</v>
      </c>
      <c r="C2191" s="38" t="s">
        <v>525</v>
      </c>
      <c r="D2191" s="39">
        <f>VLOOKUP(Pag_Inicio_Corr_mas_casos[[#This Row],[Corregimiento]],Hoja3!$A$2:$D$676,4,0)</f>
        <v>81002</v>
      </c>
      <c r="E2191" s="38">
        <v>19</v>
      </c>
    </row>
    <row r="2192" spans="1:5">
      <c r="A2192" s="37">
        <v>44074</v>
      </c>
      <c r="B2192" s="38">
        <v>44074</v>
      </c>
      <c r="C2192" s="38" t="s">
        <v>543</v>
      </c>
      <c r="D2192" s="39">
        <f>VLOOKUP(Pag_Inicio_Corr_mas_casos[[#This Row],[Corregimiento]],Hoja3!$A$2:$D$676,4,0)</f>
        <v>80806</v>
      </c>
      <c r="E2192" s="38">
        <v>19</v>
      </c>
    </row>
    <row r="2193" spans="1:5">
      <c r="A2193" s="37">
        <v>44074</v>
      </c>
      <c r="B2193" s="38">
        <v>44074</v>
      </c>
      <c r="C2193" s="38" t="s">
        <v>555</v>
      </c>
      <c r="D2193" s="39">
        <f>VLOOKUP(Pag_Inicio_Corr_mas_casos[[#This Row],[Corregimiento]],Hoja3!$A$2:$D$676,4,0)</f>
        <v>80815</v>
      </c>
      <c r="E2193" s="38">
        <v>19</v>
      </c>
    </row>
    <row r="2194" spans="1:5">
      <c r="A2194" s="37">
        <v>44074</v>
      </c>
      <c r="B2194" s="38">
        <v>44074</v>
      </c>
      <c r="C2194" s="38" t="s">
        <v>660</v>
      </c>
      <c r="D2194" s="39">
        <f>VLOOKUP(Pag_Inicio_Corr_mas_casos[[#This Row],[Corregimiento]],Hoja3!$A$2:$D$676,4,0)</f>
        <v>10203</v>
      </c>
      <c r="E2194" s="38">
        <v>19</v>
      </c>
    </row>
    <row r="2195" spans="1:5">
      <c r="A2195" s="37">
        <v>44074</v>
      </c>
      <c r="B2195" s="38">
        <v>44074</v>
      </c>
      <c r="C2195" s="38" t="s">
        <v>532</v>
      </c>
      <c r="D2195" s="39">
        <f>VLOOKUP(Pag_Inicio_Corr_mas_casos[[#This Row],[Corregimiento]],Hoja3!$A$2:$D$676,4,0)</f>
        <v>80816</v>
      </c>
      <c r="E2195" s="38">
        <v>19</v>
      </c>
    </row>
    <row r="2196" spans="1:5">
      <c r="A2196" s="37">
        <v>44074</v>
      </c>
      <c r="B2196" s="38">
        <v>44074</v>
      </c>
      <c r="C2196" s="38" t="s">
        <v>544</v>
      </c>
      <c r="D2196" s="39">
        <f>VLOOKUP(Pag_Inicio_Corr_mas_casos[[#This Row],[Corregimiento]],Hoja3!$A$2:$D$676,4,0)</f>
        <v>130108</v>
      </c>
      <c r="E2196" s="38">
        <v>18</v>
      </c>
    </row>
    <row r="2197" spans="1:5">
      <c r="A2197" s="37">
        <v>44074</v>
      </c>
      <c r="B2197" s="38">
        <v>44074</v>
      </c>
      <c r="C2197" s="38" t="s">
        <v>565</v>
      </c>
      <c r="D2197" s="39">
        <f>VLOOKUP(Pag_Inicio_Corr_mas_casos[[#This Row],[Corregimiento]],Hoja3!$A$2:$D$676,4,0)</f>
        <v>80809</v>
      </c>
      <c r="E2197" s="38">
        <v>18</v>
      </c>
    </row>
    <row r="2198" spans="1:5">
      <c r="A2198" s="37">
        <v>44074</v>
      </c>
      <c r="B2198" s="38">
        <v>44074</v>
      </c>
      <c r="C2198" s="38" t="s">
        <v>536</v>
      </c>
      <c r="D2198" s="39">
        <f>VLOOKUP(Pag_Inicio_Corr_mas_casos[[#This Row],[Corregimiento]],Hoja3!$A$2:$D$676,4,0)</f>
        <v>81001</v>
      </c>
      <c r="E2198" s="38">
        <v>17</v>
      </c>
    </row>
    <row r="2199" spans="1:5">
      <c r="A2199" s="37">
        <v>44074</v>
      </c>
      <c r="B2199" s="38">
        <v>44074</v>
      </c>
      <c r="C2199" s="38" t="s">
        <v>569</v>
      </c>
      <c r="D2199" s="39">
        <f>VLOOKUP(Pag_Inicio_Corr_mas_casos[[#This Row],[Corregimiento]],Hoja3!$A$2:$D$676,4,0)</f>
        <v>81003</v>
      </c>
      <c r="E2199" s="38">
        <v>17</v>
      </c>
    </row>
    <row r="2200" spans="1:5">
      <c r="A2200" s="37">
        <v>44074</v>
      </c>
      <c r="B2200" s="38">
        <v>44074</v>
      </c>
      <c r="C2200" s="38" t="s">
        <v>596</v>
      </c>
      <c r="D2200" s="39">
        <f>VLOOKUP(Pag_Inicio_Corr_mas_casos[[#This Row],[Corregimiento]],Hoja3!$A$2:$D$676,4,0)</f>
        <v>10401</v>
      </c>
      <c r="E2200" s="38">
        <v>16</v>
      </c>
    </row>
    <row r="2201" spans="1:5">
      <c r="A2201" s="37">
        <v>44074</v>
      </c>
      <c r="B2201" s="38">
        <v>44074</v>
      </c>
      <c r="C2201" s="38" t="s">
        <v>538</v>
      </c>
      <c r="D2201" s="39">
        <f>VLOOKUP(Pag_Inicio_Corr_mas_casos[[#This Row],[Corregimiento]],Hoja3!$A$2:$D$676,4,0)</f>
        <v>130107</v>
      </c>
      <c r="E2201" s="38">
        <v>16</v>
      </c>
    </row>
    <row r="2202" spans="1:5">
      <c r="A2202" s="37">
        <v>44074</v>
      </c>
      <c r="B2202" s="38">
        <v>44074</v>
      </c>
      <c r="C2202" s="38" t="s">
        <v>621</v>
      </c>
      <c r="D2202" s="39">
        <f>VLOOKUP(Pag_Inicio_Corr_mas_casos[[#This Row],[Corregimiento]],Hoja3!$A$2:$D$676,4,0)</f>
        <v>10207</v>
      </c>
      <c r="E2202" s="38">
        <v>16</v>
      </c>
    </row>
    <row r="2203" spans="1:5">
      <c r="A2203" s="37">
        <v>44074</v>
      </c>
      <c r="B2203" s="38">
        <v>44074</v>
      </c>
      <c r="C2203" s="38" t="s">
        <v>572</v>
      </c>
      <c r="D2203" s="39">
        <f>VLOOKUP(Pag_Inicio_Corr_mas_casos[[#This Row],[Corregimiento]],Hoja3!$A$2:$D$676,4,0)</f>
        <v>130701</v>
      </c>
      <c r="E2203" s="38">
        <v>15</v>
      </c>
    </row>
    <row r="2204" spans="1:5">
      <c r="A2204" s="37">
        <v>44074</v>
      </c>
      <c r="B2204" s="38">
        <v>44074</v>
      </c>
      <c r="C2204" s="38" t="s">
        <v>517</v>
      </c>
      <c r="D2204" s="39">
        <f>VLOOKUP(Pag_Inicio_Corr_mas_casos[[#This Row],[Corregimiento]],Hoja3!$A$2:$D$676,4,0)</f>
        <v>130709</v>
      </c>
      <c r="E2204" s="38">
        <v>15</v>
      </c>
    </row>
    <row r="2205" spans="1:5">
      <c r="A2205" s="37">
        <v>44074</v>
      </c>
      <c r="B2205" s="38">
        <v>44074</v>
      </c>
      <c r="C2205" s="38" t="s">
        <v>554</v>
      </c>
      <c r="D2205" s="39">
        <f>VLOOKUP(Pag_Inicio_Corr_mas_casos[[#This Row],[Corregimiento]],Hoja3!$A$2:$D$676,4,0)</f>
        <v>80820</v>
      </c>
      <c r="E2205" s="38">
        <v>15</v>
      </c>
    </row>
    <row r="2206" spans="1:5">
      <c r="A2206" s="37">
        <v>44074</v>
      </c>
      <c r="B2206" s="38">
        <v>44074</v>
      </c>
      <c r="C2206" s="38" t="s">
        <v>599</v>
      </c>
      <c r="D2206" s="39">
        <f>VLOOKUP(Pag_Inicio_Corr_mas_casos[[#This Row],[Corregimiento]],Hoja3!$A$2:$D$676,4,0)</f>
        <v>81004</v>
      </c>
      <c r="E2206" s="38">
        <v>15</v>
      </c>
    </row>
    <row r="2207" spans="1:5">
      <c r="A2207" s="37">
        <v>44074</v>
      </c>
      <c r="B2207" s="38">
        <v>44074</v>
      </c>
      <c r="C2207" s="38" t="s">
        <v>545</v>
      </c>
      <c r="D2207" s="39">
        <f>VLOOKUP(Pag_Inicio_Corr_mas_casos[[#This Row],[Corregimiento]],Hoja3!$A$2:$D$676,4,0)</f>
        <v>80810</v>
      </c>
      <c r="E2207" s="38">
        <v>14</v>
      </c>
    </row>
    <row r="2208" spans="1:5">
      <c r="A2208" s="37">
        <v>44074</v>
      </c>
      <c r="B2208" s="38">
        <v>44074</v>
      </c>
      <c r="C2208" s="38" t="s">
        <v>575</v>
      </c>
      <c r="D2208" s="39">
        <f>VLOOKUP(Pag_Inicio_Corr_mas_casos[[#This Row],[Corregimiento]],Hoja3!$A$2:$D$676,4,0)</f>
        <v>80807</v>
      </c>
      <c r="E2208" s="38">
        <v>13</v>
      </c>
    </row>
    <row r="2209" spans="1:6">
      <c r="A2209" s="37">
        <v>44074</v>
      </c>
      <c r="B2209" s="38">
        <v>44074</v>
      </c>
      <c r="C2209" s="38" t="s">
        <v>560</v>
      </c>
      <c r="D2209" s="39">
        <f>VLOOKUP(Pag_Inicio_Corr_mas_casos[[#This Row],[Corregimiento]],Hoja3!$A$2:$D$676,4,0)</f>
        <v>80826</v>
      </c>
      <c r="E2209" s="38">
        <v>13</v>
      </c>
    </row>
    <row r="2210" spans="1:6">
      <c r="A2210" s="37">
        <v>44074</v>
      </c>
      <c r="B2210" s="38">
        <v>44074</v>
      </c>
      <c r="C2210" s="38" t="s">
        <v>661</v>
      </c>
      <c r="D2210" s="39">
        <f>VLOOKUP(Pag_Inicio_Corr_mas_casos[[#This Row],[Corregimiento]],Hoja3!$A$2:$D$676,4,0)</f>
        <v>20205</v>
      </c>
      <c r="E2210" s="38">
        <v>13</v>
      </c>
    </row>
    <row r="2211" spans="1:6">
      <c r="A2211" s="37">
        <v>44074</v>
      </c>
      <c r="B2211" s="38">
        <v>44074</v>
      </c>
      <c r="C2211" s="38" t="s">
        <v>644</v>
      </c>
      <c r="D2211" s="39">
        <f>VLOOKUP(Pag_Inicio_Corr_mas_casos[[#This Row],[Corregimiento]],Hoja3!$A$2:$D$676,4,0)</f>
        <v>40404</v>
      </c>
      <c r="E2211" s="38">
        <v>12</v>
      </c>
    </row>
    <row r="2212" spans="1:6">
      <c r="A2212" s="37">
        <v>44074</v>
      </c>
      <c r="B2212" s="38">
        <v>44074</v>
      </c>
      <c r="C2212" s="38" t="s">
        <v>662</v>
      </c>
      <c r="D2212" s="39">
        <f>VLOOKUP(Pag_Inicio_Corr_mas_casos[[#This Row],[Corregimiento]],Hoja3!$A$2:$D$676,4,0)</f>
        <v>40502</v>
      </c>
      <c r="E2212" s="38">
        <v>12</v>
      </c>
    </row>
    <row r="2213" spans="1:6">
      <c r="A2213" s="37">
        <v>44074</v>
      </c>
      <c r="B2213" s="38">
        <v>44074</v>
      </c>
      <c r="C2213" s="38" t="s">
        <v>571</v>
      </c>
      <c r="D2213" s="39">
        <f>VLOOKUP(Pag_Inicio_Corr_mas_casos[[#This Row],[Corregimiento]],Hoja3!$A$2:$D$676,4,0)</f>
        <v>30104</v>
      </c>
      <c r="E2213" s="38">
        <v>12</v>
      </c>
    </row>
    <row r="2214" spans="1:6">
      <c r="A2214" s="37">
        <v>44074</v>
      </c>
      <c r="B2214" s="38">
        <v>44074</v>
      </c>
      <c r="C2214" s="38" t="s">
        <v>548</v>
      </c>
      <c r="D2214" s="39">
        <f>VLOOKUP(Pag_Inicio_Corr_mas_casos[[#This Row],[Corregimiento]],Hoja3!$A$2:$D$676,4,0)</f>
        <v>10201</v>
      </c>
      <c r="E2214" s="38">
        <v>12</v>
      </c>
    </row>
    <row r="2215" spans="1:6">
      <c r="A2215" s="37">
        <v>44074</v>
      </c>
      <c r="B2215" s="38">
        <v>44074</v>
      </c>
      <c r="C2215" s="38" t="s">
        <v>579</v>
      </c>
      <c r="D2215" s="39">
        <f>VLOOKUP(Pag_Inicio_Corr_mas_casos[[#This Row],[Corregimiento]],Hoja3!$A$2:$D$676,4,0)</f>
        <v>130706</v>
      </c>
      <c r="E2215" s="38">
        <v>12</v>
      </c>
    </row>
    <row r="2216" spans="1:6">
      <c r="A2216" s="37">
        <v>44074</v>
      </c>
      <c r="B2216" s="38">
        <v>44074</v>
      </c>
      <c r="C2216" s="38" t="s">
        <v>531</v>
      </c>
      <c r="D2216" s="39">
        <f>VLOOKUP(Pag_Inicio_Corr_mas_casos[[#This Row],[Corregimiento]],Hoja3!$A$2:$D$676,4,0)</f>
        <v>81008</v>
      </c>
      <c r="E2216" s="38">
        <v>12</v>
      </c>
    </row>
    <row r="2217" spans="1:6">
      <c r="A2217" s="37">
        <v>44074</v>
      </c>
      <c r="B2217" s="38">
        <v>44074</v>
      </c>
      <c r="C2217" s="38" t="s">
        <v>568</v>
      </c>
      <c r="D2217" s="39">
        <f>VLOOKUP(Pag_Inicio_Corr_mas_casos[[#This Row],[Corregimiento]],Hoja3!$A$2:$D$676,4,0)</f>
        <v>130717</v>
      </c>
      <c r="E2217" s="38">
        <v>12</v>
      </c>
    </row>
    <row r="2218" spans="1:6">
      <c r="A2218" s="37">
        <v>44074</v>
      </c>
      <c r="B2218" s="38">
        <v>44074</v>
      </c>
      <c r="C2218" s="38" t="s">
        <v>570</v>
      </c>
      <c r="D2218" s="39">
        <f>VLOOKUP(Pag_Inicio_Corr_mas_casos[[#This Row],[Corregimiento]],Hoja3!$A$2:$D$676,4,0)</f>
        <v>81009</v>
      </c>
      <c r="E2218" s="38">
        <v>12</v>
      </c>
    </row>
    <row r="2219" spans="1:6">
      <c r="A2219" s="37">
        <v>44074</v>
      </c>
      <c r="B2219" s="38">
        <v>44074</v>
      </c>
      <c r="C2219" s="38" t="s">
        <v>663</v>
      </c>
      <c r="D2219" s="39">
        <f>VLOOKUP(Pag_Inicio_Corr_mas_casos[[#This Row],[Corregimiento]],Hoja3!$A$2:$D$676,4,0)</f>
        <v>20107</v>
      </c>
      <c r="E2219" s="38">
        <v>12</v>
      </c>
    </row>
    <row r="2220" spans="1:6">
      <c r="A2220" s="37">
        <v>44074</v>
      </c>
      <c r="B2220" s="38">
        <v>44074</v>
      </c>
      <c r="C2220" s="38" t="s">
        <v>592</v>
      </c>
      <c r="D2220" s="39">
        <f>VLOOKUP(Pag_Inicio_Corr_mas_casos[[#This Row],[Corregimiento]],Hoja3!$A$2:$D$676,4,0)</f>
        <v>20101</v>
      </c>
      <c r="E2220" s="38">
        <v>11</v>
      </c>
    </row>
    <row r="2221" spans="1:6">
      <c r="A2221" s="37">
        <v>44074</v>
      </c>
      <c r="B2221" s="38">
        <v>44074</v>
      </c>
      <c r="C2221" s="38" t="s">
        <v>607</v>
      </c>
      <c r="D2221" s="39">
        <f>VLOOKUP(Pag_Inicio_Corr_mas_casos[[#This Row],[Corregimiento]],Hoja3!$A$2:$D$676,4,0)</f>
        <v>30103</v>
      </c>
      <c r="E2221" s="38">
        <v>11</v>
      </c>
    </row>
    <row r="2222" spans="1:6">
      <c r="A2222" s="37">
        <v>44074</v>
      </c>
      <c r="B2222" s="38">
        <v>44074</v>
      </c>
      <c r="C2222" s="38" t="s">
        <v>664</v>
      </c>
      <c r="D2222" s="39">
        <f>VLOOKUP(Pag_Inicio_Corr_mas_casos[[#This Row],[Corregimiento]],Hoja3!$A$2:$D$676,4,0)</f>
        <v>120101</v>
      </c>
      <c r="E2222" s="38">
        <v>11</v>
      </c>
    </row>
    <row r="2223" spans="1:6">
      <c r="A2223" s="48">
        <v>44075</v>
      </c>
      <c r="B2223" s="46">
        <v>44075</v>
      </c>
      <c r="C2223" s="46" t="s">
        <v>537</v>
      </c>
      <c r="D2223" s="47">
        <f>VLOOKUP(Pag_Inicio_Corr_mas_casos[[#This Row],[Corregimiento]],Hoja3!$A$2:$D$676,4,0)</f>
        <v>80819</v>
      </c>
      <c r="E2223" s="46">
        <v>37</v>
      </c>
      <c r="F2223" s="5">
        <f>SUM(G2223:G2239)</f>
        <v>0</v>
      </c>
    </row>
    <row r="2224" spans="1:6">
      <c r="A2224" s="48">
        <v>44075</v>
      </c>
      <c r="B2224" s="46">
        <v>44075</v>
      </c>
      <c r="C2224" s="46" t="s">
        <v>621</v>
      </c>
      <c r="D2224" s="47">
        <f>VLOOKUP(Pag_Inicio_Corr_mas_casos[[#This Row],[Corregimiento]],Hoja3!$A$2:$D$676,4,0)</f>
        <v>10207</v>
      </c>
      <c r="E2224" s="46">
        <v>32</v>
      </c>
    </row>
    <row r="2225" spans="1:6">
      <c r="A2225" s="48">
        <v>44075</v>
      </c>
      <c r="B2225" s="46">
        <v>44075</v>
      </c>
      <c r="C2225" s="46" t="s">
        <v>550</v>
      </c>
      <c r="D2225" s="47">
        <f>VLOOKUP(Pag_Inicio_Corr_mas_casos[[#This Row],[Corregimiento]],Hoja3!$A$2:$D$676,4,0)</f>
        <v>80813</v>
      </c>
      <c r="E2225" s="46">
        <v>30</v>
      </c>
    </row>
    <row r="2226" spans="1:6">
      <c r="A2226" s="48">
        <v>44075</v>
      </c>
      <c r="B2226" s="46">
        <v>44075</v>
      </c>
      <c r="C2226" s="46" t="s">
        <v>524</v>
      </c>
      <c r="D2226" s="47">
        <f>VLOOKUP(Pag_Inicio_Corr_mas_casos[[#This Row],[Corregimiento]],Hoja3!$A$2:$D$676,4,0)</f>
        <v>130101</v>
      </c>
      <c r="E2226" s="46">
        <v>28</v>
      </c>
    </row>
    <row r="2227" spans="1:6">
      <c r="A2227" s="48">
        <v>44075</v>
      </c>
      <c r="B2227" s="46">
        <v>44075</v>
      </c>
      <c r="C2227" s="46" t="s">
        <v>542</v>
      </c>
      <c r="D2227" s="47">
        <f>VLOOKUP(Pag_Inicio_Corr_mas_casos[[#This Row],[Corregimiento]],Hoja3!$A$2:$D$676,4,0)</f>
        <v>40601</v>
      </c>
      <c r="E2227" s="46">
        <v>27</v>
      </c>
    </row>
    <row r="2228" spans="1:6">
      <c r="A2228" s="48">
        <v>44075</v>
      </c>
      <c r="B2228" s="46">
        <v>44075</v>
      </c>
      <c r="C2228" s="46" t="s">
        <v>554</v>
      </c>
      <c r="D2228" s="47">
        <f>VLOOKUP(Pag_Inicio_Corr_mas_casos[[#This Row],[Corregimiento]],Hoja3!$A$2:$D$676,4,0)</f>
        <v>80820</v>
      </c>
      <c r="E2228" s="46">
        <v>25</v>
      </c>
    </row>
    <row r="2229" spans="1:6">
      <c r="A2229" s="48">
        <v>44075</v>
      </c>
      <c r="B2229" s="46">
        <v>44075</v>
      </c>
      <c r="C2229" s="46" t="s">
        <v>552</v>
      </c>
      <c r="D2229" s="47">
        <f>VLOOKUP(Pag_Inicio_Corr_mas_casos[[#This Row],[Corregimiento]],Hoja3!$A$2:$D$676,4,0)</f>
        <v>80501</v>
      </c>
      <c r="E2229" s="46">
        <v>23</v>
      </c>
    </row>
    <row r="2230" spans="1:6">
      <c r="A2230" s="48">
        <v>44075</v>
      </c>
      <c r="B2230" s="46">
        <v>44075</v>
      </c>
      <c r="C2230" s="46" t="s">
        <v>525</v>
      </c>
      <c r="D2230" s="47">
        <f>VLOOKUP(Pag_Inicio_Corr_mas_casos[[#This Row],[Corregimiento]],Hoja3!$A$2:$D$676,4,0)</f>
        <v>81002</v>
      </c>
      <c r="E2230" s="46">
        <v>22</v>
      </c>
    </row>
    <row r="2231" spans="1:6">
      <c r="A2231" s="48">
        <v>44075</v>
      </c>
      <c r="B2231" s="46">
        <v>44075</v>
      </c>
      <c r="C2231" s="46" t="s">
        <v>540</v>
      </c>
      <c r="D2231" s="47">
        <f>VLOOKUP(Pag_Inicio_Corr_mas_casos[[#This Row],[Corregimiento]],Hoja3!$A$2:$D$676,4,0)</f>
        <v>80812</v>
      </c>
      <c r="E2231" s="46">
        <v>21</v>
      </c>
    </row>
    <row r="2232" spans="1:6">
      <c r="A2232" s="48">
        <v>44075</v>
      </c>
      <c r="B2232" s="46">
        <v>44075</v>
      </c>
      <c r="C2232" s="46" t="s">
        <v>571</v>
      </c>
      <c r="D2232" s="47">
        <f>VLOOKUP(Pag_Inicio_Corr_mas_casos[[#This Row],[Corregimiento]],Hoja3!$A$2:$D$676,4,0)</f>
        <v>30104</v>
      </c>
      <c r="E2232" s="46">
        <v>17</v>
      </c>
    </row>
    <row r="2233" spans="1:6">
      <c r="A2233" s="48">
        <v>44075</v>
      </c>
      <c r="B2233" s="46">
        <v>44075</v>
      </c>
      <c r="C2233" s="46" t="s">
        <v>533</v>
      </c>
      <c r="D2233" s="47">
        <f>VLOOKUP(Pag_Inicio_Corr_mas_casos[[#This Row],[Corregimiento]],Hoja3!$A$2:$D$676,4,0)</f>
        <v>80817</v>
      </c>
      <c r="E2233" s="46">
        <v>15</v>
      </c>
    </row>
    <row r="2234" spans="1:6">
      <c r="A2234" s="48">
        <v>44075</v>
      </c>
      <c r="B2234" s="46">
        <v>44075</v>
      </c>
      <c r="C2234" s="46" t="s">
        <v>659</v>
      </c>
      <c r="D2234" s="47">
        <f>VLOOKUP(Pag_Inicio_Corr_mas_casos[[#This Row],[Corregimiento]],Hoja3!$A$2:$D$676,4,0)</f>
        <v>90402</v>
      </c>
      <c r="E2234" s="46">
        <v>13</v>
      </c>
    </row>
    <row r="2235" spans="1:6">
      <c r="A2235" s="48">
        <v>44075</v>
      </c>
      <c r="B2235" s="46">
        <v>44075</v>
      </c>
      <c r="C2235" s="46" t="s">
        <v>528</v>
      </c>
      <c r="D2235" s="47">
        <f>VLOOKUP(Pag_Inicio_Corr_mas_casos[[#This Row],[Corregimiento]],Hoja3!$A$2:$D$676,4,0)</f>
        <v>130102</v>
      </c>
      <c r="E2235" s="46">
        <v>13</v>
      </c>
    </row>
    <row r="2236" spans="1:6">
      <c r="A2236" s="48">
        <v>44075</v>
      </c>
      <c r="B2236" s="46">
        <v>44075</v>
      </c>
      <c r="C2236" s="46" t="s">
        <v>536</v>
      </c>
      <c r="D2236" s="47">
        <f>VLOOKUP(Pag_Inicio_Corr_mas_casos[[#This Row],[Corregimiento]],Hoja3!$A$2:$D$676,4,0)</f>
        <v>81001</v>
      </c>
      <c r="E2236" s="46">
        <v>12</v>
      </c>
    </row>
    <row r="2237" spans="1:6">
      <c r="A2237" s="48">
        <v>44075</v>
      </c>
      <c r="B2237" s="46">
        <v>44075</v>
      </c>
      <c r="C2237" s="46" t="s">
        <v>570</v>
      </c>
      <c r="D2237" s="47">
        <f>VLOOKUP(Pag_Inicio_Corr_mas_casos[[#This Row],[Corregimiento]],Hoja3!$A$2:$D$676,4,0)</f>
        <v>81009</v>
      </c>
      <c r="E2237" s="46">
        <v>12</v>
      </c>
    </row>
    <row r="2238" spans="1:6">
      <c r="A2238" s="48">
        <v>44075</v>
      </c>
      <c r="B2238" s="46">
        <v>44075</v>
      </c>
      <c r="C2238" s="46" t="s">
        <v>586</v>
      </c>
      <c r="D2238" s="47">
        <f>VLOOKUP(Pag_Inicio_Corr_mas_casos[[#This Row],[Corregimiento]],Hoja3!$A$2:$D$676,4,0)</f>
        <v>81005</v>
      </c>
      <c r="E2238" s="46">
        <v>12</v>
      </c>
    </row>
    <row r="2239" spans="1:6">
      <c r="A2239" s="48">
        <v>44075</v>
      </c>
      <c r="B2239" s="46">
        <v>44075</v>
      </c>
      <c r="C2239" s="46" t="s">
        <v>555</v>
      </c>
      <c r="D2239" s="47">
        <f>VLOOKUP(Pag_Inicio_Corr_mas_casos[[#This Row],[Corregimiento]],Hoja3!$A$2:$D$676,4,0)</f>
        <v>80815</v>
      </c>
      <c r="E2239" s="46">
        <v>11</v>
      </c>
    </row>
    <row r="2240" spans="1:6">
      <c r="A2240" s="61">
        <v>44076</v>
      </c>
      <c r="B2240" s="62">
        <v>44076</v>
      </c>
      <c r="C2240" s="62" t="s">
        <v>526</v>
      </c>
      <c r="D2240" s="63">
        <f>VLOOKUP(Pag_Inicio_Corr_mas_casos[[#This Row],[Corregimiento]],Hoja3!$A$2:$D$676,4,0)</f>
        <v>130106</v>
      </c>
      <c r="E2240" s="62">
        <v>33</v>
      </c>
      <c r="F2240" s="5">
        <f>SUM(G2240:G2247)</f>
        <v>0</v>
      </c>
    </row>
    <row r="2241" spans="1:7">
      <c r="A2241" s="61">
        <v>44076</v>
      </c>
      <c r="B2241" s="62">
        <v>44076</v>
      </c>
      <c r="C2241" s="62" t="s">
        <v>524</v>
      </c>
      <c r="D2241" s="63">
        <f>VLOOKUP(Pag_Inicio_Corr_mas_casos[[#This Row],[Corregimiento]],Hoja3!$A$2:$D$676,4,0)</f>
        <v>130101</v>
      </c>
      <c r="E2241" s="62">
        <v>22</v>
      </c>
    </row>
    <row r="2242" spans="1:7">
      <c r="A2242" s="61">
        <v>44076</v>
      </c>
      <c r="B2242" s="62">
        <v>44076</v>
      </c>
      <c r="C2242" s="62" t="s">
        <v>537</v>
      </c>
      <c r="D2242" s="63">
        <f>VLOOKUP(Pag_Inicio_Corr_mas_casos[[#This Row],[Corregimiento]],Hoja3!$A$2:$D$676,4,0)</f>
        <v>80819</v>
      </c>
      <c r="E2242" s="62">
        <v>18</v>
      </c>
    </row>
    <row r="2243" spans="1:7">
      <c r="A2243" s="61">
        <v>44076</v>
      </c>
      <c r="B2243" s="62">
        <v>44076</v>
      </c>
      <c r="C2243" s="62" t="s">
        <v>555</v>
      </c>
      <c r="D2243" s="63">
        <f>VLOOKUP(Pag_Inicio_Corr_mas_casos[[#This Row],[Corregimiento]],Hoja3!$A$2:$D$676,4,0)</f>
        <v>80815</v>
      </c>
      <c r="E2243" s="62">
        <v>16</v>
      </c>
    </row>
    <row r="2244" spans="1:7">
      <c r="A2244" s="61">
        <v>44076</v>
      </c>
      <c r="B2244" s="62">
        <v>44076</v>
      </c>
      <c r="C2244" s="62" t="s">
        <v>550</v>
      </c>
      <c r="D2244" s="63">
        <f>VLOOKUP(Pag_Inicio_Corr_mas_casos[[#This Row],[Corregimiento]],Hoja3!$A$2:$D$676,4,0)</f>
        <v>80813</v>
      </c>
      <c r="E2244" s="62">
        <v>16</v>
      </c>
    </row>
    <row r="2245" spans="1:7">
      <c r="A2245" s="61">
        <v>44076</v>
      </c>
      <c r="B2245" s="62">
        <v>44076</v>
      </c>
      <c r="C2245" s="62" t="s">
        <v>535</v>
      </c>
      <c r="D2245" s="63">
        <f>VLOOKUP(Pag_Inicio_Corr_mas_casos[[#This Row],[Corregimiento]],Hoja3!$A$2:$D$676,4,0)</f>
        <v>80823</v>
      </c>
      <c r="E2245" s="62">
        <v>12</v>
      </c>
    </row>
    <row r="2246" spans="1:7">
      <c r="A2246" s="61">
        <v>44076</v>
      </c>
      <c r="B2246" s="62">
        <v>44076</v>
      </c>
      <c r="C2246" s="62" t="s">
        <v>554</v>
      </c>
      <c r="D2246" s="63">
        <f>VLOOKUP(Pag_Inicio_Corr_mas_casos[[#This Row],[Corregimiento]],Hoja3!$A$2:$D$676,4,0)</f>
        <v>80820</v>
      </c>
      <c r="E2246" s="62">
        <v>12</v>
      </c>
    </row>
    <row r="2247" spans="1:7">
      <c r="A2247" s="61">
        <v>44076</v>
      </c>
      <c r="B2247" s="62">
        <v>44076</v>
      </c>
      <c r="C2247" s="62" t="s">
        <v>543</v>
      </c>
      <c r="D2247" s="63">
        <f>VLOOKUP(Pag_Inicio_Corr_mas_casos[[#This Row],[Corregimiento]],Hoja3!$A$2:$D$676,4,0)</f>
        <v>80806</v>
      </c>
      <c r="E2247" s="62">
        <v>10</v>
      </c>
    </row>
    <row r="2248" spans="1:7">
      <c r="A2248" s="43">
        <v>44077</v>
      </c>
      <c r="B2248" s="44">
        <v>44077</v>
      </c>
      <c r="C2248" s="44" t="s">
        <v>529</v>
      </c>
      <c r="D2248" s="45">
        <f>VLOOKUP(Pag_Inicio_Corr_mas_casos[[#This Row],[Corregimiento]],Hoja3!$A$2:$D$676,4,0)</f>
        <v>80821</v>
      </c>
      <c r="E2248" s="44">
        <v>40</v>
      </c>
      <c r="F2248">
        <v>1</v>
      </c>
      <c r="G2248" s="5"/>
    </row>
    <row r="2249" spans="1:7">
      <c r="A2249" s="43">
        <v>44077</v>
      </c>
      <c r="B2249" s="44">
        <v>44077</v>
      </c>
      <c r="C2249" s="44" t="s">
        <v>526</v>
      </c>
      <c r="D2249" s="45">
        <f>VLOOKUP(Pag_Inicio_Corr_mas_casos[[#This Row],[Corregimiento]],Hoja3!$A$2:$D$676,4,0)</f>
        <v>130106</v>
      </c>
      <c r="E2249" s="44">
        <v>40</v>
      </c>
      <c r="F2249">
        <v>1</v>
      </c>
    </row>
    <row r="2250" spans="1:7">
      <c r="A2250" s="43">
        <v>44077</v>
      </c>
      <c r="B2250" s="44">
        <v>44077</v>
      </c>
      <c r="C2250" s="44" t="s">
        <v>576</v>
      </c>
      <c r="D2250" s="45">
        <f>VLOOKUP(Pag_Inicio_Corr_mas_casos[[#This Row],[Corregimiento]],Hoja3!$A$2:$D$676,4,0)</f>
        <v>80814</v>
      </c>
      <c r="E2250" s="44">
        <v>37</v>
      </c>
      <c r="F2250">
        <v>1</v>
      </c>
    </row>
    <row r="2251" spans="1:7">
      <c r="A2251" s="43">
        <v>44077</v>
      </c>
      <c r="B2251" s="44">
        <v>44077</v>
      </c>
      <c r="C2251" s="44" t="s">
        <v>533</v>
      </c>
      <c r="D2251" s="45">
        <f>VLOOKUP(Pag_Inicio_Corr_mas_casos[[#This Row],[Corregimiento]],Hoja3!$A$2:$D$676,4,0)</f>
        <v>80817</v>
      </c>
      <c r="E2251" s="44">
        <v>37</v>
      </c>
      <c r="F2251">
        <v>1</v>
      </c>
    </row>
    <row r="2252" spans="1:7">
      <c r="A2252" s="43">
        <v>44077</v>
      </c>
      <c r="B2252" s="44">
        <v>44077</v>
      </c>
      <c r="C2252" s="44" t="s">
        <v>524</v>
      </c>
      <c r="D2252" s="45">
        <f>VLOOKUP(Pag_Inicio_Corr_mas_casos[[#This Row],[Corregimiento]],Hoja3!$A$2:$D$676,4,0)</f>
        <v>130101</v>
      </c>
      <c r="E2252" s="44">
        <v>35</v>
      </c>
      <c r="F2252">
        <v>1</v>
      </c>
    </row>
    <row r="2253" spans="1:7">
      <c r="A2253" s="43">
        <v>44077</v>
      </c>
      <c r="B2253" s="44">
        <v>44077</v>
      </c>
      <c r="C2253" s="44" t="s">
        <v>530</v>
      </c>
      <c r="D2253" s="45">
        <f>VLOOKUP(Pag_Inicio_Corr_mas_casos[[#This Row],[Corregimiento]],Hoja3!$A$2:$D$676,4,0)</f>
        <v>81007</v>
      </c>
      <c r="E2253" s="44">
        <v>30</v>
      </c>
      <c r="F2253">
        <v>1</v>
      </c>
    </row>
    <row r="2254" spans="1:7">
      <c r="A2254" s="43">
        <v>44077</v>
      </c>
      <c r="B2254" s="44">
        <v>44077</v>
      </c>
      <c r="C2254" s="44" t="s">
        <v>534</v>
      </c>
      <c r="D2254" s="45">
        <f>VLOOKUP(Pag_Inicio_Corr_mas_casos[[#This Row],[Corregimiento]],Hoja3!$A$2:$D$676,4,0)</f>
        <v>80822</v>
      </c>
      <c r="E2254" s="44">
        <v>27</v>
      </c>
      <c r="F2254">
        <v>1</v>
      </c>
    </row>
    <row r="2255" spans="1:7">
      <c r="A2255" s="43">
        <v>44077</v>
      </c>
      <c r="B2255" s="44">
        <v>44077</v>
      </c>
      <c r="C2255" s="44" t="s">
        <v>661</v>
      </c>
      <c r="D2255" s="45">
        <f>VLOOKUP(Pag_Inicio_Corr_mas_casos[[#This Row],[Corregimiento]],Hoja3!$A$2:$D$676,4,0)</f>
        <v>20205</v>
      </c>
      <c r="E2255" s="44">
        <v>26</v>
      </c>
      <c r="F2255">
        <v>1</v>
      </c>
    </row>
    <row r="2256" spans="1:7">
      <c r="A2256" s="43">
        <v>44077</v>
      </c>
      <c r="B2256" s="44">
        <v>44077</v>
      </c>
      <c r="C2256" s="44" t="s">
        <v>544</v>
      </c>
      <c r="D2256" s="45">
        <f>VLOOKUP(Pag_Inicio_Corr_mas_casos[[#This Row],[Corregimiento]],Hoja3!$A$2:$D$676,4,0)</f>
        <v>130108</v>
      </c>
      <c r="E2256" s="44">
        <v>24</v>
      </c>
      <c r="F2256">
        <v>1</v>
      </c>
    </row>
    <row r="2257" spans="1:6">
      <c r="A2257" s="43">
        <v>44077</v>
      </c>
      <c r="B2257" s="44">
        <v>44077</v>
      </c>
      <c r="C2257" s="44" t="s">
        <v>525</v>
      </c>
      <c r="D2257" s="45">
        <f>VLOOKUP(Pag_Inicio_Corr_mas_casos[[#This Row],[Corregimiento]],Hoja3!$A$2:$D$676,4,0)</f>
        <v>81002</v>
      </c>
      <c r="E2257" s="44">
        <v>23</v>
      </c>
      <c r="F2257">
        <v>1</v>
      </c>
    </row>
    <row r="2258" spans="1:6">
      <c r="A2258" s="43">
        <v>44077</v>
      </c>
      <c r="B2258" s="44">
        <v>44077</v>
      </c>
      <c r="C2258" s="44" t="s">
        <v>541</v>
      </c>
      <c r="D2258" s="45">
        <f>VLOOKUP(Pag_Inicio_Corr_mas_casos[[#This Row],[Corregimiento]],Hoja3!$A$2:$D$676,4,0)</f>
        <v>130702</v>
      </c>
      <c r="E2258" s="44">
        <v>22</v>
      </c>
      <c r="F2258">
        <v>1</v>
      </c>
    </row>
    <row r="2259" spans="1:6">
      <c r="A2259" s="43">
        <v>44077</v>
      </c>
      <c r="B2259" s="44">
        <v>44077</v>
      </c>
      <c r="C2259" s="44" t="s">
        <v>545</v>
      </c>
      <c r="D2259" s="45">
        <f>VLOOKUP(Pag_Inicio_Corr_mas_casos[[#This Row],[Corregimiento]],Hoja3!$A$2:$D$676,4,0)</f>
        <v>80810</v>
      </c>
      <c r="E2259" s="44">
        <v>22</v>
      </c>
      <c r="F2259">
        <v>1</v>
      </c>
    </row>
    <row r="2260" spans="1:6">
      <c r="A2260" s="43">
        <v>44077</v>
      </c>
      <c r="B2260" s="44">
        <v>44077</v>
      </c>
      <c r="C2260" s="44" t="s">
        <v>555</v>
      </c>
      <c r="D2260" s="45">
        <f>VLOOKUP(Pag_Inicio_Corr_mas_casos[[#This Row],[Corregimiento]],Hoja3!$A$2:$D$676,4,0)</f>
        <v>80815</v>
      </c>
      <c r="E2260" s="44">
        <v>20</v>
      </c>
      <c r="F2260">
        <v>1</v>
      </c>
    </row>
    <row r="2261" spans="1:6">
      <c r="A2261" s="43">
        <v>44077</v>
      </c>
      <c r="B2261" s="44">
        <v>44077</v>
      </c>
      <c r="C2261" s="44" t="s">
        <v>532</v>
      </c>
      <c r="D2261" s="45">
        <f>VLOOKUP(Pag_Inicio_Corr_mas_casos[[#This Row],[Corregimiento]],Hoja3!$A$2:$D$676,4,0)</f>
        <v>80816</v>
      </c>
      <c r="E2261" s="44">
        <v>20</v>
      </c>
      <c r="F2261">
        <v>1</v>
      </c>
    </row>
    <row r="2262" spans="1:6">
      <c r="A2262" s="43">
        <v>44077</v>
      </c>
      <c r="B2262" s="44">
        <v>44077</v>
      </c>
      <c r="C2262" s="44" t="s">
        <v>565</v>
      </c>
      <c r="D2262" s="45">
        <f>VLOOKUP(Pag_Inicio_Corr_mas_casos[[#This Row],[Corregimiento]],Hoja3!$A$2:$D$676,4,0)</f>
        <v>80809</v>
      </c>
      <c r="E2262" s="44">
        <v>20</v>
      </c>
      <c r="F2262">
        <v>1</v>
      </c>
    </row>
    <row r="2263" spans="1:6">
      <c r="A2263" s="43">
        <v>44077</v>
      </c>
      <c r="B2263" s="44">
        <v>44077</v>
      </c>
      <c r="C2263" s="44" t="s">
        <v>535</v>
      </c>
      <c r="D2263" s="45">
        <f>VLOOKUP(Pag_Inicio_Corr_mas_casos[[#This Row],[Corregimiento]],Hoja3!$A$2:$D$676,4,0)</f>
        <v>80823</v>
      </c>
      <c r="E2263" s="44">
        <v>19</v>
      </c>
      <c r="F2263">
        <v>1</v>
      </c>
    </row>
    <row r="2264" spans="1:6">
      <c r="A2264" s="43">
        <v>44077</v>
      </c>
      <c r="B2264" s="44">
        <v>44077</v>
      </c>
      <c r="C2264" s="44" t="s">
        <v>552</v>
      </c>
      <c r="D2264" s="45">
        <f>VLOOKUP(Pag_Inicio_Corr_mas_casos[[#This Row],[Corregimiento]],Hoja3!$A$2:$D$676,4,0)</f>
        <v>80501</v>
      </c>
      <c r="E2264" s="44">
        <v>17</v>
      </c>
      <c r="F2264">
        <v>1</v>
      </c>
    </row>
    <row r="2265" spans="1:6">
      <c r="A2265" s="43">
        <v>44077</v>
      </c>
      <c r="B2265" s="44">
        <v>44077</v>
      </c>
      <c r="C2265" s="44" t="s">
        <v>627</v>
      </c>
      <c r="D2265" s="45">
        <f>VLOOKUP(Pag_Inicio_Corr_mas_casos[[#This Row],[Corregimiento]],Hoja3!$A$2:$D$676,4,0)</f>
        <v>40606</v>
      </c>
      <c r="E2265" s="44">
        <v>17</v>
      </c>
      <c r="F2265">
        <v>1</v>
      </c>
    </row>
    <row r="2266" spans="1:6">
      <c r="A2266" s="43">
        <v>44077</v>
      </c>
      <c r="B2266" s="44">
        <v>44077</v>
      </c>
      <c r="C2266" s="44" t="s">
        <v>542</v>
      </c>
      <c r="D2266" s="45">
        <f>VLOOKUP(Pag_Inicio_Corr_mas_casos[[#This Row],[Corregimiento]],Hoja3!$A$2:$D$676,4,0)</f>
        <v>40601</v>
      </c>
      <c r="E2266" s="44">
        <v>16</v>
      </c>
      <c r="F2266">
        <v>1</v>
      </c>
    </row>
    <row r="2267" spans="1:6">
      <c r="A2267" s="43">
        <v>44077</v>
      </c>
      <c r="B2267" s="44">
        <v>44077</v>
      </c>
      <c r="C2267" s="44" t="s">
        <v>517</v>
      </c>
      <c r="D2267" s="45">
        <f>VLOOKUP(Pag_Inicio_Corr_mas_casos[[#This Row],[Corregimiento]],Hoja3!$A$2:$D$676,4,0)</f>
        <v>130709</v>
      </c>
      <c r="E2267" s="44">
        <v>16</v>
      </c>
      <c r="F2267">
        <v>1</v>
      </c>
    </row>
    <row r="2268" spans="1:6">
      <c r="A2268" s="43">
        <v>44077</v>
      </c>
      <c r="B2268" s="44">
        <v>44077</v>
      </c>
      <c r="C2268" s="44" t="s">
        <v>540</v>
      </c>
      <c r="D2268" s="45">
        <f>VLOOKUP(Pag_Inicio_Corr_mas_casos[[#This Row],[Corregimiento]],Hoja3!$A$2:$D$676,4,0)</f>
        <v>80812</v>
      </c>
      <c r="E2268" s="44">
        <v>16</v>
      </c>
      <c r="F2268">
        <v>1</v>
      </c>
    </row>
    <row r="2269" spans="1:6">
      <c r="A2269" s="43">
        <v>44077</v>
      </c>
      <c r="B2269" s="44">
        <v>44077</v>
      </c>
      <c r="C2269" s="44" t="s">
        <v>537</v>
      </c>
      <c r="D2269" s="45">
        <f>VLOOKUP(Pag_Inicio_Corr_mas_casos[[#This Row],[Corregimiento]],Hoja3!$A$2:$D$676,4,0)</f>
        <v>80819</v>
      </c>
      <c r="E2269" s="44">
        <v>16</v>
      </c>
      <c r="F2269">
        <v>1</v>
      </c>
    </row>
    <row r="2270" spans="1:6">
      <c r="A2270" s="43">
        <v>44077</v>
      </c>
      <c r="B2270" s="44">
        <v>44077</v>
      </c>
      <c r="C2270" s="44" t="s">
        <v>621</v>
      </c>
      <c r="D2270" s="45">
        <f>VLOOKUP(Pag_Inicio_Corr_mas_casos[[#This Row],[Corregimiento]],Hoja3!$A$2:$D$676,4,0)</f>
        <v>10207</v>
      </c>
      <c r="E2270" s="44">
        <v>15</v>
      </c>
      <c r="F2270">
        <v>1</v>
      </c>
    </row>
    <row r="2271" spans="1:6">
      <c r="A2271" s="43">
        <v>44077</v>
      </c>
      <c r="B2271" s="44">
        <v>44077</v>
      </c>
      <c r="C2271" s="44" t="s">
        <v>528</v>
      </c>
      <c r="D2271" s="45">
        <f>VLOOKUP(Pag_Inicio_Corr_mas_casos[[#This Row],[Corregimiento]],Hoja3!$A$2:$D$676,4,0)</f>
        <v>130102</v>
      </c>
      <c r="E2271" s="44">
        <v>14</v>
      </c>
      <c r="F2271">
        <v>1</v>
      </c>
    </row>
    <row r="2272" spans="1:6">
      <c r="A2272" s="43">
        <v>44077</v>
      </c>
      <c r="B2272" s="44">
        <v>44077</v>
      </c>
      <c r="C2272" s="44" t="s">
        <v>536</v>
      </c>
      <c r="D2272" s="45">
        <f>VLOOKUP(Pag_Inicio_Corr_mas_casos[[#This Row],[Corregimiento]],Hoja3!$A$2:$D$676,4,0)</f>
        <v>81001</v>
      </c>
      <c r="E2272" s="44">
        <v>13</v>
      </c>
      <c r="F2272">
        <v>1</v>
      </c>
    </row>
    <row r="2273" spans="1:7">
      <c r="A2273" s="43">
        <v>44077</v>
      </c>
      <c r="B2273" s="44">
        <v>44077</v>
      </c>
      <c r="C2273" s="44" t="s">
        <v>538</v>
      </c>
      <c r="D2273" s="45">
        <f>VLOOKUP(Pag_Inicio_Corr_mas_casos[[#This Row],[Corregimiento]],Hoja3!$A$2:$D$676,4,0)</f>
        <v>130107</v>
      </c>
      <c r="E2273" s="44">
        <v>13</v>
      </c>
      <c r="F2273">
        <v>1</v>
      </c>
    </row>
    <row r="2274" spans="1:7">
      <c r="A2274" s="43">
        <v>44077</v>
      </c>
      <c r="B2274" s="44">
        <v>44077</v>
      </c>
      <c r="C2274" s="44" t="s">
        <v>570</v>
      </c>
      <c r="D2274" s="45">
        <f>VLOOKUP(Pag_Inicio_Corr_mas_casos[[#This Row],[Corregimiento]],Hoja3!$A$2:$D$676,4,0)</f>
        <v>81009</v>
      </c>
      <c r="E2274" s="44">
        <v>13</v>
      </c>
      <c r="F2274">
        <v>1</v>
      </c>
    </row>
    <row r="2275" spans="1:7">
      <c r="A2275" s="43">
        <v>44077</v>
      </c>
      <c r="B2275" s="44">
        <v>44077</v>
      </c>
      <c r="C2275" s="44" t="s">
        <v>599</v>
      </c>
      <c r="D2275" s="45">
        <f>VLOOKUP(Pag_Inicio_Corr_mas_casos[[#This Row],[Corregimiento]],Hoja3!$A$2:$D$676,4,0)</f>
        <v>81004</v>
      </c>
      <c r="E2275" s="44">
        <v>12</v>
      </c>
      <c r="F2275">
        <v>1</v>
      </c>
    </row>
    <row r="2276" spans="1:7">
      <c r="A2276" s="43">
        <v>44077</v>
      </c>
      <c r="B2276" s="44">
        <v>44077</v>
      </c>
      <c r="C2276" s="44" t="s">
        <v>580</v>
      </c>
      <c r="D2276" s="45">
        <f>VLOOKUP(Pag_Inicio_Corr_mas_casos[[#This Row],[Corregimiento]],Hoja3!$A$2:$D$676,4,0)</f>
        <v>91001</v>
      </c>
      <c r="E2276" s="44">
        <v>12</v>
      </c>
      <c r="F2276">
        <v>1</v>
      </c>
    </row>
    <row r="2277" spans="1:7">
      <c r="A2277" s="43">
        <v>44077</v>
      </c>
      <c r="B2277" s="44">
        <v>44077</v>
      </c>
      <c r="C2277" s="44" t="s">
        <v>569</v>
      </c>
      <c r="D2277" s="45">
        <f>VLOOKUP(Pag_Inicio_Corr_mas_casos[[#This Row],[Corregimiento]],Hoja3!$A$2:$D$676,4,0)</f>
        <v>81003</v>
      </c>
      <c r="E2277" s="44">
        <v>11</v>
      </c>
      <c r="F2277">
        <v>1</v>
      </c>
    </row>
    <row r="2278" spans="1:7">
      <c r="A2278" s="40">
        <v>44078</v>
      </c>
      <c r="B2278" s="41">
        <v>44078</v>
      </c>
      <c r="C2278" s="41" t="s">
        <v>576</v>
      </c>
      <c r="D2278" s="42">
        <f>VLOOKUP(Pag_Inicio_Corr_mas_casos[[#This Row],[Corregimiento]],Hoja3!$A$2:$D$676,4,0)</f>
        <v>80814</v>
      </c>
      <c r="E2278" s="41">
        <v>49</v>
      </c>
      <c r="F2278">
        <v>1</v>
      </c>
      <c r="G2278" s="5"/>
    </row>
    <row r="2279" spans="1:7">
      <c r="A2279" s="40">
        <v>44078</v>
      </c>
      <c r="B2279" s="41">
        <v>44078</v>
      </c>
      <c r="C2279" s="41" t="s">
        <v>526</v>
      </c>
      <c r="D2279" s="42">
        <f>VLOOKUP(Pag_Inicio_Corr_mas_casos[[#This Row],[Corregimiento]],Hoja3!$A$2:$D$676,4,0)</f>
        <v>130106</v>
      </c>
      <c r="E2279" s="41">
        <v>38</v>
      </c>
      <c r="F2279">
        <v>1</v>
      </c>
    </row>
    <row r="2280" spans="1:7">
      <c r="A2280" s="40">
        <v>44078</v>
      </c>
      <c r="B2280" s="41">
        <v>44078</v>
      </c>
      <c r="C2280" s="41" t="s">
        <v>529</v>
      </c>
      <c r="D2280" s="42">
        <f>VLOOKUP(Pag_Inicio_Corr_mas_casos[[#This Row],[Corregimiento]],Hoja3!$A$2:$D$676,4,0)</f>
        <v>80821</v>
      </c>
      <c r="E2280" s="41">
        <v>37</v>
      </c>
      <c r="F2280">
        <v>1</v>
      </c>
    </row>
    <row r="2281" spans="1:7">
      <c r="A2281" s="40">
        <v>44078</v>
      </c>
      <c r="B2281" s="41">
        <v>44078</v>
      </c>
      <c r="C2281" s="41" t="s">
        <v>530</v>
      </c>
      <c r="D2281" s="42">
        <f>VLOOKUP(Pag_Inicio_Corr_mas_casos[[#This Row],[Corregimiento]],Hoja3!$A$2:$D$676,4,0)</f>
        <v>81007</v>
      </c>
      <c r="E2281" s="41">
        <v>32</v>
      </c>
      <c r="F2281">
        <v>1</v>
      </c>
    </row>
    <row r="2282" spans="1:7">
      <c r="A2282" s="40">
        <v>44078</v>
      </c>
      <c r="B2282" s="41">
        <v>44078</v>
      </c>
      <c r="C2282" s="41" t="s">
        <v>537</v>
      </c>
      <c r="D2282" s="42">
        <f>VLOOKUP(Pag_Inicio_Corr_mas_casos[[#This Row],[Corregimiento]],Hoja3!$A$2:$D$676,4,0)</f>
        <v>80819</v>
      </c>
      <c r="E2282" s="41">
        <v>32</v>
      </c>
      <c r="F2282">
        <v>1</v>
      </c>
    </row>
    <row r="2283" spans="1:7">
      <c r="A2283" s="40">
        <v>44078</v>
      </c>
      <c r="B2283" s="41">
        <v>44078</v>
      </c>
      <c r="C2283" s="41" t="s">
        <v>621</v>
      </c>
      <c r="D2283" s="42">
        <f>VLOOKUP(Pag_Inicio_Corr_mas_casos[[#This Row],[Corregimiento]],Hoja3!$A$2:$D$676,4,0)</f>
        <v>10207</v>
      </c>
      <c r="E2283" s="41">
        <v>30</v>
      </c>
      <c r="F2283">
        <v>1</v>
      </c>
    </row>
    <row r="2284" spans="1:7">
      <c r="A2284" s="40">
        <v>44078</v>
      </c>
      <c r="B2284" s="41">
        <v>44078</v>
      </c>
      <c r="C2284" s="41" t="s">
        <v>525</v>
      </c>
      <c r="D2284" s="42">
        <f>VLOOKUP(Pag_Inicio_Corr_mas_casos[[#This Row],[Corregimiento]],Hoja3!$A$2:$D$676,4,0)</f>
        <v>81002</v>
      </c>
      <c r="E2284" s="41">
        <v>28</v>
      </c>
      <c r="F2284">
        <v>1</v>
      </c>
    </row>
    <row r="2285" spans="1:7">
      <c r="A2285" s="40">
        <v>44078</v>
      </c>
      <c r="B2285" s="41">
        <v>44078</v>
      </c>
      <c r="C2285" s="41" t="s">
        <v>544</v>
      </c>
      <c r="D2285" s="42">
        <f>VLOOKUP(Pag_Inicio_Corr_mas_casos[[#This Row],[Corregimiento]],Hoja3!$A$2:$D$676,4,0)</f>
        <v>130108</v>
      </c>
      <c r="E2285" s="41">
        <v>28</v>
      </c>
      <c r="F2285">
        <v>1</v>
      </c>
    </row>
    <row r="2286" spans="1:7">
      <c r="A2286" s="40">
        <v>44078</v>
      </c>
      <c r="B2286" s="41">
        <v>44078</v>
      </c>
      <c r="C2286" s="41" t="s">
        <v>540</v>
      </c>
      <c r="D2286" s="42">
        <f>VLOOKUP(Pag_Inicio_Corr_mas_casos[[#This Row],[Corregimiento]],Hoja3!$A$2:$D$676,4,0)</f>
        <v>80812</v>
      </c>
      <c r="E2286" s="41">
        <v>28</v>
      </c>
      <c r="F2286">
        <v>1</v>
      </c>
    </row>
    <row r="2287" spans="1:7">
      <c r="A2287" s="40">
        <v>44078</v>
      </c>
      <c r="B2287" s="41">
        <v>44078</v>
      </c>
      <c r="C2287" s="41" t="s">
        <v>533</v>
      </c>
      <c r="D2287" s="42">
        <f>VLOOKUP(Pag_Inicio_Corr_mas_casos[[#This Row],[Corregimiento]],Hoja3!$A$2:$D$676,4,0)</f>
        <v>80817</v>
      </c>
      <c r="E2287" s="41">
        <v>28</v>
      </c>
      <c r="F2287">
        <v>1</v>
      </c>
    </row>
    <row r="2288" spans="1:7">
      <c r="A2288" s="40">
        <v>44078</v>
      </c>
      <c r="B2288" s="41">
        <v>44078</v>
      </c>
      <c r="C2288" s="41" t="s">
        <v>524</v>
      </c>
      <c r="D2288" s="42">
        <f>VLOOKUP(Pag_Inicio_Corr_mas_casos[[#This Row],[Corregimiento]],Hoja3!$A$2:$D$676,4,0)</f>
        <v>130101</v>
      </c>
      <c r="E2288" s="41">
        <v>27</v>
      </c>
      <c r="F2288">
        <v>1</v>
      </c>
    </row>
    <row r="2289" spans="1:7">
      <c r="A2289" s="40">
        <v>44078</v>
      </c>
      <c r="B2289" s="41">
        <v>44078</v>
      </c>
      <c r="C2289" s="41" t="s">
        <v>528</v>
      </c>
      <c r="D2289" s="42">
        <f>VLOOKUP(Pag_Inicio_Corr_mas_casos[[#This Row],[Corregimiento]],Hoja3!$A$2:$D$676,4,0)</f>
        <v>130102</v>
      </c>
      <c r="E2289" s="41">
        <v>27</v>
      </c>
      <c r="F2289">
        <v>1</v>
      </c>
    </row>
    <row r="2290" spans="1:7">
      <c r="A2290" s="40">
        <v>44078</v>
      </c>
      <c r="B2290" s="41">
        <v>44078</v>
      </c>
      <c r="C2290" s="41" t="s">
        <v>535</v>
      </c>
      <c r="D2290" s="42">
        <f>VLOOKUP(Pag_Inicio_Corr_mas_casos[[#This Row],[Corregimiento]],Hoja3!$A$2:$D$676,4,0)</f>
        <v>80823</v>
      </c>
      <c r="E2290" s="41">
        <v>25</v>
      </c>
      <c r="F2290">
        <v>1</v>
      </c>
    </row>
    <row r="2291" spans="1:7">
      <c r="A2291" s="40">
        <v>44078</v>
      </c>
      <c r="B2291" s="41">
        <v>44078</v>
      </c>
      <c r="C2291" s="41" t="s">
        <v>532</v>
      </c>
      <c r="D2291" s="42">
        <f>VLOOKUP(Pag_Inicio_Corr_mas_casos[[#This Row],[Corregimiento]],Hoja3!$A$2:$D$676,4,0)</f>
        <v>80816</v>
      </c>
      <c r="E2291" s="41">
        <v>22</v>
      </c>
      <c r="F2291">
        <v>1</v>
      </c>
    </row>
    <row r="2292" spans="1:7">
      <c r="A2292" s="40">
        <v>44078</v>
      </c>
      <c r="B2292" s="41">
        <v>44078</v>
      </c>
      <c r="C2292" s="41" t="s">
        <v>541</v>
      </c>
      <c r="D2292" s="42">
        <f>VLOOKUP(Pag_Inicio_Corr_mas_casos[[#This Row],[Corregimiento]],Hoja3!$A$2:$D$676,4,0)</f>
        <v>130702</v>
      </c>
      <c r="E2292" s="41">
        <v>21</v>
      </c>
      <c r="F2292">
        <v>1</v>
      </c>
    </row>
    <row r="2293" spans="1:7">
      <c r="A2293" s="40">
        <v>44078</v>
      </c>
      <c r="B2293" s="41">
        <v>44078</v>
      </c>
      <c r="C2293" s="41" t="s">
        <v>538</v>
      </c>
      <c r="D2293" s="42">
        <f>VLOOKUP(Pag_Inicio_Corr_mas_casos[[#This Row],[Corregimiento]],Hoja3!$A$2:$D$676,4,0)</f>
        <v>130107</v>
      </c>
      <c r="E2293" s="41">
        <v>21</v>
      </c>
      <c r="F2293">
        <v>1</v>
      </c>
    </row>
    <row r="2294" spans="1:7">
      <c r="A2294" s="40">
        <v>44078</v>
      </c>
      <c r="B2294" s="41">
        <v>44078</v>
      </c>
      <c r="C2294" s="41" t="s">
        <v>542</v>
      </c>
      <c r="D2294" s="42">
        <f>VLOOKUP(Pag_Inicio_Corr_mas_casos[[#This Row],[Corregimiento]],Hoja3!$A$2:$D$676,4,0)</f>
        <v>40601</v>
      </c>
      <c r="E2294" s="41">
        <v>21</v>
      </c>
      <c r="F2294">
        <v>1</v>
      </c>
    </row>
    <row r="2295" spans="1:7">
      <c r="A2295" s="40">
        <v>44078</v>
      </c>
      <c r="B2295" s="41">
        <v>44078</v>
      </c>
      <c r="C2295" s="41" t="s">
        <v>534</v>
      </c>
      <c r="D2295" s="42">
        <f>VLOOKUP(Pag_Inicio_Corr_mas_casos[[#This Row],[Corregimiento]],Hoja3!$A$2:$D$676,4,0)</f>
        <v>80822</v>
      </c>
      <c r="E2295" s="41">
        <v>20</v>
      </c>
      <c r="F2295">
        <v>1</v>
      </c>
    </row>
    <row r="2296" spans="1:7">
      <c r="A2296" s="40">
        <v>44078</v>
      </c>
      <c r="B2296" s="41">
        <v>44078</v>
      </c>
      <c r="C2296" s="41" t="s">
        <v>555</v>
      </c>
      <c r="D2296" s="42">
        <f>VLOOKUP(Pag_Inicio_Corr_mas_casos[[#This Row],[Corregimiento]],Hoja3!$A$2:$D$676,4,0)</f>
        <v>80815</v>
      </c>
      <c r="E2296" s="41">
        <v>20</v>
      </c>
      <c r="F2296">
        <v>1</v>
      </c>
    </row>
    <row r="2297" spans="1:7">
      <c r="A2297" s="40">
        <v>44078</v>
      </c>
      <c r="B2297" s="41">
        <v>44078</v>
      </c>
      <c r="C2297" s="41" t="s">
        <v>627</v>
      </c>
      <c r="D2297" s="42">
        <f>VLOOKUP(Pag_Inicio_Corr_mas_casos[[#This Row],[Corregimiento]],Hoja3!$A$2:$D$676,4,0)</f>
        <v>40606</v>
      </c>
      <c r="E2297" s="41">
        <v>16</v>
      </c>
      <c r="F2297">
        <v>1</v>
      </c>
    </row>
    <row r="2298" spans="1:7">
      <c r="A2298" s="40">
        <v>44078</v>
      </c>
      <c r="B2298" s="41">
        <v>44078</v>
      </c>
      <c r="C2298" s="41" t="s">
        <v>565</v>
      </c>
      <c r="D2298" s="42">
        <f>VLOOKUP(Pag_Inicio_Corr_mas_casos[[#This Row],[Corregimiento]],Hoja3!$A$2:$D$676,4,0)</f>
        <v>80809</v>
      </c>
      <c r="E2298" s="41">
        <v>16</v>
      </c>
      <c r="F2298">
        <v>1</v>
      </c>
    </row>
    <row r="2299" spans="1:7">
      <c r="A2299" s="40">
        <v>44078</v>
      </c>
      <c r="B2299" s="41">
        <v>44078</v>
      </c>
      <c r="C2299" s="41" t="s">
        <v>563</v>
      </c>
      <c r="D2299" s="42">
        <f>VLOOKUP(Pag_Inicio_Corr_mas_casos[[#This Row],[Corregimiento]],Hoja3!$A$2:$D$676,4,0)</f>
        <v>130105</v>
      </c>
      <c r="E2299" s="41">
        <v>13</v>
      </c>
      <c r="F2299">
        <v>1</v>
      </c>
    </row>
    <row r="2300" spans="1:7">
      <c r="A2300" s="40">
        <v>44078</v>
      </c>
      <c r="B2300" s="41">
        <v>44078</v>
      </c>
      <c r="C2300" s="41" t="s">
        <v>552</v>
      </c>
      <c r="D2300" s="42">
        <f>VLOOKUP(Pag_Inicio_Corr_mas_casos[[#This Row],[Corregimiento]],Hoja3!$A$2:$D$676,4,0)</f>
        <v>80501</v>
      </c>
      <c r="E2300" s="41">
        <v>11</v>
      </c>
      <c r="F2300">
        <v>1</v>
      </c>
    </row>
    <row r="2301" spans="1:7">
      <c r="A2301" s="40">
        <v>44078</v>
      </c>
      <c r="B2301" s="41">
        <v>44078</v>
      </c>
      <c r="C2301" s="41" t="s">
        <v>545</v>
      </c>
      <c r="D2301" s="42">
        <f>VLOOKUP(Pag_Inicio_Corr_mas_casos[[#This Row],[Corregimiento]],Hoja3!$A$2:$D$676,4,0)</f>
        <v>80810</v>
      </c>
      <c r="E2301" s="41">
        <v>11</v>
      </c>
      <c r="F2301">
        <v>1</v>
      </c>
    </row>
    <row r="2302" spans="1:7">
      <c r="A2302" s="40">
        <v>44078</v>
      </c>
      <c r="B2302" s="41">
        <v>44078</v>
      </c>
      <c r="C2302" s="41" t="s">
        <v>570</v>
      </c>
      <c r="D2302" s="42">
        <f>VLOOKUP(Pag_Inicio_Corr_mas_casos[[#This Row],[Corregimiento]],Hoja3!$A$2:$D$676,4,0)</f>
        <v>81009</v>
      </c>
      <c r="E2302" s="41">
        <v>11</v>
      </c>
      <c r="F2302">
        <v>1</v>
      </c>
    </row>
    <row r="2303" spans="1:7">
      <c r="A2303" s="64">
        <v>44079</v>
      </c>
      <c r="B2303" s="65">
        <v>44079</v>
      </c>
      <c r="C2303" s="65" t="s">
        <v>535</v>
      </c>
      <c r="D2303" s="66">
        <f>VLOOKUP(Pag_Inicio_Corr_mas_casos[[#This Row],[Corregimiento]],Hoja3!$A$2:$D$676,4,0)</f>
        <v>80823</v>
      </c>
      <c r="E2303" s="65">
        <v>23</v>
      </c>
      <c r="F2303">
        <v>1</v>
      </c>
      <c r="G2303" s="5"/>
    </row>
    <row r="2304" spans="1:7">
      <c r="A2304" s="64">
        <v>44079</v>
      </c>
      <c r="B2304" s="65">
        <v>44079</v>
      </c>
      <c r="C2304" s="65" t="s">
        <v>542</v>
      </c>
      <c r="D2304" s="66">
        <f>VLOOKUP(Pag_Inicio_Corr_mas_casos[[#This Row],[Corregimiento]],Hoja3!$A$2:$D$676,4,0)</f>
        <v>40601</v>
      </c>
      <c r="E2304" s="65">
        <v>23</v>
      </c>
      <c r="F2304">
        <v>1</v>
      </c>
    </row>
    <row r="2305" spans="1:6">
      <c r="A2305" s="64">
        <v>44079</v>
      </c>
      <c r="B2305" s="65">
        <v>44079</v>
      </c>
      <c r="C2305" s="65" t="s">
        <v>627</v>
      </c>
      <c r="D2305" s="66">
        <f>VLOOKUP(Pag_Inicio_Corr_mas_casos[[#This Row],[Corregimiento]],Hoja3!$A$2:$D$676,4,0)</f>
        <v>40606</v>
      </c>
      <c r="E2305" s="65">
        <v>22</v>
      </c>
      <c r="F2305">
        <v>1</v>
      </c>
    </row>
    <row r="2306" spans="1:6">
      <c r="A2306" s="64">
        <v>44079</v>
      </c>
      <c r="B2306" s="65">
        <v>44079</v>
      </c>
      <c r="C2306" s="65" t="s">
        <v>665</v>
      </c>
      <c r="D2306" s="66">
        <f>VLOOKUP(Pag_Inicio_Corr_mas_casos[[#This Row],[Corregimiento]],Hoja3!$A$2:$D$676,4,0)</f>
        <v>20201</v>
      </c>
      <c r="E2306" s="65">
        <v>21</v>
      </c>
      <c r="F2306">
        <v>1</v>
      </c>
    </row>
    <row r="2307" spans="1:6">
      <c r="A2307" s="64">
        <v>44079</v>
      </c>
      <c r="B2307" s="65">
        <v>44079</v>
      </c>
      <c r="C2307" s="65" t="s">
        <v>664</v>
      </c>
      <c r="D2307" s="66">
        <f>VLOOKUP(Pag_Inicio_Corr_mas_casos[[#This Row],[Corregimiento]],Hoja3!$A$2:$D$676,4,0)</f>
        <v>120101</v>
      </c>
      <c r="E2307" s="65">
        <v>20</v>
      </c>
      <c r="F2307">
        <v>1</v>
      </c>
    </row>
    <row r="2308" spans="1:6">
      <c r="A2308" s="64">
        <v>44079</v>
      </c>
      <c r="B2308" s="65">
        <v>44079</v>
      </c>
      <c r="C2308" s="65" t="s">
        <v>526</v>
      </c>
      <c r="D2308" s="66">
        <f>VLOOKUP(Pag_Inicio_Corr_mas_casos[[#This Row],[Corregimiento]],Hoja3!$A$2:$D$676,4,0)</f>
        <v>130106</v>
      </c>
      <c r="E2308" s="65">
        <v>17</v>
      </c>
      <c r="F2308">
        <v>1</v>
      </c>
    </row>
    <row r="2309" spans="1:6">
      <c r="A2309" s="64">
        <v>44079</v>
      </c>
      <c r="B2309" s="65">
        <v>44079</v>
      </c>
      <c r="C2309" s="65" t="s">
        <v>576</v>
      </c>
      <c r="D2309" s="66">
        <f>VLOOKUP(Pag_Inicio_Corr_mas_casos[[#This Row],[Corregimiento]],Hoja3!$A$2:$D$676,4,0)</f>
        <v>80814</v>
      </c>
      <c r="E2309" s="65">
        <v>16</v>
      </c>
      <c r="F2309">
        <v>1</v>
      </c>
    </row>
    <row r="2310" spans="1:6">
      <c r="A2310" s="64">
        <v>44079</v>
      </c>
      <c r="B2310" s="65">
        <v>44079</v>
      </c>
      <c r="C2310" s="65" t="s">
        <v>524</v>
      </c>
      <c r="D2310" s="66">
        <f>VLOOKUP(Pag_Inicio_Corr_mas_casos[[#This Row],[Corregimiento]],Hoja3!$A$2:$D$676,4,0)</f>
        <v>130101</v>
      </c>
      <c r="E2310" s="65">
        <v>16</v>
      </c>
      <c r="F2310">
        <v>1</v>
      </c>
    </row>
    <row r="2311" spans="1:6">
      <c r="A2311" s="64">
        <v>44079</v>
      </c>
      <c r="B2311" s="65">
        <v>44079</v>
      </c>
      <c r="C2311" s="65" t="s">
        <v>529</v>
      </c>
      <c r="D2311" s="66">
        <f>VLOOKUP(Pag_Inicio_Corr_mas_casos[[#This Row],[Corregimiento]],Hoja3!$A$2:$D$676,4,0)</f>
        <v>80821</v>
      </c>
      <c r="E2311" s="65">
        <v>16</v>
      </c>
      <c r="F2311">
        <v>1</v>
      </c>
    </row>
    <row r="2312" spans="1:6">
      <c r="A2312" s="64">
        <v>44079</v>
      </c>
      <c r="B2312" s="65">
        <v>44079</v>
      </c>
      <c r="C2312" s="65" t="s">
        <v>533</v>
      </c>
      <c r="D2312" s="66">
        <f>VLOOKUP(Pag_Inicio_Corr_mas_casos[[#This Row],[Corregimiento]],Hoja3!$A$2:$D$676,4,0)</f>
        <v>80817</v>
      </c>
      <c r="E2312" s="65">
        <v>15</v>
      </c>
      <c r="F2312">
        <v>1</v>
      </c>
    </row>
    <row r="2313" spans="1:6">
      <c r="A2313" s="64">
        <v>44079</v>
      </c>
      <c r="B2313" s="65">
        <v>44079</v>
      </c>
      <c r="C2313" s="65" t="s">
        <v>528</v>
      </c>
      <c r="D2313" s="66">
        <f>VLOOKUP(Pag_Inicio_Corr_mas_casos[[#This Row],[Corregimiento]],Hoja3!$A$2:$D$676,4,0)</f>
        <v>130102</v>
      </c>
      <c r="E2313" s="65">
        <v>14</v>
      </c>
      <c r="F2313">
        <v>1</v>
      </c>
    </row>
    <row r="2314" spans="1:6">
      <c r="A2314" s="64">
        <v>44079</v>
      </c>
      <c r="B2314" s="65">
        <v>44079</v>
      </c>
      <c r="C2314" s="65" t="s">
        <v>594</v>
      </c>
      <c r="D2314" s="66">
        <f>VLOOKUP(Pag_Inicio_Corr_mas_casos[[#This Row],[Corregimiento]],Hoja3!$A$2:$D$676,4,0)</f>
        <v>40503</v>
      </c>
      <c r="E2314" s="65">
        <v>13</v>
      </c>
      <c r="F2314">
        <v>1</v>
      </c>
    </row>
    <row r="2315" spans="1:6">
      <c r="A2315" s="64">
        <v>44079</v>
      </c>
      <c r="B2315" s="65">
        <v>44079</v>
      </c>
      <c r="C2315" s="65" t="s">
        <v>565</v>
      </c>
      <c r="D2315" s="66">
        <f>VLOOKUP(Pag_Inicio_Corr_mas_casos[[#This Row],[Corregimiento]],Hoja3!$A$2:$D$676,4,0)</f>
        <v>80809</v>
      </c>
      <c r="E2315" s="65">
        <v>12</v>
      </c>
      <c r="F2315">
        <v>1</v>
      </c>
    </row>
    <row r="2316" spans="1:6">
      <c r="A2316" s="64">
        <v>44079</v>
      </c>
      <c r="B2316" s="65">
        <v>44079</v>
      </c>
      <c r="C2316" s="65" t="s">
        <v>544</v>
      </c>
      <c r="D2316" s="66">
        <f>VLOOKUP(Pag_Inicio_Corr_mas_casos[[#This Row],[Corregimiento]],Hoja3!$A$2:$D$676,4,0)</f>
        <v>130108</v>
      </c>
      <c r="E2316" s="65">
        <v>11</v>
      </c>
      <c r="F2316">
        <v>1</v>
      </c>
    </row>
    <row r="2317" spans="1:6">
      <c r="A2317" s="64">
        <v>44079</v>
      </c>
      <c r="B2317" s="65">
        <v>44079</v>
      </c>
      <c r="C2317" s="65" t="s">
        <v>599</v>
      </c>
      <c r="D2317" s="66">
        <f>VLOOKUP(Pag_Inicio_Corr_mas_casos[[#This Row],[Corregimiento]],Hoja3!$A$2:$D$676,4,0)</f>
        <v>81004</v>
      </c>
      <c r="E2317" s="65">
        <v>11</v>
      </c>
      <c r="F2317">
        <v>1</v>
      </c>
    </row>
    <row r="2318" spans="1:6">
      <c r="A2318" s="64">
        <v>44079</v>
      </c>
      <c r="B2318" s="65">
        <v>44079</v>
      </c>
      <c r="C2318" s="65" t="s">
        <v>569</v>
      </c>
      <c r="D2318" s="66">
        <f>VLOOKUP(Pag_Inicio_Corr_mas_casos[[#This Row],[Corregimiento]],Hoja3!$A$2:$D$676,4,0)</f>
        <v>81003</v>
      </c>
      <c r="E2318" s="65">
        <v>11</v>
      </c>
      <c r="F2318">
        <v>1</v>
      </c>
    </row>
    <row r="2319" spans="1:6">
      <c r="A2319" s="64">
        <v>44079</v>
      </c>
      <c r="B2319" s="65">
        <v>44079</v>
      </c>
      <c r="C2319" s="65" t="s">
        <v>550</v>
      </c>
      <c r="D2319" s="66">
        <f>VLOOKUP(Pag_Inicio_Corr_mas_casos[[#This Row],[Corregimiento]],Hoja3!$A$2:$D$676,4,0)</f>
        <v>80813</v>
      </c>
      <c r="E2319" s="65">
        <v>10</v>
      </c>
      <c r="F2319">
        <v>1</v>
      </c>
    </row>
    <row r="2320" spans="1:6">
      <c r="A2320" s="64">
        <v>44079</v>
      </c>
      <c r="B2320" s="65">
        <v>44079</v>
      </c>
      <c r="C2320" s="65" t="s">
        <v>666</v>
      </c>
      <c r="D2320" s="66">
        <f>VLOOKUP(Pag_Inicio_Corr_mas_casos[[#This Row],[Corregimiento]],Hoja3!$A$2:$D$676,4,0)</f>
        <v>40513</v>
      </c>
      <c r="E2320" s="65">
        <v>10</v>
      </c>
      <c r="F2320">
        <v>1</v>
      </c>
    </row>
    <row r="2321" spans="1:7">
      <c r="A2321" s="64">
        <v>44079</v>
      </c>
      <c r="B2321" s="65">
        <v>44079</v>
      </c>
      <c r="C2321" s="65" t="s">
        <v>555</v>
      </c>
      <c r="D2321" s="66">
        <f>VLOOKUP(Pag_Inicio_Corr_mas_casos[[#This Row],[Corregimiento]],Hoja3!$A$2:$D$676,4,0)</f>
        <v>80815</v>
      </c>
      <c r="E2321" s="65">
        <v>10</v>
      </c>
      <c r="F2321">
        <v>1</v>
      </c>
    </row>
    <row r="2322" spans="1:7">
      <c r="A2322" s="64">
        <v>44079</v>
      </c>
      <c r="B2322" s="65">
        <v>44079</v>
      </c>
      <c r="C2322" s="65" t="s">
        <v>541</v>
      </c>
      <c r="D2322" s="66">
        <f>VLOOKUP(Pag_Inicio_Corr_mas_casos[[#This Row],[Corregimiento]],Hoja3!$A$2:$D$676,4,0)</f>
        <v>130702</v>
      </c>
      <c r="E2322" s="65">
        <v>10</v>
      </c>
      <c r="F2322">
        <v>1</v>
      </c>
    </row>
    <row r="2323" spans="1:7">
      <c r="A2323" s="64">
        <v>44079</v>
      </c>
      <c r="B2323" s="65">
        <v>44079</v>
      </c>
      <c r="C2323" s="65" t="s">
        <v>537</v>
      </c>
      <c r="D2323" s="66">
        <f>VLOOKUP(Pag_Inicio_Corr_mas_casos[[#This Row],[Corregimiento]],Hoja3!$A$2:$D$676,4,0)</f>
        <v>80819</v>
      </c>
      <c r="E2323" s="65">
        <v>10</v>
      </c>
      <c r="F2323">
        <v>1</v>
      </c>
    </row>
    <row r="2324" spans="1:7">
      <c r="A2324" s="64">
        <v>44079</v>
      </c>
      <c r="B2324" s="65">
        <v>44079</v>
      </c>
      <c r="C2324" s="65" t="s">
        <v>530</v>
      </c>
      <c r="D2324" s="66">
        <f>VLOOKUP(Pag_Inicio_Corr_mas_casos[[#This Row],[Corregimiento]],Hoja3!$A$2:$D$676,4,0)</f>
        <v>81007</v>
      </c>
      <c r="E2324" s="65">
        <v>10</v>
      </c>
      <c r="F2324">
        <v>1</v>
      </c>
    </row>
    <row r="2325" spans="1:7">
      <c r="A2325" s="61">
        <v>44080</v>
      </c>
      <c r="B2325" s="62">
        <v>44080</v>
      </c>
      <c r="C2325" s="62" t="s">
        <v>664</v>
      </c>
      <c r="D2325" s="63">
        <f>VLOOKUP(Pag_Inicio_Corr_mas_casos[[#This Row],[Corregimiento]],Hoja3!$A$2:$D$676,4,0)</f>
        <v>120101</v>
      </c>
      <c r="E2325" s="62">
        <v>25</v>
      </c>
      <c r="F2325">
        <v>1</v>
      </c>
      <c r="G2325" s="5"/>
    </row>
    <row r="2326" spans="1:7">
      <c r="A2326" s="61">
        <v>44080</v>
      </c>
      <c r="B2326" s="62">
        <v>44080</v>
      </c>
      <c r="C2326" s="62" t="s">
        <v>542</v>
      </c>
      <c r="D2326" s="63">
        <f>VLOOKUP(Pag_Inicio_Corr_mas_casos[[#This Row],[Corregimiento]],Hoja3!$A$2:$D$676,4,0)</f>
        <v>40601</v>
      </c>
      <c r="E2326" s="62">
        <v>24</v>
      </c>
      <c r="F2326">
        <v>1</v>
      </c>
    </row>
    <row r="2327" spans="1:7">
      <c r="A2327" s="61">
        <v>44080</v>
      </c>
      <c r="B2327" s="62">
        <v>44080</v>
      </c>
      <c r="C2327" s="62" t="s">
        <v>530</v>
      </c>
      <c r="D2327" s="63">
        <f>VLOOKUP(Pag_Inicio_Corr_mas_casos[[#This Row],[Corregimiento]],Hoja3!$A$2:$D$676,4,0)</f>
        <v>81007</v>
      </c>
      <c r="E2327" s="62">
        <v>22</v>
      </c>
      <c r="F2327">
        <v>1</v>
      </c>
    </row>
    <row r="2328" spans="1:7">
      <c r="A2328" s="61">
        <v>44080</v>
      </c>
      <c r="B2328" s="62">
        <v>44080</v>
      </c>
      <c r="C2328" s="62" t="s">
        <v>537</v>
      </c>
      <c r="D2328" s="63">
        <f>VLOOKUP(Pag_Inicio_Corr_mas_casos[[#This Row],[Corregimiento]],Hoja3!$A$2:$D$676,4,0)</f>
        <v>80819</v>
      </c>
      <c r="E2328" s="62">
        <v>20</v>
      </c>
      <c r="F2328">
        <v>1</v>
      </c>
    </row>
    <row r="2329" spans="1:7">
      <c r="A2329" s="61">
        <v>44080</v>
      </c>
      <c r="B2329" s="62">
        <v>44080</v>
      </c>
      <c r="C2329" s="62" t="s">
        <v>555</v>
      </c>
      <c r="D2329" s="63">
        <f>VLOOKUP(Pag_Inicio_Corr_mas_casos[[#This Row],[Corregimiento]],Hoja3!$A$2:$D$676,4,0)</f>
        <v>80815</v>
      </c>
      <c r="E2329" s="62">
        <v>18</v>
      </c>
      <c r="F2329">
        <v>1</v>
      </c>
    </row>
    <row r="2330" spans="1:7">
      <c r="A2330" s="61">
        <v>44080</v>
      </c>
      <c r="B2330" s="62">
        <v>44080</v>
      </c>
      <c r="C2330" s="62" t="s">
        <v>632</v>
      </c>
      <c r="D2330" s="63">
        <f>VLOOKUP(Pag_Inicio_Corr_mas_casos[[#This Row],[Corregimiento]],Hoja3!$A$2:$D$676,4,0)</f>
        <v>100104</v>
      </c>
      <c r="E2330" s="62">
        <v>16</v>
      </c>
      <c r="F2330">
        <v>1</v>
      </c>
    </row>
    <row r="2331" spans="1:7">
      <c r="A2331" s="61">
        <v>44080</v>
      </c>
      <c r="B2331" s="62">
        <v>44080</v>
      </c>
      <c r="C2331" s="62" t="s">
        <v>526</v>
      </c>
      <c r="D2331" s="63">
        <f>VLOOKUP(Pag_Inicio_Corr_mas_casos[[#This Row],[Corregimiento]],Hoja3!$A$2:$D$676,4,0)</f>
        <v>130106</v>
      </c>
      <c r="E2331" s="62">
        <v>14</v>
      </c>
      <c r="F2331">
        <v>1</v>
      </c>
    </row>
    <row r="2332" spans="1:7">
      <c r="A2332" s="61">
        <v>44080</v>
      </c>
      <c r="B2332" s="62">
        <v>44080</v>
      </c>
      <c r="C2332" s="62" t="s">
        <v>538</v>
      </c>
      <c r="D2332" s="63">
        <f>VLOOKUP(Pag_Inicio_Corr_mas_casos[[#This Row],[Corregimiento]],Hoja3!$A$2:$D$676,4,0)</f>
        <v>130107</v>
      </c>
      <c r="E2332" s="62">
        <v>14</v>
      </c>
      <c r="F2332">
        <v>1</v>
      </c>
    </row>
    <row r="2333" spans="1:7">
      <c r="A2333" s="61">
        <v>44080</v>
      </c>
      <c r="B2333" s="62">
        <v>44080</v>
      </c>
      <c r="C2333" s="62" t="s">
        <v>576</v>
      </c>
      <c r="D2333" s="63">
        <f>VLOOKUP(Pag_Inicio_Corr_mas_casos[[#This Row],[Corregimiento]],Hoja3!$A$2:$D$676,4,0)</f>
        <v>80814</v>
      </c>
      <c r="E2333" s="62">
        <v>14</v>
      </c>
      <c r="F2333">
        <v>1</v>
      </c>
    </row>
    <row r="2334" spans="1:7">
      <c r="A2334" s="61">
        <v>44080</v>
      </c>
      <c r="B2334" s="62">
        <v>44080</v>
      </c>
      <c r="C2334" s="62" t="s">
        <v>595</v>
      </c>
      <c r="D2334" s="63">
        <f>VLOOKUP(Pag_Inicio_Corr_mas_casos[[#This Row],[Corregimiento]],Hoja3!$A$2:$D$676,4,0)</f>
        <v>20601</v>
      </c>
      <c r="E2334" s="62">
        <v>13</v>
      </c>
      <c r="F2334">
        <v>1</v>
      </c>
    </row>
    <row r="2335" spans="1:7">
      <c r="A2335" s="61">
        <v>44080</v>
      </c>
      <c r="B2335" s="62">
        <v>44080</v>
      </c>
      <c r="C2335" s="62" t="s">
        <v>655</v>
      </c>
      <c r="D2335" s="63">
        <f>VLOOKUP(Pag_Inicio_Corr_mas_casos[[#This Row],[Corregimiento]],Hoja3!$A$2:$D$676,4,0)</f>
        <v>50105</v>
      </c>
      <c r="E2335" s="62">
        <v>13</v>
      </c>
      <c r="F2335">
        <v>1</v>
      </c>
    </row>
    <row r="2336" spans="1:7">
      <c r="A2336" s="61">
        <v>44080</v>
      </c>
      <c r="B2336" s="62">
        <v>44080</v>
      </c>
      <c r="C2336" s="62" t="s">
        <v>667</v>
      </c>
      <c r="D2336" s="63">
        <f>VLOOKUP(Pag_Inicio_Corr_mas_casos[[#This Row],[Corregimiento]],Hoja3!$A$2:$D$676,4,0)</f>
        <v>40905</v>
      </c>
      <c r="E2336" s="62">
        <v>12</v>
      </c>
      <c r="F2336">
        <v>1</v>
      </c>
    </row>
    <row r="2337" spans="1:7">
      <c r="A2337" s="61">
        <v>44080</v>
      </c>
      <c r="B2337" s="62">
        <v>44080</v>
      </c>
      <c r="C2337" s="62" t="s">
        <v>657</v>
      </c>
      <c r="D2337" s="63">
        <f>VLOOKUP(Pag_Inicio_Corr_mas_casos[[#This Row],[Corregimiento]],Hoja3!$A$2:$D$676,4,0)</f>
        <v>91101</v>
      </c>
      <c r="E2337" s="62">
        <v>12</v>
      </c>
      <c r="F2337">
        <v>1</v>
      </c>
    </row>
    <row r="2338" spans="1:7">
      <c r="A2338" s="61">
        <v>44080</v>
      </c>
      <c r="B2338" s="62">
        <v>44080</v>
      </c>
      <c r="C2338" s="62" t="s">
        <v>668</v>
      </c>
      <c r="D2338" s="63">
        <f>VLOOKUP(Pag_Inicio_Corr_mas_casos[[#This Row],[Corregimiento]],Hoja3!$A$2:$D$676,4,0)</f>
        <v>40204</v>
      </c>
      <c r="E2338" s="62">
        <v>12</v>
      </c>
      <c r="F2338">
        <v>1</v>
      </c>
    </row>
    <row r="2339" spans="1:7">
      <c r="A2339" s="61">
        <v>44080</v>
      </c>
      <c r="B2339" s="62">
        <v>44080</v>
      </c>
      <c r="C2339" s="62" t="s">
        <v>517</v>
      </c>
      <c r="D2339" s="63">
        <f>VLOOKUP(Pag_Inicio_Corr_mas_casos[[#This Row],[Corregimiento]],Hoja3!$A$2:$D$676,4,0)</f>
        <v>130709</v>
      </c>
      <c r="E2339" s="62">
        <v>12</v>
      </c>
      <c r="F2339">
        <v>1</v>
      </c>
    </row>
    <row r="2340" spans="1:7">
      <c r="A2340" s="61">
        <v>44080</v>
      </c>
      <c r="B2340" s="62">
        <v>44080</v>
      </c>
      <c r="C2340" s="62" t="s">
        <v>529</v>
      </c>
      <c r="D2340" s="63">
        <f>VLOOKUP(Pag_Inicio_Corr_mas_casos[[#This Row],[Corregimiento]],Hoja3!$A$2:$D$676,4,0)</f>
        <v>80821</v>
      </c>
      <c r="E2340" s="62">
        <v>12</v>
      </c>
      <c r="F2340">
        <v>1</v>
      </c>
    </row>
    <row r="2341" spans="1:7">
      <c r="A2341" s="61">
        <v>44080</v>
      </c>
      <c r="B2341" s="62">
        <v>44080</v>
      </c>
      <c r="C2341" s="62" t="s">
        <v>533</v>
      </c>
      <c r="D2341" s="63">
        <f>VLOOKUP(Pag_Inicio_Corr_mas_casos[[#This Row],[Corregimiento]],Hoja3!$A$2:$D$676,4,0)</f>
        <v>80817</v>
      </c>
      <c r="E2341" s="62">
        <v>12</v>
      </c>
      <c r="F2341">
        <v>1</v>
      </c>
    </row>
    <row r="2342" spans="1:7">
      <c r="A2342" s="61">
        <v>44080</v>
      </c>
      <c r="B2342" s="62">
        <v>44080</v>
      </c>
      <c r="C2342" s="62" t="s">
        <v>535</v>
      </c>
      <c r="D2342" s="63">
        <f>VLOOKUP(Pag_Inicio_Corr_mas_casos[[#This Row],[Corregimiento]],Hoja3!$A$2:$D$676,4,0)</f>
        <v>80823</v>
      </c>
      <c r="E2342" s="62">
        <v>12</v>
      </c>
      <c r="F2342">
        <v>1</v>
      </c>
    </row>
    <row r="2343" spans="1:7">
      <c r="A2343" s="61">
        <v>44080</v>
      </c>
      <c r="B2343" s="62">
        <v>44080</v>
      </c>
      <c r="C2343" s="62" t="s">
        <v>550</v>
      </c>
      <c r="D2343" s="63">
        <f>VLOOKUP(Pag_Inicio_Corr_mas_casos[[#This Row],[Corregimiento]],Hoja3!$A$2:$D$676,4,0)</f>
        <v>80813</v>
      </c>
      <c r="E2343" s="62">
        <v>11</v>
      </c>
      <c r="F2343">
        <v>1</v>
      </c>
    </row>
    <row r="2344" spans="1:7">
      <c r="A2344" s="52">
        <v>44081</v>
      </c>
      <c r="B2344" s="53">
        <v>44081</v>
      </c>
      <c r="C2344" s="53" t="s">
        <v>627</v>
      </c>
      <c r="D2344" s="54">
        <f>VLOOKUP(Pag_Inicio_Corr_mas_casos[[#This Row],[Corregimiento]],Hoja3!$A$2:$D$676,4,0)</f>
        <v>40606</v>
      </c>
      <c r="E2344" s="53">
        <v>18</v>
      </c>
      <c r="F2344">
        <v>1</v>
      </c>
      <c r="G2344" s="5"/>
    </row>
    <row r="2345" spans="1:7">
      <c r="A2345" s="52">
        <v>44081</v>
      </c>
      <c r="B2345" s="53">
        <v>44081</v>
      </c>
      <c r="C2345" s="53" t="s">
        <v>548</v>
      </c>
      <c r="D2345" s="54">
        <f>VLOOKUP(Pag_Inicio_Corr_mas_casos[[#This Row],[Corregimiento]],Hoja3!$A$2:$D$676,4,0)</f>
        <v>10201</v>
      </c>
      <c r="E2345" s="53">
        <v>17</v>
      </c>
      <c r="F2345">
        <v>1</v>
      </c>
    </row>
    <row r="2346" spans="1:7">
      <c r="A2346" s="52">
        <v>44081</v>
      </c>
      <c r="B2346" s="53">
        <v>44081</v>
      </c>
      <c r="C2346" s="53" t="s">
        <v>669</v>
      </c>
      <c r="D2346" s="54">
        <f>VLOOKUP(Pag_Inicio_Corr_mas_casos[[#This Row],[Corregimiento]],Hoja3!$A$2:$D$676,4,0)</f>
        <v>130310</v>
      </c>
      <c r="E2346" s="53">
        <v>17</v>
      </c>
      <c r="F2346">
        <v>1</v>
      </c>
    </row>
    <row r="2347" spans="1:7">
      <c r="A2347" s="52">
        <v>44081</v>
      </c>
      <c r="B2347" s="53">
        <v>44081</v>
      </c>
      <c r="C2347" s="53" t="s">
        <v>670</v>
      </c>
      <c r="D2347" s="54">
        <f>VLOOKUP(Pag_Inicio_Corr_mas_casos[[#This Row],[Corregimiento]],Hoja3!$A$2:$D$676,4,0)</f>
        <v>110201</v>
      </c>
      <c r="E2347" s="53">
        <v>17</v>
      </c>
      <c r="F2347">
        <v>1</v>
      </c>
    </row>
    <row r="2348" spans="1:7">
      <c r="A2348" s="52">
        <v>44081</v>
      </c>
      <c r="B2348" s="53">
        <v>44081</v>
      </c>
      <c r="C2348" s="53" t="s">
        <v>544</v>
      </c>
      <c r="D2348" s="54">
        <f>VLOOKUP(Pag_Inicio_Corr_mas_casos[[#This Row],[Corregimiento]],Hoja3!$A$2:$D$676,4,0)</f>
        <v>130108</v>
      </c>
      <c r="E2348" s="53">
        <v>16</v>
      </c>
      <c r="F2348">
        <v>1</v>
      </c>
    </row>
    <row r="2349" spans="1:7">
      <c r="A2349" s="52">
        <v>44081</v>
      </c>
      <c r="B2349" s="53">
        <v>44081</v>
      </c>
      <c r="C2349" s="53" t="s">
        <v>524</v>
      </c>
      <c r="D2349" s="54">
        <f>VLOOKUP(Pag_Inicio_Corr_mas_casos[[#This Row],[Corregimiento]],Hoja3!$A$2:$D$676,4,0)</f>
        <v>130101</v>
      </c>
      <c r="E2349" s="53">
        <v>14</v>
      </c>
      <c r="F2349">
        <v>1</v>
      </c>
    </row>
    <row r="2350" spans="1:7">
      <c r="A2350" s="52">
        <v>44081</v>
      </c>
      <c r="B2350" s="53">
        <v>44081</v>
      </c>
      <c r="C2350" s="53" t="s">
        <v>537</v>
      </c>
      <c r="D2350" s="54">
        <f>VLOOKUP(Pag_Inicio_Corr_mas_casos[[#This Row],[Corregimiento]],Hoja3!$A$2:$D$676,4,0)</f>
        <v>80819</v>
      </c>
      <c r="E2350" s="53">
        <v>14</v>
      </c>
      <c r="F2350">
        <v>1</v>
      </c>
    </row>
    <row r="2351" spans="1:7">
      <c r="A2351" s="52">
        <v>44081</v>
      </c>
      <c r="B2351" s="53">
        <v>44081</v>
      </c>
      <c r="C2351" s="53" t="s">
        <v>653</v>
      </c>
      <c r="D2351" s="54">
        <f>VLOOKUP(Pag_Inicio_Corr_mas_casos[[#This Row],[Corregimiento]],Hoja3!$A$2:$D$676,4,0)</f>
        <v>50104</v>
      </c>
      <c r="E2351" s="53">
        <v>13</v>
      </c>
      <c r="F2351">
        <v>1</v>
      </c>
    </row>
    <row r="2352" spans="1:7">
      <c r="A2352" s="52">
        <v>44081</v>
      </c>
      <c r="B2352" s="53">
        <v>44081</v>
      </c>
      <c r="C2352" s="53" t="s">
        <v>569</v>
      </c>
      <c r="D2352" s="54">
        <f>VLOOKUP(Pag_Inicio_Corr_mas_casos[[#This Row],[Corregimiento]],Hoja3!$A$2:$D$676,4,0)</f>
        <v>81003</v>
      </c>
      <c r="E2352" s="53">
        <v>13</v>
      </c>
      <c r="F2352">
        <v>1</v>
      </c>
    </row>
    <row r="2353" spans="1:7">
      <c r="A2353" s="52">
        <v>44081</v>
      </c>
      <c r="B2353" s="53">
        <v>44081</v>
      </c>
      <c r="C2353" s="53" t="s">
        <v>570</v>
      </c>
      <c r="D2353" s="54">
        <f>VLOOKUP(Pag_Inicio_Corr_mas_casos[[#This Row],[Corregimiento]],Hoja3!$A$2:$D$676,4,0)</f>
        <v>81009</v>
      </c>
      <c r="E2353" s="53">
        <v>10</v>
      </c>
      <c r="F2353">
        <v>1</v>
      </c>
    </row>
    <row r="2354" spans="1:7">
      <c r="A2354" s="52">
        <v>44081</v>
      </c>
      <c r="B2354" s="53">
        <v>44081</v>
      </c>
      <c r="C2354" s="53" t="s">
        <v>520</v>
      </c>
      <c r="D2354" s="54">
        <f>VLOOKUP(Pag_Inicio_Corr_mas_casos[[#This Row],[Corregimiento]],Hoja3!$A$2:$D$676,4,0)</f>
        <v>40604</v>
      </c>
      <c r="E2354" s="53">
        <v>10</v>
      </c>
      <c r="F2354">
        <v>1</v>
      </c>
    </row>
    <row r="2355" spans="1:7">
      <c r="A2355" s="52">
        <v>44081</v>
      </c>
      <c r="B2355" s="53">
        <v>44081</v>
      </c>
      <c r="C2355" s="53" t="s">
        <v>542</v>
      </c>
      <c r="D2355" s="54">
        <f>VLOOKUP(Pag_Inicio_Corr_mas_casos[[#This Row],[Corregimiento]],Hoja3!$A$2:$D$676,4,0)</f>
        <v>40601</v>
      </c>
      <c r="E2355" s="53">
        <v>10</v>
      </c>
      <c r="F2355">
        <v>1</v>
      </c>
    </row>
    <row r="2356" spans="1:7">
      <c r="A2356" s="58">
        <v>44082</v>
      </c>
      <c r="B2356" s="59">
        <v>44082</v>
      </c>
      <c r="C2356" s="59" t="s">
        <v>524</v>
      </c>
      <c r="D2356" s="60">
        <f>VLOOKUP(Pag_Inicio_Corr_mas_casos[[#This Row],[Corregimiento]],Hoja3!$A$2:$D$676,4,0)</f>
        <v>130101</v>
      </c>
      <c r="E2356" s="59">
        <v>34</v>
      </c>
      <c r="F2356">
        <v>1</v>
      </c>
      <c r="G2356" s="5"/>
    </row>
    <row r="2357" spans="1:7">
      <c r="A2357" s="58">
        <v>44082</v>
      </c>
      <c r="B2357" s="59">
        <v>44082</v>
      </c>
      <c r="C2357" s="59" t="s">
        <v>671</v>
      </c>
      <c r="D2357" s="60">
        <f>VLOOKUP(Pag_Inicio_Corr_mas_casos[[#This Row],[Corregimiento]],Hoja3!$A$2:$D$676,4,0)</f>
        <v>40403</v>
      </c>
      <c r="E2357" s="59">
        <v>26</v>
      </c>
      <c r="F2357">
        <v>1</v>
      </c>
    </row>
    <row r="2358" spans="1:7">
      <c r="A2358" s="58">
        <v>44082</v>
      </c>
      <c r="B2358" s="59">
        <v>44082</v>
      </c>
      <c r="C2358" s="59" t="s">
        <v>657</v>
      </c>
      <c r="D2358" s="60">
        <f>VLOOKUP(Pag_Inicio_Corr_mas_casos[[#This Row],[Corregimiento]],Hoja3!$A$2:$D$676,4,0)</f>
        <v>91101</v>
      </c>
      <c r="E2358" s="59">
        <v>23</v>
      </c>
      <c r="F2358">
        <v>1</v>
      </c>
    </row>
    <row r="2359" spans="1:7">
      <c r="A2359" s="58">
        <v>44082</v>
      </c>
      <c r="B2359" s="59">
        <v>44082</v>
      </c>
      <c r="C2359" s="59" t="s">
        <v>664</v>
      </c>
      <c r="D2359" s="60">
        <f>VLOOKUP(Pag_Inicio_Corr_mas_casos[[#This Row],[Corregimiento]],Hoja3!$A$2:$D$676,4,0)</f>
        <v>120101</v>
      </c>
      <c r="E2359" s="59">
        <v>17</v>
      </c>
      <c r="F2359">
        <v>1</v>
      </c>
    </row>
    <row r="2360" spans="1:7">
      <c r="A2360" s="58">
        <v>44082</v>
      </c>
      <c r="B2360" s="59">
        <v>44082</v>
      </c>
      <c r="C2360" s="59" t="s">
        <v>621</v>
      </c>
      <c r="D2360" s="60">
        <f>VLOOKUP(Pag_Inicio_Corr_mas_casos[[#This Row],[Corregimiento]],Hoja3!$A$2:$D$676,4,0)</f>
        <v>10207</v>
      </c>
      <c r="E2360" s="59">
        <v>16</v>
      </c>
      <c r="F2360">
        <v>1</v>
      </c>
    </row>
    <row r="2361" spans="1:7">
      <c r="A2361" s="58">
        <v>44082</v>
      </c>
      <c r="B2361" s="59">
        <v>44082</v>
      </c>
      <c r="C2361" s="59" t="s">
        <v>544</v>
      </c>
      <c r="D2361" s="60">
        <f>VLOOKUP(Pag_Inicio_Corr_mas_casos[[#This Row],[Corregimiento]],Hoja3!$A$2:$D$676,4,0)</f>
        <v>130108</v>
      </c>
      <c r="E2361" s="59">
        <v>15</v>
      </c>
      <c r="F2361">
        <v>1</v>
      </c>
    </row>
    <row r="2362" spans="1:7">
      <c r="A2362" s="58">
        <v>44082</v>
      </c>
      <c r="B2362" s="59">
        <v>44082</v>
      </c>
      <c r="C2362" s="59" t="s">
        <v>536</v>
      </c>
      <c r="D2362" s="60">
        <f>VLOOKUP(Pag_Inicio_Corr_mas_casos[[#This Row],[Corregimiento]],Hoja3!$A$2:$D$676,4,0)</f>
        <v>81001</v>
      </c>
      <c r="E2362" s="59">
        <v>14</v>
      </c>
      <c r="F2362">
        <v>1</v>
      </c>
    </row>
    <row r="2363" spans="1:7">
      <c r="A2363" s="58">
        <v>44082</v>
      </c>
      <c r="B2363" s="59">
        <v>44082</v>
      </c>
      <c r="C2363" s="59" t="s">
        <v>539</v>
      </c>
      <c r="D2363" s="60">
        <f>VLOOKUP(Pag_Inicio_Corr_mas_casos[[#This Row],[Corregimiento]],Hoja3!$A$2:$D$676,4,0)</f>
        <v>81006</v>
      </c>
      <c r="E2363" s="59">
        <v>14</v>
      </c>
      <c r="F2363">
        <v>1</v>
      </c>
    </row>
    <row r="2364" spans="1:7">
      <c r="A2364" s="58">
        <v>44082</v>
      </c>
      <c r="B2364" s="59">
        <v>44082</v>
      </c>
      <c r="C2364" s="59" t="s">
        <v>555</v>
      </c>
      <c r="D2364" s="60">
        <f>VLOOKUP(Pag_Inicio_Corr_mas_casos[[#This Row],[Corregimiento]],Hoja3!$A$2:$D$676,4,0)</f>
        <v>80815</v>
      </c>
      <c r="E2364" s="59">
        <v>14</v>
      </c>
      <c r="F2364">
        <v>1</v>
      </c>
    </row>
    <row r="2365" spans="1:7">
      <c r="A2365" s="58">
        <v>44082</v>
      </c>
      <c r="B2365" s="59">
        <v>44082</v>
      </c>
      <c r="C2365" s="59" t="s">
        <v>540</v>
      </c>
      <c r="D2365" s="60">
        <f>VLOOKUP(Pag_Inicio_Corr_mas_casos[[#This Row],[Corregimiento]],Hoja3!$A$2:$D$676,4,0)</f>
        <v>80812</v>
      </c>
      <c r="E2365" s="59">
        <v>14</v>
      </c>
      <c r="F2365">
        <v>1</v>
      </c>
    </row>
    <row r="2366" spans="1:7">
      <c r="A2366" s="58">
        <v>44082</v>
      </c>
      <c r="B2366" s="59">
        <v>44082</v>
      </c>
      <c r="C2366" s="59" t="s">
        <v>580</v>
      </c>
      <c r="D2366" s="60">
        <f>VLOOKUP(Pag_Inicio_Corr_mas_casos[[#This Row],[Corregimiento]],Hoja3!$A$2:$D$676,4,0)</f>
        <v>91001</v>
      </c>
      <c r="E2366" s="59">
        <v>14</v>
      </c>
      <c r="F2366">
        <v>1</v>
      </c>
    </row>
    <row r="2367" spans="1:7">
      <c r="A2367" s="58">
        <v>44082</v>
      </c>
      <c r="B2367" s="59">
        <v>44082</v>
      </c>
      <c r="C2367" s="59" t="s">
        <v>672</v>
      </c>
      <c r="D2367" s="60">
        <f>VLOOKUP(Pag_Inicio_Corr_mas_casos[[#This Row],[Corregimiento]],Hoja3!$A$2:$D$676,4,0)</f>
        <v>91003</v>
      </c>
      <c r="E2367" s="59">
        <v>13</v>
      </c>
      <c r="F2367">
        <v>1</v>
      </c>
    </row>
    <row r="2368" spans="1:7">
      <c r="A2368" s="58">
        <v>44082</v>
      </c>
      <c r="B2368" s="59">
        <v>44082</v>
      </c>
      <c r="C2368" s="59" t="s">
        <v>563</v>
      </c>
      <c r="D2368" s="60">
        <f>VLOOKUP(Pag_Inicio_Corr_mas_casos[[#This Row],[Corregimiento]],Hoja3!$A$2:$D$676,4,0)</f>
        <v>130105</v>
      </c>
      <c r="E2368" s="59">
        <v>13</v>
      </c>
      <c r="F2368">
        <v>1</v>
      </c>
    </row>
    <row r="2369" spans="1:7">
      <c r="A2369" s="58">
        <v>44082</v>
      </c>
      <c r="B2369" s="59">
        <v>44082</v>
      </c>
      <c r="C2369" s="59" t="s">
        <v>535</v>
      </c>
      <c r="D2369" s="60">
        <f>VLOOKUP(Pag_Inicio_Corr_mas_casos[[#This Row],[Corregimiento]],Hoja3!$A$2:$D$676,4,0)</f>
        <v>80823</v>
      </c>
      <c r="E2369" s="59">
        <v>12</v>
      </c>
      <c r="F2369">
        <v>1</v>
      </c>
    </row>
    <row r="2370" spans="1:7">
      <c r="A2370" s="58">
        <v>44082</v>
      </c>
      <c r="B2370" s="59">
        <v>44082</v>
      </c>
      <c r="C2370" s="59" t="s">
        <v>529</v>
      </c>
      <c r="D2370" s="60">
        <f>VLOOKUP(Pag_Inicio_Corr_mas_casos[[#This Row],[Corregimiento]],Hoja3!$A$2:$D$676,4,0)</f>
        <v>80821</v>
      </c>
      <c r="E2370" s="59">
        <v>11</v>
      </c>
      <c r="F2370">
        <v>1</v>
      </c>
    </row>
    <row r="2371" spans="1:7">
      <c r="A2371" s="58">
        <v>44082</v>
      </c>
      <c r="B2371" s="59">
        <v>44082</v>
      </c>
      <c r="C2371" s="59" t="s">
        <v>673</v>
      </c>
      <c r="D2371" s="60">
        <f>VLOOKUP(Pag_Inicio_Corr_mas_casos[[#This Row],[Corregimiento]],Hoja3!$A$2:$D$676,4,0)</f>
        <v>120606</v>
      </c>
      <c r="E2371" s="59">
        <v>11</v>
      </c>
      <c r="F2371">
        <v>1</v>
      </c>
    </row>
    <row r="2372" spans="1:7">
      <c r="A2372" s="58">
        <v>44082</v>
      </c>
      <c r="B2372" s="59">
        <v>44082</v>
      </c>
      <c r="C2372" s="59" t="s">
        <v>616</v>
      </c>
      <c r="D2372" s="60">
        <f>VLOOKUP(Pag_Inicio_Corr_mas_casos[[#This Row],[Corregimiento]],Hoja3!$A$2:$D$676,4,0)</f>
        <v>91014</v>
      </c>
      <c r="E2372" s="59">
        <v>11</v>
      </c>
      <c r="F2372">
        <v>1</v>
      </c>
    </row>
    <row r="2373" spans="1:7">
      <c r="A2373" s="58">
        <v>44082</v>
      </c>
      <c r="B2373" s="59">
        <v>44082</v>
      </c>
      <c r="C2373" s="59" t="s">
        <v>610</v>
      </c>
      <c r="D2373" s="60">
        <f>VLOOKUP(Pag_Inicio_Corr_mas_casos[[#This Row],[Corregimiento]],Hoja3!$A$2:$D$676,4,0)</f>
        <v>40203</v>
      </c>
      <c r="E2373" s="59">
        <v>11</v>
      </c>
      <c r="F2373">
        <v>1</v>
      </c>
    </row>
    <row r="2374" spans="1:7">
      <c r="A2374" s="58">
        <v>44082</v>
      </c>
      <c r="B2374" s="59">
        <v>44082</v>
      </c>
      <c r="C2374" s="59" t="s">
        <v>526</v>
      </c>
      <c r="D2374" s="60">
        <f>VLOOKUP(Pag_Inicio_Corr_mas_casos[[#This Row],[Corregimiento]],Hoja3!$A$2:$D$676,4,0)</f>
        <v>130106</v>
      </c>
      <c r="E2374" s="59">
        <v>11</v>
      </c>
      <c r="F2374">
        <v>1</v>
      </c>
    </row>
    <row r="2375" spans="1:7">
      <c r="A2375" s="64">
        <v>44083</v>
      </c>
      <c r="B2375" s="65">
        <v>44083</v>
      </c>
      <c r="C2375" s="65" t="s">
        <v>533</v>
      </c>
      <c r="D2375" s="66">
        <f>VLOOKUP(Pag_Inicio_Corr_mas_casos[[#This Row],[Corregimiento]],Hoja3!$A$2:$D$676,4,0)</f>
        <v>80817</v>
      </c>
      <c r="E2375" s="65">
        <v>27</v>
      </c>
      <c r="F2375">
        <v>1</v>
      </c>
      <c r="G2375" s="5"/>
    </row>
    <row r="2376" spans="1:7">
      <c r="A2376" s="64">
        <v>44083</v>
      </c>
      <c r="B2376" s="65">
        <v>44083</v>
      </c>
      <c r="C2376" s="65" t="s">
        <v>529</v>
      </c>
      <c r="D2376" s="66">
        <f>VLOOKUP(Pag_Inicio_Corr_mas_casos[[#This Row],[Corregimiento]],Hoja3!$A$2:$D$676,4,0)</f>
        <v>80821</v>
      </c>
      <c r="E2376" s="65">
        <v>22</v>
      </c>
      <c r="F2376">
        <v>1</v>
      </c>
    </row>
    <row r="2377" spans="1:7">
      <c r="A2377" s="64">
        <v>44083</v>
      </c>
      <c r="B2377" s="65">
        <v>44083</v>
      </c>
      <c r="C2377" s="65" t="s">
        <v>542</v>
      </c>
      <c r="D2377" s="66">
        <f>VLOOKUP(Pag_Inicio_Corr_mas_casos[[#This Row],[Corregimiento]],Hoja3!$A$2:$D$676,4,0)</f>
        <v>40601</v>
      </c>
      <c r="E2377" s="65">
        <v>21</v>
      </c>
      <c r="F2377">
        <v>1</v>
      </c>
    </row>
    <row r="2378" spans="1:7">
      <c r="A2378" s="64">
        <v>44083</v>
      </c>
      <c r="B2378" s="65">
        <v>44083</v>
      </c>
      <c r="C2378" s="65" t="s">
        <v>524</v>
      </c>
      <c r="D2378" s="66">
        <f>VLOOKUP(Pag_Inicio_Corr_mas_casos[[#This Row],[Corregimiento]],Hoja3!$A$2:$D$676,4,0)</f>
        <v>130101</v>
      </c>
      <c r="E2378" s="65">
        <v>19</v>
      </c>
      <c r="F2378">
        <v>1</v>
      </c>
    </row>
    <row r="2379" spans="1:7">
      <c r="A2379" s="64">
        <v>44083</v>
      </c>
      <c r="B2379" s="65">
        <v>44083</v>
      </c>
      <c r="C2379" s="65" t="s">
        <v>550</v>
      </c>
      <c r="D2379" s="66">
        <f>VLOOKUP(Pag_Inicio_Corr_mas_casos[[#This Row],[Corregimiento]],Hoja3!$A$2:$D$676,4,0)</f>
        <v>80813</v>
      </c>
      <c r="E2379" s="65">
        <v>17</v>
      </c>
      <c r="F2379">
        <v>1</v>
      </c>
    </row>
    <row r="2380" spans="1:7">
      <c r="A2380" s="64">
        <v>44083</v>
      </c>
      <c r="B2380" s="65">
        <v>44083</v>
      </c>
      <c r="C2380" s="65" t="s">
        <v>552</v>
      </c>
      <c r="D2380" s="66">
        <f>VLOOKUP(Pag_Inicio_Corr_mas_casos[[#This Row],[Corregimiento]],Hoja3!$A$2:$D$676,4,0)</f>
        <v>80501</v>
      </c>
      <c r="E2380" s="65">
        <v>15</v>
      </c>
      <c r="F2380">
        <v>1</v>
      </c>
    </row>
    <row r="2381" spans="1:7">
      <c r="A2381" s="64">
        <v>44083</v>
      </c>
      <c r="B2381" s="65">
        <v>44083</v>
      </c>
      <c r="C2381" s="65" t="s">
        <v>559</v>
      </c>
      <c r="D2381" s="66">
        <f>VLOOKUP(Pag_Inicio_Corr_mas_casos[[#This Row],[Corregimiento]],Hoja3!$A$2:$D$676,4,0)</f>
        <v>130708</v>
      </c>
      <c r="E2381" s="65">
        <v>15</v>
      </c>
      <c r="F2381">
        <v>1</v>
      </c>
    </row>
    <row r="2382" spans="1:7">
      <c r="A2382" s="64">
        <v>44083</v>
      </c>
      <c r="B2382" s="65">
        <v>44083</v>
      </c>
      <c r="C2382" s="65" t="s">
        <v>544</v>
      </c>
      <c r="D2382" s="66">
        <f>VLOOKUP(Pag_Inicio_Corr_mas_casos[[#This Row],[Corregimiento]],Hoja3!$A$2:$D$676,4,0)</f>
        <v>130108</v>
      </c>
      <c r="E2382" s="65">
        <v>14</v>
      </c>
      <c r="F2382">
        <v>1</v>
      </c>
    </row>
    <row r="2383" spans="1:7">
      <c r="A2383" s="64">
        <v>44083</v>
      </c>
      <c r="B2383" s="65">
        <v>44083</v>
      </c>
      <c r="C2383" s="65" t="s">
        <v>674</v>
      </c>
      <c r="D2383" s="66">
        <f>VLOOKUP(Pag_Inicio_Corr_mas_casos[[#This Row],[Corregimiento]],Hoja3!$A$2:$D$676,4,0)</f>
        <v>40514</v>
      </c>
      <c r="E2383" s="65">
        <v>14</v>
      </c>
      <c r="F2383">
        <v>1</v>
      </c>
    </row>
    <row r="2384" spans="1:7">
      <c r="A2384" s="64">
        <v>44083</v>
      </c>
      <c r="B2384" s="65">
        <v>44083</v>
      </c>
      <c r="C2384" s="65" t="s">
        <v>546</v>
      </c>
      <c r="D2384" s="66">
        <f>VLOOKUP(Pag_Inicio_Corr_mas_casos[[#This Row],[Corregimiento]],Hoja3!$A$2:$D$676,4,0)</f>
        <v>30107</v>
      </c>
      <c r="E2384" s="65">
        <v>14</v>
      </c>
      <c r="F2384">
        <v>1</v>
      </c>
    </row>
    <row r="2385" spans="1:7">
      <c r="A2385" s="64">
        <v>44083</v>
      </c>
      <c r="B2385" s="65">
        <v>44083</v>
      </c>
      <c r="C2385" s="65" t="s">
        <v>530</v>
      </c>
      <c r="D2385" s="66">
        <f>VLOOKUP(Pag_Inicio_Corr_mas_casos[[#This Row],[Corregimiento]],Hoja3!$A$2:$D$676,4,0)</f>
        <v>81007</v>
      </c>
      <c r="E2385" s="65">
        <v>14</v>
      </c>
      <c r="F2385">
        <v>1</v>
      </c>
    </row>
    <row r="2386" spans="1:7">
      <c r="A2386" s="64">
        <v>44083</v>
      </c>
      <c r="B2386" s="65">
        <v>44083</v>
      </c>
      <c r="C2386" s="65" t="s">
        <v>664</v>
      </c>
      <c r="D2386" s="66">
        <f>VLOOKUP(Pag_Inicio_Corr_mas_casos[[#This Row],[Corregimiento]],Hoja3!$A$2:$D$676,4,0)</f>
        <v>120101</v>
      </c>
      <c r="E2386" s="65">
        <v>14</v>
      </c>
      <c r="F2386">
        <v>1</v>
      </c>
    </row>
    <row r="2387" spans="1:7">
      <c r="A2387" s="64">
        <v>44083</v>
      </c>
      <c r="B2387" s="65">
        <v>44083</v>
      </c>
      <c r="C2387" s="65" t="s">
        <v>554</v>
      </c>
      <c r="D2387" s="66">
        <f>VLOOKUP(Pag_Inicio_Corr_mas_casos[[#This Row],[Corregimiento]],Hoja3!$A$2:$D$676,4,0)</f>
        <v>80820</v>
      </c>
      <c r="E2387" s="65">
        <v>14</v>
      </c>
      <c r="F2387">
        <v>1</v>
      </c>
    </row>
    <row r="2388" spans="1:7">
      <c r="A2388" s="64">
        <v>44083</v>
      </c>
      <c r="B2388" s="65">
        <v>44083</v>
      </c>
      <c r="C2388" s="65" t="s">
        <v>540</v>
      </c>
      <c r="D2388" s="66">
        <f>VLOOKUP(Pag_Inicio_Corr_mas_casos[[#This Row],[Corregimiento]],Hoja3!$A$2:$D$676,4,0)</f>
        <v>80812</v>
      </c>
      <c r="E2388" s="65">
        <v>14</v>
      </c>
      <c r="F2388">
        <v>1</v>
      </c>
    </row>
    <row r="2389" spans="1:7">
      <c r="A2389" s="64">
        <v>44083</v>
      </c>
      <c r="B2389" s="65">
        <v>44083</v>
      </c>
      <c r="C2389" s="65" t="s">
        <v>570</v>
      </c>
      <c r="D2389" s="66">
        <f>VLOOKUP(Pag_Inicio_Corr_mas_casos[[#This Row],[Corregimiento]],Hoja3!$A$2:$D$676,4,0)</f>
        <v>81009</v>
      </c>
      <c r="E2389" s="65">
        <v>13</v>
      </c>
      <c r="F2389">
        <v>1</v>
      </c>
    </row>
    <row r="2390" spans="1:7">
      <c r="A2390" s="64">
        <v>44083</v>
      </c>
      <c r="B2390" s="65">
        <v>44083</v>
      </c>
      <c r="C2390" s="65" t="s">
        <v>526</v>
      </c>
      <c r="D2390" s="66">
        <f>VLOOKUP(Pag_Inicio_Corr_mas_casos[[#This Row],[Corregimiento]],Hoja3!$A$2:$D$676,4,0)</f>
        <v>130106</v>
      </c>
      <c r="E2390" s="65">
        <v>13</v>
      </c>
      <c r="F2390">
        <v>1</v>
      </c>
    </row>
    <row r="2391" spans="1:7">
      <c r="A2391" s="64">
        <v>44083</v>
      </c>
      <c r="B2391" s="65">
        <v>44083</v>
      </c>
      <c r="C2391" s="65" t="s">
        <v>569</v>
      </c>
      <c r="D2391" s="66">
        <f>VLOOKUP(Pag_Inicio_Corr_mas_casos[[#This Row],[Corregimiento]],Hoja3!$A$2:$D$676,4,0)</f>
        <v>81003</v>
      </c>
      <c r="E2391" s="65">
        <v>13</v>
      </c>
      <c r="F2391">
        <v>1</v>
      </c>
    </row>
    <row r="2392" spans="1:7">
      <c r="A2392" s="64">
        <v>44083</v>
      </c>
      <c r="B2392" s="65">
        <v>44083</v>
      </c>
      <c r="C2392" s="65" t="s">
        <v>534</v>
      </c>
      <c r="D2392" s="66">
        <f>VLOOKUP(Pag_Inicio_Corr_mas_casos[[#This Row],[Corregimiento]],Hoja3!$A$2:$D$676,4,0)</f>
        <v>80822</v>
      </c>
      <c r="E2392" s="65">
        <v>12</v>
      </c>
      <c r="F2392">
        <v>1</v>
      </c>
    </row>
    <row r="2393" spans="1:7">
      <c r="A2393" s="64">
        <v>44083</v>
      </c>
      <c r="B2393" s="65">
        <v>44083</v>
      </c>
      <c r="C2393" s="65" t="s">
        <v>580</v>
      </c>
      <c r="D2393" s="66">
        <f>VLOOKUP(Pag_Inicio_Corr_mas_casos[[#This Row],[Corregimiento]],Hoja3!$A$2:$D$676,4,0)</f>
        <v>91001</v>
      </c>
      <c r="E2393" s="65">
        <v>11</v>
      </c>
      <c r="F2393">
        <v>1</v>
      </c>
    </row>
    <row r="2394" spans="1:7">
      <c r="A2394" s="64">
        <v>44083</v>
      </c>
      <c r="B2394" s="65">
        <v>44083</v>
      </c>
      <c r="C2394" s="65" t="s">
        <v>563</v>
      </c>
      <c r="D2394" s="66">
        <f>VLOOKUP(Pag_Inicio_Corr_mas_casos[[#This Row],[Corregimiento]],Hoja3!$A$2:$D$676,4,0)</f>
        <v>130105</v>
      </c>
      <c r="E2394" s="65">
        <v>11</v>
      </c>
      <c r="F2394">
        <v>1</v>
      </c>
    </row>
    <row r="2395" spans="1:7">
      <c r="A2395" s="64">
        <v>44083</v>
      </c>
      <c r="B2395" s="65">
        <v>44083</v>
      </c>
      <c r="C2395" s="65" t="s">
        <v>538</v>
      </c>
      <c r="D2395" s="66">
        <f>VLOOKUP(Pag_Inicio_Corr_mas_casos[[#This Row],[Corregimiento]],Hoja3!$A$2:$D$676,4,0)</f>
        <v>130107</v>
      </c>
      <c r="E2395" s="65">
        <v>11</v>
      </c>
      <c r="F2395">
        <v>1</v>
      </c>
    </row>
    <row r="2396" spans="1:7">
      <c r="A2396" s="64">
        <v>44083</v>
      </c>
      <c r="B2396" s="65">
        <v>44083</v>
      </c>
      <c r="C2396" s="65" t="s">
        <v>589</v>
      </c>
      <c r="D2396" s="66">
        <f>VLOOKUP(Pag_Inicio_Corr_mas_casos[[#This Row],[Corregimiento]],Hoja3!$A$2:$D$676,4,0)</f>
        <v>130301</v>
      </c>
      <c r="E2396" s="65">
        <v>10</v>
      </c>
      <c r="F2396">
        <v>1</v>
      </c>
    </row>
    <row r="2397" spans="1:7">
      <c r="A2397" s="64">
        <v>44083</v>
      </c>
      <c r="B2397" s="65">
        <v>44083</v>
      </c>
      <c r="C2397" s="65" t="s">
        <v>675</v>
      </c>
      <c r="D2397" s="66">
        <f>VLOOKUP(Pag_Inicio_Corr_mas_casos[[#This Row],[Corregimiento]],Hoja3!$A$2:$D$676,4,0)</f>
        <v>50317</v>
      </c>
      <c r="E2397" s="65">
        <v>10</v>
      </c>
      <c r="F2397">
        <v>1</v>
      </c>
    </row>
    <row r="2398" spans="1:7">
      <c r="A2398" s="67">
        <v>44084</v>
      </c>
      <c r="B2398" s="68">
        <v>44084</v>
      </c>
      <c r="C2398" s="68" t="s">
        <v>559</v>
      </c>
      <c r="D2398" s="69">
        <f>VLOOKUP(Pag_Inicio_Corr_mas_casos[[#This Row],[Corregimiento]],Hoja3!$A$2:$D$676,4,0)</f>
        <v>130708</v>
      </c>
      <c r="E2398" s="68">
        <v>23</v>
      </c>
      <c r="F2398">
        <v>1</v>
      </c>
      <c r="G2398" s="5"/>
    </row>
    <row r="2399" spans="1:7">
      <c r="A2399" s="67">
        <v>44084</v>
      </c>
      <c r="B2399" s="68">
        <v>44084</v>
      </c>
      <c r="C2399" s="68" t="s">
        <v>526</v>
      </c>
      <c r="D2399" s="69">
        <f>VLOOKUP(Pag_Inicio_Corr_mas_casos[[#This Row],[Corregimiento]],Hoja3!$A$2:$D$676,4,0)</f>
        <v>130106</v>
      </c>
      <c r="E2399" s="68">
        <v>22</v>
      </c>
      <c r="F2399">
        <v>1</v>
      </c>
    </row>
    <row r="2400" spans="1:7">
      <c r="A2400" s="67">
        <v>44084</v>
      </c>
      <c r="B2400" s="68">
        <v>44084</v>
      </c>
      <c r="C2400" s="68" t="s">
        <v>657</v>
      </c>
      <c r="D2400" s="69">
        <f>VLOOKUP(Pag_Inicio_Corr_mas_casos[[#This Row],[Corregimiento]],Hoja3!$A$2:$D$676,4,0)</f>
        <v>91101</v>
      </c>
      <c r="E2400" s="68">
        <v>16</v>
      </c>
      <c r="F2400">
        <v>1</v>
      </c>
    </row>
    <row r="2401" spans="1:7">
      <c r="A2401" s="67">
        <v>44084</v>
      </c>
      <c r="B2401" s="68">
        <v>44084</v>
      </c>
      <c r="C2401" s="68" t="s">
        <v>555</v>
      </c>
      <c r="D2401" s="69">
        <f>VLOOKUP(Pag_Inicio_Corr_mas_casos[[#This Row],[Corregimiento]],Hoja3!$A$2:$D$676,4,0)</f>
        <v>80815</v>
      </c>
      <c r="E2401" s="68">
        <v>16</v>
      </c>
      <c r="F2401">
        <v>1</v>
      </c>
    </row>
    <row r="2402" spans="1:7">
      <c r="A2402" s="67">
        <v>44084</v>
      </c>
      <c r="B2402" s="68">
        <v>44084</v>
      </c>
      <c r="C2402" s="68" t="s">
        <v>633</v>
      </c>
      <c r="D2402" s="69">
        <f>VLOOKUP(Pag_Inicio_Corr_mas_casos[[#This Row],[Corregimiento]],Hoja3!$A$2:$D$676,4,0)</f>
        <v>40501</v>
      </c>
      <c r="E2402" s="68">
        <v>16</v>
      </c>
      <c r="F2402">
        <v>1</v>
      </c>
    </row>
    <row r="2403" spans="1:7">
      <c r="A2403" s="67">
        <v>44084</v>
      </c>
      <c r="B2403" s="68">
        <v>44084</v>
      </c>
      <c r="C2403" s="68" t="s">
        <v>531</v>
      </c>
      <c r="D2403" s="69">
        <f>VLOOKUP(Pag_Inicio_Corr_mas_casos[[#This Row],[Corregimiento]],Hoja3!$A$2:$D$676,4,0)</f>
        <v>81008</v>
      </c>
      <c r="E2403" s="68">
        <v>15</v>
      </c>
      <c r="F2403">
        <v>1</v>
      </c>
    </row>
    <row r="2404" spans="1:7">
      <c r="A2404" s="67">
        <v>44084</v>
      </c>
      <c r="B2404" s="68">
        <v>44084</v>
      </c>
      <c r="C2404" s="68" t="s">
        <v>537</v>
      </c>
      <c r="D2404" s="69">
        <f>VLOOKUP(Pag_Inicio_Corr_mas_casos[[#This Row],[Corregimiento]],Hoja3!$A$2:$D$676,4,0)</f>
        <v>80819</v>
      </c>
      <c r="E2404" s="68">
        <v>15</v>
      </c>
      <c r="F2404">
        <v>1</v>
      </c>
    </row>
    <row r="2405" spans="1:7">
      <c r="A2405" s="67">
        <v>44084</v>
      </c>
      <c r="B2405" s="68">
        <v>44084</v>
      </c>
      <c r="C2405" s="68" t="s">
        <v>533</v>
      </c>
      <c r="D2405" s="69">
        <f>VLOOKUP(Pag_Inicio_Corr_mas_casos[[#This Row],[Corregimiento]],Hoja3!$A$2:$D$676,4,0)</f>
        <v>80817</v>
      </c>
      <c r="E2405" s="68">
        <v>15</v>
      </c>
      <c r="F2405">
        <v>1</v>
      </c>
    </row>
    <row r="2406" spans="1:7">
      <c r="A2406" s="67">
        <v>44084</v>
      </c>
      <c r="B2406" s="68">
        <v>44084</v>
      </c>
      <c r="C2406" s="68" t="s">
        <v>552</v>
      </c>
      <c r="D2406" s="69">
        <f>VLOOKUP(Pag_Inicio_Corr_mas_casos[[#This Row],[Corregimiento]],Hoja3!$A$2:$D$676,4,0)</f>
        <v>80501</v>
      </c>
      <c r="E2406" s="68">
        <v>13</v>
      </c>
      <c r="F2406">
        <v>1</v>
      </c>
    </row>
    <row r="2407" spans="1:7">
      <c r="A2407" s="67">
        <v>44084</v>
      </c>
      <c r="B2407" s="68">
        <v>44084</v>
      </c>
      <c r="C2407" s="68" t="s">
        <v>529</v>
      </c>
      <c r="D2407" s="69">
        <f>VLOOKUP(Pag_Inicio_Corr_mas_casos[[#This Row],[Corregimiento]],Hoja3!$A$2:$D$676,4,0)</f>
        <v>80821</v>
      </c>
      <c r="E2407" s="68">
        <v>13</v>
      </c>
      <c r="F2407">
        <v>1</v>
      </c>
    </row>
    <row r="2408" spans="1:7">
      <c r="A2408" s="67">
        <v>44084</v>
      </c>
      <c r="B2408" s="68">
        <v>44084</v>
      </c>
      <c r="C2408" s="68" t="s">
        <v>542</v>
      </c>
      <c r="D2408" s="69">
        <f>VLOOKUP(Pag_Inicio_Corr_mas_casos[[#This Row],[Corregimiento]],Hoja3!$A$2:$D$676,4,0)</f>
        <v>40601</v>
      </c>
      <c r="E2408" s="68">
        <v>12</v>
      </c>
      <c r="F2408">
        <v>1</v>
      </c>
    </row>
    <row r="2409" spans="1:7">
      <c r="A2409" s="67">
        <v>44084</v>
      </c>
      <c r="B2409" s="68">
        <v>44084</v>
      </c>
      <c r="C2409" s="68" t="s">
        <v>544</v>
      </c>
      <c r="D2409" s="69">
        <f>VLOOKUP(Pag_Inicio_Corr_mas_casos[[#This Row],[Corregimiento]],Hoja3!$A$2:$D$676,4,0)</f>
        <v>130108</v>
      </c>
      <c r="E2409" s="68">
        <v>12</v>
      </c>
      <c r="F2409">
        <v>1</v>
      </c>
    </row>
    <row r="2410" spans="1:7">
      <c r="A2410" s="67">
        <v>44084</v>
      </c>
      <c r="B2410" s="68">
        <v>44084</v>
      </c>
      <c r="C2410" s="68" t="s">
        <v>586</v>
      </c>
      <c r="D2410" s="69">
        <f>VLOOKUP(Pag_Inicio_Corr_mas_casos[[#This Row],[Corregimiento]],Hoja3!$A$2:$D$676,4,0)</f>
        <v>81005</v>
      </c>
      <c r="E2410" s="68">
        <v>12</v>
      </c>
      <c r="F2410">
        <v>1</v>
      </c>
    </row>
    <row r="2411" spans="1:7">
      <c r="A2411" s="67">
        <v>44084</v>
      </c>
      <c r="B2411" s="68">
        <v>44084</v>
      </c>
      <c r="C2411" s="68" t="s">
        <v>676</v>
      </c>
      <c r="D2411" s="69">
        <f>VLOOKUP(Pag_Inicio_Corr_mas_casos[[#This Row],[Corregimiento]],Hoja3!$A$2:$D$676,4,0)</f>
        <v>41301</v>
      </c>
      <c r="E2411" s="68">
        <v>11</v>
      </c>
      <c r="F2411">
        <v>1</v>
      </c>
    </row>
    <row r="2412" spans="1:7">
      <c r="A2412" s="67">
        <v>44084</v>
      </c>
      <c r="B2412" s="68">
        <v>44084</v>
      </c>
      <c r="C2412" s="68" t="s">
        <v>580</v>
      </c>
      <c r="D2412" s="69">
        <f>VLOOKUP(Pag_Inicio_Corr_mas_casos[[#This Row],[Corregimiento]],Hoja3!$A$2:$D$676,4,0)</f>
        <v>91001</v>
      </c>
      <c r="E2412" s="68">
        <v>11</v>
      </c>
      <c r="F2412">
        <v>1</v>
      </c>
    </row>
    <row r="2413" spans="1:7">
      <c r="A2413" s="37">
        <v>44085</v>
      </c>
      <c r="B2413" s="38">
        <v>44085</v>
      </c>
      <c r="C2413" s="38" t="s">
        <v>524</v>
      </c>
      <c r="D2413" s="39">
        <f>VLOOKUP(Pag_Inicio_Corr_mas_casos[[#This Row],[Corregimiento]],Hoja3!$A$2:$D$676,4,0)</f>
        <v>130101</v>
      </c>
      <c r="E2413" s="38">
        <v>44</v>
      </c>
      <c r="F2413">
        <v>1</v>
      </c>
      <c r="G2413" s="5"/>
    </row>
    <row r="2414" spans="1:7">
      <c r="A2414" s="37">
        <v>44085</v>
      </c>
      <c r="B2414" s="38">
        <v>44085</v>
      </c>
      <c r="C2414" s="38" t="s">
        <v>544</v>
      </c>
      <c r="D2414" s="39">
        <f>VLOOKUP(Pag_Inicio_Corr_mas_casos[[#This Row],[Corregimiento]],Hoja3!$A$2:$D$676,4,0)</f>
        <v>130108</v>
      </c>
      <c r="E2414" s="38">
        <v>27</v>
      </c>
      <c r="F2414">
        <v>1</v>
      </c>
    </row>
    <row r="2415" spans="1:7">
      <c r="A2415" s="37">
        <v>44085</v>
      </c>
      <c r="B2415" s="38">
        <v>44085</v>
      </c>
      <c r="C2415" s="38" t="s">
        <v>526</v>
      </c>
      <c r="D2415" s="39">
        <f>VLOOKUP(Pag_Inicio_Corr_mas_casos[[#This Row],[Corregimiento]],Hoja3!$A$2:$D$676,4,0)</f>
        <v>130106</v>
      </c>
      <c r="E2415" s="38">
        <v>25</v>
      </c>
      <c r="F2415">
        <v>1</v>
      </c>
    </row>
    <row r="2416" spans="1:7">
      <c r="A2416" s="37">
        <v>44085</v>
      </c>
      <c r="B2416" s="38">
        <v>44085</v>
      </c>
      <c r="C2416" s="38" t="s">
        <v>533</v>
      </c>
      <c r="D2416" s="39">
        <f>VLOOKUP(Pag_Inicio_Corr_mas_casos[[#This Row],[Corregimiento]],Hoja3!$A$2:$D$676,4,0)</f>
        <v>80817</v>
      </c>
      <c r="E2416" s="38">
        <v>17</v>
      </c>
      <c r="F2416">
        <v>1</v>
      </c>
    </row>
    <row r="2417" spans="1:7">
      <c r="A2417" s="37">
        <v>44085</v>
      </c>
      <c r="B2417" s="38">
        <v>44085</v>
      </c>
      <c r="C2417" s="38" t="s">
        <v>529</v>
      </c>
      <c r="D2417" s="39">
        <f>VLOOKUP(Pag_Inicio_Corr_mas_casos[[#This Row],[Corregimiento]],Hoja3!$A$2:$D$676,4,0)</f>
        <v>80821</v>
      </c>
      <c r="E2417" s="38">
        <v>16</v>
      </c>
      <c r="F2417">
        <v>1</v>
      </c>
    </row>
    <row r="2418" spans="1:7">
      <c r="A2418" s="37">
        <v>44085</v>
      </c>
      <c r="B2418" s="38">
        <v>44085</v>
      </c>
      <c r="C2418" s="38" t="s">
        <v>541</v>
      </c>
      <c r="D2418" s="39">
        <f>VLOOKUP(Pag_Inicio_Corr_mas_casos[[#This Row],[Corregimiento]],Hoja3!$A$2:$D$676,4,0)</f>
        <v>130702</v>
      </c>
      <c r="E2418" s="38">
        <v>16</v>
      </c>
      <c r="F2418">
        <v>1</v>
      </c>
    </row>
    <row r="2419" spans="1:7">
      <c r="A2419" s="37">
        <v>44085</v>
      </c>
      <c r="B2419" s="38">
        <v>44085</v>
      </c>
      <c r="C2419" s="38" t="s">
        <v>627</v>
      </c>
      <c r="D2419" s="39">
        <f>VLOOKUP(Pag_Inicio_Corr_mas_casos[[#This Row],[Corregimiento]],Hoja3!$A$2:$D$676,4,0)</f>
        <v>40606</v>
      </c>
      <c r="E2419" s="38">
        <v>15</v>
      </c>
      <c r="F2419">
        <v>1</v>
      </c>
    </row>
    <row r="2420" spans="1:7">
      <c r="A2420" s="37">
        <v>44085</v>
      </c>
      <c r="B2420" s="38">
        <v>44085</v>
      </c>
      <c r="C2420" s="38" t="s">
        <v>621</v>
      </c>
      <c r="D2420" s="39">
        <f>VLOOKUP(Pag_Inicio_Corr_mas_casos[[#This Row],[Corregimiento]],Hoja3!$A$2:$D$676,4,0)</f>
        <v>10207</v>
      </c>
      <c r="E2420" s="38">
        <v>14</v>
      </c>
      <c r="F2420">
        <v>1</v>
      </c>
    </row>
    <row r="2421" spans="1:7">
      <c r="A2421" s="37">
        <v>44085</v>
      </c>
      <c r="B2421" s="38">
        <v>44085</v>
      </c>
      <c r="C2421" s="38" t="s">
        <v>537</v>
      </c>
      <c r="D2421" s="39">
        <f>VLOOKUP(Pag_Inicio_Corr_mas_casos[[#This Row],[Corregimiento]],Hoja3!$A$2:$D$676,4,0)</f>
        <v>80819</v>
      </c>
      <c r="E2421" s="38">
        <v>14</v>
      </c>
      <c r="F2421">
        <v>1</v>
      </c>
    </row>
    <row r="2422" spans="1:7">
      <c r="A2422" s="37">
        <v>44085</v>
      </c>
      <c r="B2422" s="38">
        <v>44085</v>
      </c>
      <c r="C2422" s="38" t="s">
        <v>538</v>
      </c>
      <c r="D2422" s="39">
        <f>VLOOKUP(Pag_Inicio_Corr_mas_casos[[#This Row],[Corregimiento]],Hoja3!$A$2:$D$676,4,0)</f>
        <v>130107</v>
      </c>
      <c r="E2422" s="38">
        <v>13</v>
      </c>
      <c r="F2422">
        <v>1</v>
      </c>
    </row>
    <row r="2423" spans="1:7">
      <c r="A2423" s="37">
        <v>44085</v>
      </c>
      <c r="B2423" s="38">
        <v>44085</v>
      </c>
      <c r="C2423" s="38" t="s">
        <v>542</v>
      </c>
      <c r="D2423" s="39">
        <f>VLOOKUP(Pag_Inicio_Corr_mas_casos[[#This Row],[Corregimiento]],Hoja3!$A$2:$D$676,4,0)</f>
        <v>40601</v>
      </c>
      <c r="E2423" s="38">
        <v>13</v>
      </c>
      <c r="F2423">
        <v>1</v>
      </c>
    </row>
    <row r="2424" spans="1:7">
      <c r="A2424" s="37">
        <v>44085</v>
      </c>
      <c r="B2424" s="38">
        <v>44085</v>
      </c>
      <c r="C2424" s="38" t="s">
        <v>528</v>
      </c>
      <c r="D2424" s="39">
        <f>VLOOKUP(Pag_Inicio_Corr_mas_casos[[#This Row],[Corregimiento]],Hoja3!$A$2:$D$676,4,0)</f>
        <v>130102</v>
      </c>
      <c r="E2424" s="38">
        <v>13</v>
      </c>
      <c r="F2424">
        <v>1</v>
      </c>
    </row>
    <row r="2425" spans="1:7">
      <c r="A2425" s="37">
        <v>44085</v>
      </c>
      <c r="B2425" s="38">
        <v>44085</v>
      </c>
      <c r="C2425" s="38" t="s">
        <v>677</v>
      </c>
      <c r="D2425" s="39">
        <f>VLOOKUP(Pag_Inicio_Corr_mas_casos[[#This Row],[Corregimiento]],Hoja3!$A$2:$D$676,4,0)</f>
        <v>70211</v>
      </c>
      <c r="E2425" s="38">
        <v>12</v>
      </c>
      <c r="F2425">
        <v>1</v>
      </c>
    </row>
    <row r="2426" spans="1:7">
      <c r="A2426" s="37">
        <v>44085</v>
      </c>
      <c r="B2426" s="38">
        <v>44085</v>
      </c>
      <c r="C2426" s="38" t="s">
        <v>532</v>
      </c>
      <c r="D2426" s="39">
        <f>VLOOKUP(Pag_Inicio_Corr_mas_casos[[#This Row],[Corregimiento]],Hoja3!$A$2:$D$676,4,0)</f>
        <v>80816</v>
      </c>
      <c r="E2426" s="38">
        <v>11</v>
      </c>
      <c r="F2426">
        <v>1</v>
      </c>
    </row>
    <row r="2427" spans="1:7">
      <c r="A2427" s="64">
        <v>44086</v>
      </c>
      <c r="B2427" s="65">
        <v>44086</v>
      </c>
      <c r="C2427" s="65" t="s">
        <v>524</v>
      </c>
      <c r="D2427" s="66">
        <f>VLOOKUP(Pag_Inicio_Corr_mas_casos[[#This Row],[Corregimiento]],Hoja3!$A$2:$D$676,4,0)</f>
        <v>130101</v>
      </c>
      <c r="E2427" s="65">
        <v>54</v>
      </c>
      <c r="F2427">
        <v>1</v>
      </c>
      <c r="G2427" s="5"/>
    </row>
    <row r="2428" spans="1:7">
      <c r="A2428" s="64">
        <v>44086</v>
      </c>
      <c r="B2428" s="65">
        <v>44086</v>
      </c>
      <c r="C2428" s="65" t="s">
        <v>621</v>
      </c>
      <c r="D2428" s="66">
        <f>VLOOKUP(Pag_Inicio_Corr_mas_casos[[#This Row],[Corregimiento]],Hoja3!$A$2:$D$676,4,0)</f>
        <v>10207</v>
      </c>
      <c r="E2428" s="65">
        <v>53</v>
      </c>
      <c r="F2428">
        <v>1</v>
      </c>
    </row>
    <row r="2429" spans="1:7">
      <c r="A2429" s="64">
        <v>44086</v>
      </c>
      <c r="B2429" s="65">
        <v>44086</v>
      </c>
      <c r="C2429" s="65" t="s">
        <v>533</v>
      </c>
      <c r="D2429" s="66">
        <f>VLOOKUP(Pag_Inicio_Corr_mas_casos[[#This Row],[Corregimiento]],Hoja3!$A$2:$D$676,4,0)</f>
        <v>80817</v>
      </c>
      <c r="E2429" s="65">
        <v>27</v>
      </c>
      <c r="F2429">
        <v>1</v>
      </c>
    </row>
    <row r="2430" spans="1:7">
      <c r="A2430" s="64">
        <v>44086</v>
      </c>
      <c r="B2430" s="65">
        <v>44086</v>
      </c>
      <c r="C2430" s="65" t="s">
        <v>529</v>
      </c>
      <c r="D2430" s="66">
        <f>VLOOKUP(Pag_Inicio_Corr_mas_casos[[#This Row],[Corregimiento]],Hoja3!$A$2:$D$676,4,0)</f>
        <v>80821</v>
      </c>
      <c r="E2430" s="65">
        <v>24</v>
      </c>
      <c r="F2430">
        <v>1</v>
      </c>
    </row>
    <row r="2431" spans="1:7">
      <c r="A2431" s="64">
        <v>44086</v>
      </c>
      <c r="B2431" s="65">
        <v>44086</v>
      </c>
      <c r="C2431" s="65" t="s">
        <v>544</v>
      </c>
      <c r="D2431" s="66">
        <f>VLOOKUP(Pag_Inicio_Corr_mas_casos[[#This Row],[Corregimiento]],Hoja3!$A$2:$D$676,4,0)</f>
        <v>130108</v>
      </c>
      <c r="E2431" s="65">
        <v>22</v>
      </c>
      <c r="F2431">
        <v>1</v>
      </c>
    </row>
    <row r="2432" spans="1:7">
      <c r="A2432" s="64">
        <v>44086</v>
      </c>
      <c r="B2432" s="65">
        <v>44086</v>
      </c>
      <c r="C2432" s="65" t="s">
        <v>657</v>
      </c>
      <c r="D2432" s="66">
        <f>VLOOKUP(Pag_Inicio_Corr_mas_casos[[#This Row],[Corregimiento]],Hoja3!$A$2:$D$676,4,0)</f>
        <v>91101</v>
      </c>
      <c r="E2432" s="65">
        <v>22</v>
      </c>
      <c r="F2432">
        <v>1</v>
      </c>
    </row>
    <row r="2433" spans="1:6">
      <c r="A2433" s="64">
        <v>44086</v>
      </c>
      <c r="B2433" s="65">
        <v>44086</v>
      </c>
      <c r="C2433" s="65" t="s">
        <v>538</v>
      </c>
      <c r="D2433" s="66">
        <f>VLOOKUP(Pag_Inicio_Corr_mas_casos[[#This Row],[Corregimiento]],Hoja3!$A$2:$D$676,4,0)</f>
        <v>130107</v>
      </c>
      <c r="E2433" s="65">
        <v>20</v>
      </c>
      <c r="F2433">
        <v>1</v>
      </c>
    </row>
    <row r="2434" spans="1:6">
      <c r="A2434" s="64">
        <v>44086</v>
      </c>
      <c r="B2434" s="65">
        <v>44086</v>
      </c>
      <c r="C2434" s="65" t="s">
        <v>542</v>
      </c>
      <c r="D2434" s="66">
        <f>VLOOKUP(Pag_Inicio_Corr_mas_casos[[#This Row],[Corregimiento]],Hoja3!$A$2:$D$676,4,0)</f>
        <v>40601</v>
      </c>
      <c r="E2434" s="65">
        <v>17</v>
      </c>
      <c r="F2434">
        <v>1</v>
      </c>
    </row>
    <row r="2435" spans="1:6">
      <c r="A2435" s="64">
        <v>44086</v>
      </c>
      <c r="B2435" s="65">
        <v>44086</v>
      </c>
      <c r="C2435" s="65" t="s">
        <v>535</v>
      </c>
      <c r="D2435" s="66">
        <f>VLOOKUP(Pag_Inicio_Corr_mas_casos[[#This Row],[Corregimiento]],Hoja3!$A$2:$D$676,4,0)</f>
        <v>80823</v>
      </c>
      <c r="E2435" s="65">
        <v>16</v>
      </c>
      <c r="F2435">
        <v>1</v>
      </c>
    </row>
    <row r="2436" spans="1:6">
      <c r="A2436" s="64">
        <v>44086</v>
      </c>
      <c r="B2436" s="65">
        <v>44086</v>
      </c>
      <c r="C2436" s="65" t="s">
        <v>555</v>
      </c>
      <c r="D2436" s="66">
        <f>VLOOKUP(Pag_Inicio_Corr_mas_casos[[#This Row],[Corregimiento]],Hoja3!$A$2:$D$676,4,0)</f>
        <v>80815</v>
      </c>
      <c r="E2436" s="65">
        <v>16</v>
      </c>
      <c r="F2436">
        <v>1</v>
      </c>
    </row>
    <row r="2437" spans="1:6">
      <c r="A2437" s="64">
        <v>44086</v>
      </c>
      <c r="B2437" s="65">
        <v>44086</v>
      </c>
      <c r="C2437" s="65" t="s">
        <v>627</v>
      </c>
      <c r="D2437" s="66">
        <f>VLOOKUP(Pag_Inicio_Corr_mas_casos[[#This Row],[Corregimiento]],Hoja3!$A$2:$D$676,4,0)</f>
        <v>40606</v>
      </c>
      <c r="E2437" s="65">
        <v>16</v>
      </c>
      <c r="F2437">
        <v>1</v>
      </c>
    </row>
    <row r="2438" spans="1:6">
      <c r="A2438" s="64">
        <v>44086</v>
      </c>
      <c r="B2438" s="65">
        <v>44086</v>
      </c>
      <c r="C2438" s="65" t="s">
        <v>537</v>
      </c>
      <c r="D2438" s="66">
        <f>VLOOKUP(Pag_Inicio_Corr_mas_casos[[#This Row],[Corregimiento]],Hoja3!$A$2:$D$676,4,0)</f>
        <v>80819</v>
      </c>
      <c r="E2438" s="65">
        <v>15</v>
      </c>
      <c r="F2438">
        <v>1</v>
      </c>
    </row>
    <row r="2439" spans="1:6">
      <c r="A2439" s="64">
        <v>44086</v>
      </c>
      <c r="B2439" s="65">
        <v>44086</v>
      </c>
      <c r="C2439" s="65" t="s">
        <v>550</v>
      </c>
      <c r="D2439" s="66">
        <f>VLOOKUP(Pag_Inicio_Corr_mas_casos[[#This Row],[Corregimiento]],Hoja3!$A$2:$D$676,4,0)</f>
        <v>80813</v>
      </c>
      <c r="E2439" s="65">
        <v>15</v>
      </c>
      <c r="F2439">
        <v>1</v>
      </c>
    </row>
    <row r="2440" spans="1:6">
      <c r="A2440" s="64">
        <v>44086</v>
      </c>
      <c r="B2440" s="65">
        <v>44086</v>
      </c>
      <c r="C2440" s="65" t="s">
        <v>536</v>
      </c>
      <c r="D2440" s="66">
        <f>VLOOKUP(Pag_Inicio_Corr_mas_casos[[#This Row],[Corregimiento]],Hoja3!$A$2:$D$676,4,0)</f>
        <v>81001</v>
      </c>
      <c r="E2440" s="65">
        <v>14</v>
      </c>
      <c r="F2440">
        <v>1</v>
      </c>
    </row>
    <row r="2441" spans="1:6">
      <c r="A2441" s="64">
        <v>44086</v>
      </c>
      <c r="B2441" s="65">
        <v>44086</v>
      </c>
      <c r="C2441" s="65" t="s">
        <v>662</v>
      </c>
      <c r="D2441" s="66">
        <f>VLOOKUP(Pag_Inicio_Corr_mas_casos[[#This Row],[Corregimiento]],Hoja3!$A$2:$D$676,4,0)</f>
        <v>40502</v>
      </c>
      <c r="E2441" s="65">
        <v>14</v>
      </c>
      <c r="F2441">
        <v>1</v>
      </c>
    </row>
    <row r="2442" spans="1:6">
      <c r="A2442" s="64">
        <v>44086</v>
      </c>
      <c r="B2442" s="65">
        <v>44086</v>
      </c>
      <c r="C2442" s="65" t="s">
        <v>670</v>
      </c>
      <c r="D2442" s="66">
        <f>VLOOKUP(Pag_Inicio_Corr_mas_casos[[#This Row],[Corregimiento]],Hoja3!$A$2:$D$676,4,0)</f>
        <v>110201</v>
      </c>
      <c r="E2442" s="65">
        <v>13</v>
      </c>
      <c r="F2442">
        <v>1</v>
      </c>
    </row>
    <row r="2443" spans="1:6">
      <c r="A2443" s="64">
        <v>44086</v>
      </c>
      <c r="B2443" s="65">
        <v>44086</v>
      </c>
      <c r="C2443" s="65" t="s">
        <v>554</v>
      </c>
      <c r="D2443" s="66">
        <f>VLOOKUP(Pag_Inicio_Corr_mas_casos[[#This Row],[Corregimiento]],Hoja3!$A$2:$D$676,4,0)</f>
        <v>80820</v>
      </c>
      <c r="E2443" s="65">
        <v>13</v>
      </c>
      <c r="F2443">
        <v>1</v>
      </c>
    </row>
    <row r="2444" spans="1:6">
      <c r="A2444" s="64">
        <v>44086</v>
      </c>
      <c r="B2444" s="65">
        <v>44086</v>
      </c>
      <c r="C2444" s="65" t="s">
        <v>552</v>
      </c>
      <c r="D2444" s="66">
        <f>VLOOKUP(Pag_Inicio_Corr_mas_casos[[#This Row],[Corregimiento]],Hoja3!$A$2:$D$676,4,0)</f>
        <v>80501</v>
      </c>
      <c r="E2444" s="65">
        <v>13</v>
      </c>
      <c r="F2444">
        <v>1</v>
      </c>
    </row>
    <row r="2445" spans="1:6">
      <c r="A2445" s="64">
        <v>44086</v>
      </c>
      <c r="B2445" s="65">
        <v>44086</v>
      </c>
      <c r="C2445" s="65" t="s">
        <v>526</v>
      </c>
      <c r="D2445" s="66">
        <f>VLOOKUP(Pag_Inicio_Corr_mas_casos[[#This Row],[Corregimiento]],Hoja3!$A$2:$D$676,4,0)</f>
        <v>130106</v>
      </c>
      <c r="E2445" s="65">
        <v>13</v>
      </c>
      <c r="F2445">
        <v>1</v>
      </c>
    </row>
    <row r="2446" spans="1:6">
      <c r="A2446" s="64">
        <v>44086</v>
      </c>
      <c r="B2446" s="65">
        <v>44086</v>
      </c>
      <c r="C2446" s="65" t="s">
        <v>575</v>
      </c>
      <c r="D2446" s="66">
        <f>VLOOKUP(Pag_Inicio_Corr_mas_casos[[#This Row],[Corregimiento]],Hoja3!$A$2:$D$676,4,0)</f>
        <v>80807</v>
      </c>
      <c r="E2446" s="65">
        <v>12</v>
      </c>
      <c r="F2446">
        <v>1</v>
      </c>
    </row>
    <row r="2447" spans="1:6">
      <c r="A2447" s="64">
        <v>44086</v>
      </c>
      <c r="B2447" s="65">
        <v>44086</v>
      </c>
      <c r="C2447" s="65" t="s">
        <v>540</v>
      </c>
      <c r="D2447" s="66">
        <f>VLOOKUP(Pag_Inicio_Corr_mas_casos[[#This Row],[Corregimiento]],Hoja3!$A$2:$D$676,4,0)</f>
        <v>80812</v>
      </c>
      <c r="E2447" s="65">
        <v>11</v>
      </c>
      <c r="F2447">
        <v>1</v>
      </c>
    </row>
    <row r="2448" spans="1:6">
      <c r="A2448" s="64">
        <v>44086</v>
      </c>
      <c r="B2448" s="65">
        <v>44086</v>
      </c>
      <c r="C2448" s="65" t="s">
        <v>576</v>
      </c>
      <c r="D2448" s="66">
        <f>VLOOKUP(Pag_Inicio_Corr_mas_casos[[#This Row],[Corregimiento]],Hoja3!$A$2:$D$676,4,0)</f>
        <v>80814</v>
      </c>
      <c r="E2448" s="65">
        <v>10</v>
      </c>
      <c r="F2448">
        <v>1</v>
      </c>
    </row>
    <row r="2449" spans="1:7">
      <c r="A2449" s="64">
        <v>44086</v>
      </c>
      <c r="B2449" s="65">
        <v>44086</v>
      </c>
      <c r="C2449" s="65" t="s">
        <v>572</v>
      </c>
      <c r="D2449" s="66">
        <f>VLOOKUP(Pag_Inicio_Corr_mas_casos[[#This Row],[Corregimiento]],Hoja3!$A$2:$D$676,4,0)</f>
        <v>130701</v>
      </c>
      <c r="E2449" s="65">
        <v>10</v>
      </c>
      <c r="F2449">
        <v>1</v>
      </c>
    </row>
    <row r="2450" spans="1:7">
      <c r="A2450" s="64">
        <v>44086</v>
      </c>
      <c r="B2450" s="65">
        <v>44086</v>
      </c>
      <c r="C2450" s="65" t="s">
        <v>570</v>
      </c>
      <c r="D2450" s="66">
        <f>VLOOKUP(Pag_Inicio_Corr_mas_casos[[#This Row],[Corregimiento]],Hoja3!$A$2:$D$676,4,0)</f>
        <v>81009</v>
      </c>
      <c r="E2450" s="65">
        <v>10</v>
      </c>
      <c r="F2450">
        <v>1</v>
      </c>
    </row>
    <row r="2451" spans="1:7">
      <c r="A2451" s="64">
        <v>44086</v>
      </c>
      <c r="B2451" s="65">
        <v>44086</v>
      </c>
      <c r="C2451" s="65" t="s">
        <v>545</v>
      </c>
      <c r="D2451" s="66">
        <f>VLOOKUP(Pag_Inicio_Corr_mas_casos[[#This Row],[Corregimiento]],Hoja3!$A$2:$D$676,4,0)</f>
        <v>80810</v>
      </c>
      <c r="E2451" s="65">
        <v>10</v>
      </c>
      <c r="F2451">
        <v>1</v>
      </c>
    </row>
    <row r="2452" spans="1:7">
      <c r="A2452" s="64">
        <v>44086</v>
      </c>
      <c r="B2452" s="65">
        <v>44086</v>
      </c>
      <c r="C2452" s="65" t="s">
        <v>678</v>
      </c>
      <c r="D2452" s="66">
        <f>VLOOKUP(Pag_Inicio_Corr_mas_casos[[#This Row],[Corregimiento]],Hoja3!$A$2:$D$676,4,0)</f>
        <v>10204</v>
      </c>
      <c r="E2452" s="65">
        <v>10</v>
      </c>
      <c r="F2452">
        <v>1</v>
      </c>
    </row>
    <row r="2453" spans="1:7">
      <c r="A2453" s="70">
        <v>44087</v>
      </c>
      <c r="B2453" s="71">
        <v>44087</v>
      </c>
      <c r="C2453" s="71" t="s">
        <v>679</v>
      </c>
      <c r="D2453" s="72">
        <f>VLOOKUP(Pag_Inicio_Corr_mas_casos[[#This Row],[Corregimiento]],Hoja3!$A$2:$D$676,4,0)</f>
        <v>40205</v>
      </c>
      <c r="E2453" s="71">
        <v>43</v>
      </c>
      <c r="F2453">
        <v>1</v>
      </c>
      <c r="G2453" s="5"/>
    </row>
    <row r="2454" spans="1:7">
      <c r="A2454" s="70">
        <v>44087</v>
      </c>
      <c r="B2454" s="71">
        <v>44087</v>
      </c>
      <c r="C2454" s="71" t="s">
        <v>524</v>
      </c>
      <c r="D2454" s="72">
        <f>VLOOKUP(Pag_Inicio_Corr_mas_casos[[#This Row],[Corregimiento]],Hoja3!$A$2:$D$676,4,0)</f>
        <v>130101</v>
      </c>
      <c r="E2454" s="71">
        <v>39</v>
      </c>
      <c r="F2454">
        <v>1</v>
      </c>
    </row>
    <row r="2455" spans="1:7">
      <c r="A2455" s="70">
        <v>44087</v>
      </c>
      <c r="B2455" s="71">
        <v>44087</v>
      </c>
      <c r="C2455" s="71" t="s">
        <v>537</v>
      </c>
      <c r="D2455" s="72">
        <f>VLOOKUP(Pag_Inicio_Corr_mas_casos[[#This Row],[Corregimiento]],Hoja3!$A$2:$D$676,4,0)</f>
        <v>80819</v>
      </c>
      <c r="E2455" s="71">
        <v>25</v>
      </c>
      <c r="F2455">
        <v>1</v>
      </c>
    </row>
    <row r="2456" spans="1:7">
      <c r="A2456" s="70">
        <v>44087</v>
      </c>
      <c r="B2456" s="71">
        <v>44087</v>
      </c>
      <c r="C2456" s="71" t="s">
        <v>566</v>
      </c>
      <c r="D2456" s="72">
        <f>VLOOKUP(Pag_Inicio_Corr_mas_casos[[#This Row],[Corregimiento]],Hoja3!$A$2:$D$676,4,0)</f>
        <v>40201</v>
      </c>
      <c r="E2456" s="71">
        <v>20</v>
      </c>
      <c r="F2456">
        <v>1</v>
      </c>
    </row>
    <row r="2457" spans="1:7">
      <c r="A2457" s="70">
        <v>44087</v>
      </c>
      <c r="B2457" s="71">
        <v>44087</v>
      </c>
      <c r="C2457" s="71" t="s">
        <v>664</v>
      </c>
      <c r="D2457" s="72">
        <f>VLOOKUP(Pag_Inicio_Corr_mas_casos[[#This Row],[Corregimiento]],Hoja3!$A$2:$D$676,4,0)</f>
        <v>120101</v>
      </c>
      <c r="E2457" s="71">
        <v>19</v>
      </c>
      <c r="F2457">
        <v>1</v>
      </c>
    </row>
    <row r="2458" spans="1:7">
      <c r="A2458" s="70">
        <v>44087</v>
      </c>
      <c r="B2458" s="71">
        <v>44087</v>
      </c>
      <c r="C2458" s="71" t="s">
        <v>536</v>
      </c>
      <c r="D2458" s="72">
        <f>VLOOKUP(Pag_Inicio_Corr_mas_casos[[#This Row],[Corregimiento]],Hoja3!$A$2:$D$676,4,0)</f>
        <v>81001</v>
      </c>
      <c r="E2458" s="71">
        <v>18</v>
      </c>
      <c r="F2458">
        <v>1</v>
      </c>
    </row>
    <row r="2459" spans="1:7">
      <c r="A2459" s="70">
        <v>44087</v>
      </c>
      <c r="B2459" s="71">
        <v>44087</v>
      </c>
      <c r="C2459" s="71" t="s">
        <v>580</v>
      </c>
      <c r="D2459" s="72">
        <f>VLOOKUP(Pag_Inicio_Corr_mas_casos[[#This Row],[Corregimiento]],Hoja3!$A$2:$D$676,4,0)</f>
        <v>91001</v>
      </c>
      <c r="E2459" s="71">
        <v>18</v>
      </c>
      <c r="F2459">
        <v>1</v>
      </c>
    </row>
    <row r="2460" spans="1:7">
      <c r="A2460" s="70">
        <v>44087</v>
      </c>
      <c r="B2460" s="71">
        <v>44087</v>
      </c>
      <c r="C2460" s="71" t="s">
        <v>670</v>
      </c>
      <c r="D2460" s="72">
        <f>VLOOKUP(Pag_Inicio_Corr_mas_casos[[#This Row],[Corregimiento]],Hoja3!$A$2:$D$676,4,0)</f>
        <v>110201</v>
      </c>
      <c r="E2460" s="71">
        <v>17</v>
      </c>
      <c r="F2460">
        <v>1</v>
      </c>
    </row>
    <row r="2461" spans="1:7">
      <c r="A2461" s="70">
        <v>44087</v>
      </c>
      <c r="B2461" s="71">
        <v>44087</v>
      </c>
      <c r="C2461" s="71" t="s">
        <v>544</v>
      </c>
      <c r="D2461" s="72">
        <f>VLOOKUP(Pag_Inicio_Corr_mas_casos[[#This Row],[Corregimiento]],Hoja3!$A$2:$D$676,4,0)</f>
        <v>130108</v>
      </c>
      <c r="E2461" s="71">
        <v>17</v>
      </c>
      <c r="F2461">
        <v>1</v>
      </c>
    </row>
    <row r="2462" spans="1:7">
      <c r="A2462" s="70">
        <v>44087</v>
      </c>
      <c r="B2462" s="71">
        <v>44087</v>
      </c>
      <c r="C2462" s="71" t="s">
        <v>530</v>
      </c>
      <c r="D2462" s="72">
        <f>VLOOKUP(Pag_Inicio_Corr_mas_casos[[#This Row],[Corregimiento]],Hoja3!$A$2:$D$676,4,0)</f>
        <v>81007</v>
      </c>
      <c r="E2462" s="71">
        <v>15</v>
      </c>
      <c r="F2462">
        <v>1</v>
      </c>
    </row>
    <row r="2463" spans="1:7">
      <c r="A2463" s="70">
        <v>44087</v>
      </c>
      <c r="B2463" s="71">
        <v>44087</v>
      </c>
      <c r="C2463" s="71" t="s">
        <v>542</v>
      </c>
      <c r="D2463" s="72">
        <f>VLOOKUP(Pag_Inicio_Corr_mas_casos[[#This Row],[Corregimiento]],Hoja3!$A$2:$D$676,4,0)</f>
        <v>40601</v>
      </c>
      <c r="E2463" s="71">
        <v>15</v>
      </c>
      <c r="F2463">
        <v>1</v>
      </c>
    </row>
    <row r="2464" spans="1:7">
      <c r="A2464" s="70">
        <v>44087</v>
      </c>
      <c r="B2464" s="71">
        <v>44087</v>
      </c>
      <c r="C2464" s="71" t="s">
        <v>554</v>
      </c>
      <c r="D2464" s="72">
        <f>VLOOKUP(Pag_Inicio_Corr_mas_casos[[#This Row],[Corregimiento]],Hoja3!$A$2:$D$676,4,0)</f>
        <v>80820</v>
      </c>
      <c r="E2464" s="71">
        <v>15</v>
      </c>
      <c r="F2464">
        <v>1</v>
      </c>
    </row>
    <row r="2465" spans="1:7">
      <c r="A2465" s="70">
        <v>44087</v>
      </c>
      <c r="B2465" s="71">
        <v>44087</v>
      </c>
      <c r="C2465" s="71" t="s">
        <v>528</v>
      </c>
      <c r="D2465" s="72">
        <f>VLOOKUP(Pag_Inicio_Corr_mas_casos[[#This Row],[Corregimiento]],Hoja3!$A$2:$D$676,4,0)</f>
        <v>130102</v>
      </c>
      <c r="E2465" s="71">
        <v>14</v>
      </c>
      <c r="F2465">
        <v>1</v>
      </c>
    </row>
    <row r="2466" spans="1:7">
      <c r="A2466" s="70">
        <v>44087</v>
      </c>
      <c r="B2466" s="71">
        <v>44087</v>
      </c>
      <c r="C2466" s="71" t="s">
        <v>585</v>
      </c>
      <c r="D2466" s="72">
        <f>VLOOKUP(Pag_Inicio_Corr_mas_casos[[#This Row],[Corregimiento]],Hoja3!$A$2:$D$676,4,0)</f>
        <v>80818</v>
      </c>
      <c r="E2466" s="71">
        <v>14</v>
      </c>
      <c r="F2466">
        <v>1</v>
      </c>
    </row>
    <row r="2467" spans="1:7">
      <c r="A2467" s="70">
        <v>44087</v>
      </c>
      <c r="B2467" s="71">
        <v>44087</v>
      </c>
      <c r="C2467" s="71" t="s">
        <v>529</v>
      </c>
      <c r="D2467" s="72">
        <f>VLOOKUP(Pag_Inicio_Corr_mas_casos[[#This Row],[Corregimiento]],Hoja3!$A$2:$D$676,4,0)</f>
        <v>80821</v>
      </c>
      <c r="E2467" s="71">
        <v>13</v>
      </c>
      <c r="F2467">
        <v>1</v>
      </c>
    </row>
    <row r="2468" spans="1:7">
      <c r="A2468" s="70">
        <v>44087</v>
      </c>
      <c r="B2468" s="71">
        <v>44087</v>
      </c>
      <c r="C2468" s="71" t="s">
        <v>550</v>
      </c>
      <c r="D2468" s="72">
        <f>VLOOKUP(Pag_Inicio_Corr_mas_casos[[#This Row],[Corregimiento]],Hoja3!$A$2:$D$676,4,0)</f>
        <v>80813</v>
      </c>
      <c r="E2468" s="71">
        <v>13</v>
      </c>
      <c r="F2468">
        <v>1</v>
      </c>
    </row>
    <row r="2469" spans="1:7">
      <c r="A2469" s="70">
        <v>44087</v>
      </c>
      <c r="B2469" s="71">
        <v>44087</v>
      </c>
      <c r="C2469" s="71" t="s">
        <v>540</v>
      </c>
      <c r="D2469" s="72">
        <f>VLOOKUP(Pag_Inicio_Corr_mas_casos[[#This Row],[Corregimiento]],Hoja3!$A$2:$D$676,4,0)</f>
        <v>80812</v>
      </c>
      <c r="E2469" s="71">
        <v>13</v>
      </c>
      <c r="F2469">
        <v>1</v>
      </c>
    </row>
    <row r="2470" spans="1:7">
      <c r="A2470" s="70">
        <v>44087</v>
      </c>
      <c r="B2470" s="71">
        <v>44087</v>
      </c>
      <c r="C2470" s="71" t="s">
        <v>610</v>
      </c>
      <c r="D2470" s="72">
        <f>VLOOKUP(Pag_Inicio_Corr_mas_casos[[#This Row],[Corregimiento]],Hoja3!$A$2:$D$676,4,0)</f>
        <v>40203</v>
      </c>
      <c r="E2470" s="71">
        <v>13</v>
      </c>
      <c r="F2470">
        <v>1</v>
      </c>
    </row>
    <row r="2471" spans="1:7">
      <c r="A2471" s="70">
        <v>44087</v>
      </c>
      <c r="B2471" s="71">
        <v>44087</v>
      </c>
      <c r="C2471" s="71" t="s">
        <v>538</v>
      </c>
      <c r="D2471" s="72">
        <f>VLOOKUP(Pag_Inicio_Corr_mas_casos[[#This Row],[Corregimiento]],Hoja3!$A$2:$D$676,4,0)</f>
        <v>130107</v>
      </c>
      <c r="E2471" s="71">
        <v>12</v>
      </c>
      <c r="F2471">
        <v>1</v>
      </c>
    </row>
    <row r="2472" spans="1:7">
      <c r="A2472" s="58">
        <v>44088</v>
      </c>
      <c r="B2472" s="59">
        <v>44088</v>
      </c>
      <c r="C2472" s="59" t="s">
        <v>662</v>
      </c>
      <c r="D2472" s="60">
        <f>VLOOKUP(Pag_Inicio_Corr_mas_casos[[#This Row],[Corregimiento]],Hoja3!$A$2:$D$676,4,0)</f>
        <v>40502</v>
      </c>
      <c r="E2472" s="59">
        <v>18</v>
      </c>
      <c r="F2472">
        <v>1</v>
      </c>
      <c r="G2472" s="5"/>
    </row>
    <row r="2473" spans="1:7">
      <c r="A2473" s="58">
        <v>44088</v>
      </c>
      <c r="B2473" s="59">
        <v>44088</v>
      </c>
      <c r="C2473" s="59" t="s">
        <v>569</v>
      </c>
      <c r="D2473" s="60">
        <f>VLOOKUP(Pag_Inicio_Corr_mas_casos[[#This Row],[Corregimiento]],Hoja3!$A$2:$D$676,4,0)</f>
        <v>81003</v>
      </c>
      <c r="E2473" s="59">
        <v>14</v>
      </c>
      <c r="F2473">
        <v>1</v>
      </c>
    </row>
    <row r="2474" spans="1:7">
      <c r="A2474" s="58">
        <v>44088</v>
      </c>
      <c r="B2474" s="59">
        <v>44088</v>
      </c>
      <c r="C2474" s="59" t="s">
        <v>670</v>
      </c>
      <c r="D2474" s="60">
        <f>VLOOKUP(Pag_Inicio_Corr_mas_casos[[#This Row],[Corregimiento]],Hoja3!$A$2:$D$676,4,0)</f>
        <v>110201</v>
      </c>
      <c r="E2474" s="59">
        <v>13</v>
      </c>
      <c r="F2474">
        <v>1</v>
      </c>
    </row>
    <row r="2475" spans="1:7">
      <c r="A2475" s="58">
        <v>44088</v>
      </c>
      <c r="B2475" s="59">
        <v>44088</v>
      </c>
      <c r="C2475" s="59" t="s">
        <v>531</v>
      </c>
      <c r="D2475" s="60">
        <f>VLOOKUP(Pag_Inicio_Corr_mas_casos[[#This Row],[Corregimiento]],Hoja3!$A$2:$D$676,4,0)</f>
        <v>81008</v>
      </c>
      <c r="E2475" s="59">
        <v>12</v>
      </c>
      <c r="F2475">
        <v>1</v>
      </c>
    </row>
    <row r="2476" spans="1:7">
      <c r="A2476" s="58">
        <v>44088</v>
      </c>
      <c r="B2476" s="59">
        <v>44088</v>
      </c>
      <c r="C2476" s="59" t="s">
        <v>601</v>
      </c>
      <c r="D2476" s="60">
        <f>VLOOKUP(Pag_Inicio_Corr_mas_casos[[#This Row],[Corregimiento]],Hoja3!$A$2:$D$676,4,0)</f>
        <v>120701</v>
      </c>
      <c r="E2476" s="59">
        <v>11</v>
      </c>
      <c r="F2476">
        <v>1</v>
      </c>
    </row>
    <row r="2477" spans="1:7">
      <c r="A2477" s="58">
        <v>44088</v>
      </c>
      <c r="B2477" s="59">
        <v>44088</v>
      </c>
      <c r="C2477" s="59" t="s">
        <v>680</v>
      </c>
      <c r="D2477" s="60">
        <f>VLOOKUP(Pag_Inicio_Corr_mas_casos[[#This Row],[Corregimiento]],Hoja3!$A$2:$D$676,4,0)</f>
        <v>90407</v>
      </c>
      <c r="E2477" s="59">
        <v>10</v>
      </c>
      <c r="F2477">
        <v>1</v>
      </c>
    </row>
    <row r="2478" spans="1:7">
      <c r="A2478" s="58">
        <v>44088</v>
      </c>
      <c r="B2478" s="59">
        <v>44088</v>
      </c>
      <c r="C2478" s="59" t="s">
        <v>535</v>
      </c>
      <c r="D2478" s="60">
        <f>VLOOKUP(Pag_Inicio_Corr_mas_casos[[#This Row],[Corregimiento]],Hoja3!$A$2:$D$676,4,0)</f>
        <v>80823</v>
      </c>
      <c r="E2478" s="59">
        <v>10</v>
      </c>
      <c r="F2478">
        <v>1</v>
      </c>
    </row>
    <row r="2479" spans="1:7">
      <c r="A2479" s="58">
        <v>44088</v>
      </c>
      <c r="B2479" s="59">
        <v>44088</v>
      </c>
      <c r="C2479" s="59" t="s">
        <v>528</v>
      </c>
      <c r="D2479" s="60">
        <f>VLOOKUP(Pag_Inicio_Corr_mas_casos[[#This Row],[Corregimiento]],Hoja3!$A$2:$D$676,4,0)</f>
        <v>130102</v>
      </c>
      <c r="E2479" s="59">
        <v>10</v>
      </c>
      <c r="F2479">
        <v>1</v>
      </c>
    </row>
    <row r="2480" spans="1:7">
      <c r="A2480" s="58">
        <v>44088</v>
      </c>
      <c r="B2480" s="59">
        <v>44088</v>
      </c>
      <c r="C2480" s="59" t="s">
        <v>681</v>
      </c>
      <c r="D2480" s="60">
        <f>VLOOKUP(Pag_Inicio_Corr_mas_casos[[#This Row],[Corregimiento]],Hoja3!$A$2:$D$676,4,0)</f>
        <v>90401</v>
      </c>
      <c r="E2480" s="59">
        <v>10</v>
      </c>
      <c r="F2480">
        <v>1</v>
      </c>
    </row>
    <row r="2481" spans="1:7">
      <c r="A2481" s="58">
        <v>44088</v>
      </c>
      <c r="B2481" s="59">
        <v>44088</v>
      </c>
      <c r="C2481" s="59" t="s">
        <v>565</v>
      </c>
      <c r="D2481" s="60">
        <f>VLOOKUP(Pag_Inicio_Corr_mas_casos[[#This Row],[Corregimiento]],Hoja3!$A$2:$D$676,4,0)</f>
        <v>80809</v>
      </c>
      <c r="E2481" s="59">
        <v>10</v>
      </c>
      <c r="F2481">
        <v>1</v>
      </c>
    </row>
    <row r="2482" spans="1:7">
      <c r="A2482" s="43">
        <v>44089</v>
      </c>
      <c r="B2482" s="44">
        <v>44089</v>
      </c>
      <c r="C2482" s="44" t="s">
        <v>545</v>
      </c>
      <c r="D2482" s="45">
        <f>VLOOKUP(Pag_Inicio_Corr_mas_casos[[#This Row],[Corregimiento]],Hoja3!$A$2:$D$676,4,0)</f>
        <v>80810</v>
      </c>
      <c r="E2482" s="44">
        <v>26</v>
      </c>
      <c r="F2482">
        <v>1</v>
      </c>
      <c r="G2482" s="5"/>
    </row>
    <row r="2483" spans="1:7">
      <c r="A2483" s="43">
        <v>44089</v>
      </c>
      <c r="B2483" s="44">
        <v>44089</v>
      </c>
      <c r="C2483" s="44" t="s">
        <v>542</v>
      </c>
      <c r="D2483" s="45">
        <f>VLOOKUP(Pag_Inicio_Corr_mas_casos[[#This Row],[Corregimiento]],Hoja3!$A$2:$D$676,4,0)</f>
        <v>40601</v>
      </c>
      <c r="E2483" s="44">
        <v>22</v>
      </c>
      <c r="F2483">
        <v>1</v>
      </c>
    </row>
    <row r="2484" spans="1:7">
      <c r="A2484" s="43">
        <v>44089</v>
      </c>
      <c r="B2484" s="44">
        <v>44089</v>
      </c>
      <c r="C2484" s="44" t="s">
        <v>552</v>
      </c>
      <c r="D2484" s="45">
        <f>VLOOKUP(Pag_Inicio_Corr_mas_casos[[#This Row],[Corregimiento]],Hoja3!$A$2:$D$676,4,0)</f>
        <v>80501</v>
      </c>
      <c r="E2484" s="44">
        <v>21</v>
      </c>
      <c r="F2484">
        <v>1</v>
      </c>
    </row>
    <row r="2485" spans="1:7">
      <c r="A2485" s="43">
        <v>44089</v>
      </c>
      <c r="B2485" s="44">
        <v>44089</v>
      </c>
      <c r="C2485" s="44" t="s">
        <v>627</v>
      </c>
      <c r="D2485" s="45">
        <f>VLOOKUP(Pag_Inicio_Corr_mas_casos[[#This Row],[Corregimiento]],Hoja3!$A$2:$D$676,4,0)</f>
        <v>40606</v>
      </c>
      <c r="E2485" s="44">
        <v>21</v>
      </c>
      <c r="F2485">
        <v>1</v>
      </c>
    </row>
    <row r="2486" spans="1:7">
      <c r="A2486" s="43">
        <v>44089</v>
      </c>
      <c r="B2486" s="44">
        <v>44089</v>
      </c>
      <c r="C2486" s="44" t="s">
        <v>534</v>
      </c>
      <c r="D2486" s="45">
        <f>VLOOKUP(Pag_Inicio_Corr_mas_casos[[#This Row],[Corregimiento]],Hoja3!$A$2:$D$676,4,0)</f>
        <v>80822</v>
      </c>
      <c r="E2486" s="44">
        <v>19</v>
      </c>
      <c r="F2486">
        <v>1</v>
      </c>
    </row>
    <row r="2487" spans="1:7">
      <c r="A2487" s="43">
        <v>44089</v>
      </c>
      <c r="B2487" s="44">
        <v>44089</v>
      </c>
      <c r="C2487" s="44" t="s">
        <v>533</v>
      </c>
      <c r="D2487" s="45">
        <f>VLOOKUP(Pag_Inicio_Corr_mas_casos[[#This Row],[Corregimiento]],Hoja3!$A$2:$D$676,4,0)</f>
        <v>80817</v>
      </c>
      <c r="E2487" s="44">
        <v>18</v>
      </c>
      <c r="F2487">
        <v>1</v>
      </c>
    </row>
    <row r="2488" spans="1:7">
      <c r="A2488" s="43">
        <v>44089</v>
      </c>
      <c r="B2488" s="44">
        <v>44089</v>
      </c>
      <c r="C2488" s="44" t="s">
        <v>682</v>
      </c>
      <c r="D2488" s="45">
        <f>VLOOKUP(Pag_Inicio_Corr_mas_casos[[#This Row],[Corregimiento]],Hoja3!$A$2:$D$676,4,0)</f>
        <v>120405</v>
      </c>
      <c r="E2488" s="44">
        <v>18</v>
      </c>
      <c r="F2488">
        <v>1</v>
      </c>
    </row>
    <row r="2489" spans="1:7">
      <c r="A2489" s="43">
        <v>44089</v>
      </c>
      <c r="B2489" s="44">
        <v>44089</v>
      </c>
      <c r="C2489" s="44" t="s">
        <v>664</v>
      </c>
      <c r="D2489" s="45">
        <f>VLOOKUP(Pag_Inicio_Corr_mas_casos[[#This Row],[Corregimiento]],Hoja3!$A$2:$D$676,4,0)</f>
        <v>120101</v>
      </c>
      <c r="E2489" s="44">
        <v>16</v>
      </c>
      <c r="F2489">
        <v>1</v>
      </c>
    </row>
    <row r="2490" spans="1:7">
      <c r="A2490" s="43">
        <v>44089</v>
      </c>
      <c r="B2490" s="44">
        <v>44089</v>
      </c>
      <c r="C2490" s="44" t="s">
        <v>683</v>
      </c>
      <c r="D2490" s="45">
        <f>VLOOKUP(Pag_Inicio_Corr_mas_casos[[#This Row],[Corregimiento]],Hoja3!$A$2:$D$676,4,0)</f>
        <v>41308</v>
      </c>
      <c r="E2490" s="44">
        <v>14</v>
      </c>
      <c r="F2490">
        <v>1</v>
      </c>
    </row>
    <row r="2491" spans="1:7">
      <c r="A2491" s="43">
        <v>44089</v>
      </c>
      <c r="B2491" s="44">
        <v>44089</v>
      </c>
      <c r="C2491" s="44" t="s">
        <v>537</v>
      </c>
      <c r="D2491" s="45">
        <f>VLOOKUP(Pag_Inicio_Corr_mas_casos[[#This Row],[Corregimiento]],Hoja3!$A$2:$D$676,4,0)</f>
        <v>80819</v>
      </c>
      <c r="E2491" s="44">
        <v>14</v>
      </c>
      <c r="F2491">
        <v>1</v>
      </c>
    </row>
    <row r="2492" spans="1:7">
      <c r="A2492" s="43">
        <v>44089</v>
      </c>
      <c r="B2492" s="44">
        <v>44089</v>
      </c>
      <c r="C2492" s="44" t="s">
        <v>540</v>
      </c>
      <c r="D2492" s="45">
        <f>VLOOKUP(Pag_Inicio_Corr_mas_casos[[#This Row],[Corregimiento]],Hoja3!$A$2:$D$676,4,0)</f>
        <v>80812</v>
      </c>
      <c r="E2492" s="44">
        <v>13</v>
      </c>
      <c r="F2492">
        <v>1</v>
      </c>
    </row>
    <row r="2493" spans="1:7">
      <c r="A2493" s="43">
        <v>44089</v>
      </c>
      <c r="B2493" s="44">
        <v>44089</v>
      </c>
      <c r="C2493" s="44" t="s">
        <v>541</v>
      </c>
      <c r="D2493" s="45">
        <f>VLOOKUP(Pag_Inicio_Corr_mas_casos[[#This Row],[Corregimiento]],Hoja3!$A$2:$D$676,4,0)</f>
        <v>130702</v>
      </c>
      <c r="E2493" s="44">
        <v>12</v>
      </c>
      <c r="F2493">
        <v>1</v>
      </c>
    </row>
    <row r="2494" spans="1:7">
      <c r="A2494" s="43">
        <v>44089</v>
      </c>
      <c r="B2494" s="44">
        <v>44089</v>
      </c>
      <c r="C2494" s="44" t="s">
        <v>670</v>
      </c>
      <c r="D2494" s="45">
        <f>VLOOKUP(Pag_Inicio_Corr_mas_casos[[#This Row],[Corregimiento]],Hoja3!$A$2:$D$676,4,0)</f>
        <v>110201</v>
      </c>
      <c r="E2494" s="44">
        <v>12</v>
      </c>
      <c r="F2494">
        <v>1</v>
      </c>
    </row>
    <row r="2495" spans="1:7">
      <c r="A2495" s="43">
        <v>44089</v>
      </c>
      <c r="B2495" s="44">
        <v>44089</v>
      </c>
      <c r="C2495" s="44" t="s">
        <v>559</v>
      </c>
      <c r="D2495" s="45">
        <f>VLOOKUP(Pag_Inicio_Corr_mas_casos[[#This Row],[Corregimiento]],Hoja3!$A$2:$D$676,4,0)</f>
        <v>130708</v>
      </c>
      <c r="E2495" s="44">
        <v>11</v>
      </c>
      <c r="F2495">
        <v>1</v>
      </c>
    </row>
    <row r="2496" spans="1:7">
      <c r="A2496" s="43">
        <v>44089</v>
      </c>
      <c r="B2496" s="44">
        <v>44089</v>
      </c>
      <c r="C2496" s="44" t="s">
        <v>610</v>
      </c>
      <c r="D2496" s="45">
        <f>VLOOKUP(Pag_Inicio_Corr_mas_casos[[#This Row],[Corregimiento]],Hoja3!$A$2:$D$676,4,0)</f>
        <v>40203</v>
      </c>
      <c r="E2496" s="44">
        <v>11</v>
      </c>
      <c r="F2496">
        <v>1</v>
      </c>
    </row>
    <row r="2497" spans="1:7">
      <c r="A2497" s="64">
        <v>44090</v>
      </c>
      <c r="B2497" s="65">
        <v>44090</v>
      </c>
      <c r="C2497" s="65" t="s">
        <v>540</v>
      </c>
      <c r="D2497" s="66">
        <f>VLOOKUP(Pag_Inicio_Corr_mas_casos[[#This Row],[Corregimiento]],Hoja3!$A$2:$D$676,4,0)</f>
        <v>80812</v>
      </c>
      <c r="E2497" s="65">
        <v>34</v>
      </c>
      <c r="F2497">
        <v>1</v>
      </c>
      <c r="G2497" s="5"/>
    </row>
    <row r="2498" spans="1:7">
      <c r="A2498" s="64">
        <v>44090</v>
      </c>
      <c r="B2498" s="65">
        <v>44090</v>
      </c>
      <c r="C2498" s="65" t="s">
        <v>684</v>
      </c>
      <c r="D2498" s="66">
        <f>VLOOKUP(Pag_Inicio_Corr_mas_casos[[#This Row],[Corregimiento]],Hoja3!$A$2:$D$676,4,0)</f>
        <v>60101</v>
      </c>
      <c r="E2498" s="65">
        <v>29</v>
      </c>
      <c r="F2498">
        <v>1</v>
      </c>
    </row>
    <row r="2499" spans="1:7">
      <c r="A2499" s="64">
        <v>44090</v>
      </c>
      <c r="B2499" s="65">
        <v>44090</v>
      </c>
      <c r="C2499" s="65" t="s">
        <v>526</v>
      </c>
      <c r="D2499" s="66">
        <f>VLOOKUP(Pag_Inicio_Corr_mas_casos[[#This Row],[Corregimiento]],Hoja3!$A$2:$D$676,4,0)</f>
        <v>130106</v>
      </c>
      <c r="E2499" s="65">
        <v>21</v>
      </c>
      <c r="F2499">
        <v>1</v>
      </c>
    </row>
    <row r="2500" spans="1:7">
      <c r="A2500" s="64">
        <v>44090</v>
      </c>
      <c r="B2500" s="65">
        <v>44090</v>
      </c>
      <c r="C2500" s="65" t="s">
        <v>533</v>
      </c>
      <c r="D2500" s="66">
        <f>VLOOKUP(Pag_Inicio_Corr_mas_casos[[#This Row],[Corregimiento]],Hoja3!$A$2:$D$676,4,0)</f>
        <v>80817</v>
      </c>
      <c r="E2500" s="65">
        <v>19</v>
      </c>
      <c r="F2500">
        <v>1</v>
      </c>
    </row>
    <row r="2501" spans="1:7">
      <c r="A2501" s="64">
        <v>44090</v>
      </c>
      <c r="B2501" s="65">
        <v>44090</v>
      </c>
      <c r="C2501" s="65" t="s">
        <v>529</v>
      </c>
      <c r="D2501" s="66">
        <f>VLOOKUP(Pag_Inicio_Corr_mas_casos[[#This Row],[Corregimiento]],Hoja3!$A$2:$D$676,4,0)</f>
        <v>80821</v>
      </c>
      <c r="E2501" s="65">
        <v>18</v>
      </c>
      <c r="F2501">
        <v>1</v>
      </c>
    </row>
    <row r="2502" spans="1:7">
      <c r="A2502" s="64">
        <v>44090</v>
      </c>
      <c r="B2502" s="65">
        <v>44090</v>
      </c>
      <c r="C2502" s="65" t="s">
        <v>668</v>
      </c>
      <c r="D2502" s="66">
        <f>VLOOKUP(Pag_Inicio_Corr_mas_casos[[#This Row],[Corregimiento]],Hoja3!$A$2:$D$676,4,0)</f>
        <v>40204</v>
      </c>
      <c r="E2502" s="65">
        <v>18</v>
      </c>
      <c r="F2502">
        <v>1</v>
      </c>
    </row>
    <row r="2503" spans="1:7">
      <c r="A2503" s="64">
        <v>44090</v>
      </c>
      <c r="B2503" s="65">
        <v>44090</v>
      </c>
      <c r="C2503" s="65" t="s">
        <v>541</v>
      </c>
      <c r="D2503" s="66">
        <f>VLOOKUP(Pag_Inicio_Corr_mas_casos[[#This Row],[Corregimiento]],Hoja3!$A$2:$D$676,4,0)</f>
        <v>130702</v>
      </c>
      <c r="E2503" s="65">
        <v>16</v>
      </c>
      <c r="F2503">
        <v>1</v>
      </c>
    </row>
    <row r="2504" spans="1:7">
      <c r="A2504" s="64">
        <v>44090</v>
      </c>
      <c r="B2504" s="65">
        <v>44090</v>
      </c>
      <c r="C2504" s="65" t="s">
        <v>675</v>
      </c>
      <c r="D2504" s="66">
        <f>VLOOKUP(Pag_Inicio_Corr_mas_casos[[#This Row],[Corregimiento]],Hoja3!$A$2:$D$676,4,0)</f>
        <v>50317</v>
      </c>
      <c r="E2504" s="65">
        <v>16</v>
      </c>
      <c r="F2504">
        <v>1</v>
      </c>
    </row>
    <row r="2505" spans="1:7">
      <c r="A2505" s="64">
        <v>44090</v>
      </c>
      <c r="B2505" s="65">
        <v>44090</v>
      </c>
      <c r="C2505" s="65" t="s">
        <v>537</v>
      </c>
      <c r="D2505" s="66">
        <f>VLOOKUP(Pag_Inicio_Corr_mas_casos[[#This Row],[Corregimiento]],Hoja3!$A$2:$D$676,4,0)</f>
        <v>80819</v>
      </c>
      <c r="E2505" s="65">
        <v>15</v>
      </c>
      <c r="F2505">
        <v>1</v>
      </c>
    </row>
    <row r="2506" spans="1:7">
      <c r="A2506" s="64">
        <v>44090</v>
      </c>
      <c r="B2506" s="65">
        <v>44090</v>
      </c>
      <c r="C2506" s="65" t="s">
        <v>524</v>
      </c>
      <c r="D2506" s="66">
        <f>VLOOKUP(Pag_Inicio_Corr_mas_casos[[#This Row],[Corregimiento]],Hoja3!$A$2:$D$676,4,0)</f>
        <v>130101</v>
      </c>
      <c r="E2506" s="65">
        <v>13</v>
      </c>
      <c r="F2506">
        <v>1</v>
      </c>
    </row>
    <row r="2507" spans="1:7">
      <c r="A2507" s="64">
        <v>44090</v>
      </c>
      <c r="B2507" s="65">
        <v>44090</v>
      </c>
      <c r="C2507" s="65" t="s">
        <v>633</v>
      </c>
      <c r="D2507" s="66">
        <f>VLOOKUP(Pag_Inicio_Corr_mas_casos[[#This Row],[Corregimiento]],Hoja3!$A$2:$D$676,4,0)</f>
        <v>40501</v>
      </c>
      <c r="E2507" s="65">
        <v>13</v>
      </c>
      <c r="F2507">
        <v>1</v>
      </c>
    </row>
    <row r="2508" spans="1:7">
      <c r="A2508" s="64">
        <v>44090</v>
      </c>
      <c r="B2508" s="65">
        <v>44090</v>
      </c>
      <c r="C2508" s="65" t="s">
        <v>576</v>
      </c>
      <c r="D2508" s="66">
        <f>VLOOKUP(Pag_Inicio_Corr_mas_casos[[#This Row],[Corregimiento]],Hoja3!$A$2:$D$676,4,0)</f>
        <v>80814</v>
      </c>
      <c r="E2508" s="65">
        <v>12</v>
      </c>
      <c r="F2508">
        <v>1</v>
      </c>
    </row>
    <row r="2509" spans="1:7">
      <c r="A2509" s="64">
        <v>44090</v>
      </c>
      <c r="B2509" s="65">
        <v>44090</v>
      </c>
      <c r="C2509" s="65" t="s">
        <v>627</v>
      </c>
      <c r="D2509" s="66">
        <f>VLOOKUP(Pag_Inicio_Corr_mas_casos[[#This Row],[Corregimiento]],Hoja3!$A$2:$D$676,4,0)</f>
        <v>40606</v>
      </c>
      <c r="E2509" s="65">
        <v>12</v>
      </c>
      <c r="F2509">
        <v>1</v>
      </c>
    </row>
    <row r="2510" spans="1:7">
      <c r="A2510" s="64">
        <v>44090</v>
      </c>
      <c r="B2510" s="65">
        <v>44090</v>
      </c>
      <c r="C2510" s="65" t="s">
        <v>544</v>
      </c>
      <c r="D2510" s="66">
        <f>VLOOKUP(Pag_Inicio_Corr_mas_casos[[#This Row],[Corregimiento]],Hoja3!$A$2:$D$676,4,0)</f>
        <v>130108</v>
      </c>
      <c r="E2510" s="65">
        <v>11</v>
      </c>
      <c r="F2510">
        <v>1</v>
      </c>
    </row>
    <row r="2511" spans="1:7">
      <c r="A2511" s="64">
        <v>44090</v>
      </c>
      <c r="B2511" s="65">
        <v>44090</v>
      </c>
      <c r="C2511" s="65" t="s">
        <v>554</v>
      </c>
      <c r="D2511" s="66">
        <f>VLOOKUP(Pag_Inicio_Corr_mas_casos[[#This Row],[Corregimiento]],Hoja3!$A$2:$D$676,4,0)</f>
        <v>80820</v>
      </c>
      <c r="E2511" s="65">
        <v>11</v>
      </c>
      <c r="F2511">
        <v>1</v>
      </c>
    </row>
    <row r="2512" spans="1:7">
      <c r="A2512" s="67">
        <v>44091</v>
      </c>
      <c r="B2512" s="68">
        <v>44091</v>
      </c>
      <c r="C2512" s="68" t="s">
        <v>684</v>
      </c>
      <c r="D2512" s="69">
        <f>VLOOKUP(Pag_Inicio_Corr_mas_casos[[#This Row],[Corregimiento]],Hoja3!$A$2:$D$676,4,0)</f>
        <v>60101</v>
      </c>
      <c r="E2512" s="68">
        <v>68</v>
      </c>
      <c r="F2512">
        <v>1</v>
      </c>
    </row>
    <row r="2513" spans="1:6">
      <c r="A2513" s="67">
        <v>44091</v>
      </c>
      <c r="B2513" s="68">
        <v>44091</v>
      </c>
      <c r="C2513" s="68" t="s">
        <v>685</v>
      </c>
      <c r="D2513" s="69">
        <f>VLOOKUP(Pag_Inicio_Corr_mas_casos[[#This Row],[Corregimiento]],Hoja3!$A$2:$D$676,4,0)</f>
        <v>60102</v>
      </c>
      <c r="E2513" s="68">
        <v>25</v>
      </c>
      <c r="F2513">
        <v>1</v>
      </c>
    </row>
    <row r="2514" spans="1:6">
      <c r="A2514" s="67">
        <v>44091</v>
      </c>
      <c r="B2514" s="68">
        <v>44091</v>
      </c>
      <c r="C2514" s="68" t="s">
        <v>529</v>
      </c>
      <c r="D2514" s="69">
        <f>VLOOKUP(Pag_Inicio_Corr_mas_casos[[#This Row],[Corregimiento]],Hoja3!$A$2:$D$676,4,0)</f>
        <v>80821</v>
      </c>
      <c r="E2514" s="68">
        <v>22</v>
      </c>
      <c r="F2514">
        <v>1</v>
      </c>
    </row>
    <row r="2515" spans="1:6">
      <c r="A2515" s="67">
        <v>44091</v>
      </c>
      <c r="B2515" s="68">
        <v>44091</v>
      </c>
      <c r="C2515" s="68" t="s">
        <v>540</v>
      </c>
      <c r="D2515" s="69">
        <f>VLOOKUP(Pag_Inicio_Corr_mas_casos[[#This Row],[Corregimiento]],Hoja3!$A$2:$D$676,4,0)</f>
        <v>80812</v>
      </c>
      <c r="E2515" s="68">
        <v>22</v>
      </c>
      <c r="F2515">
        <v>1</v>
      </c>
    </row>
    <row r="2516" spans="1:6">
      <c r="A2516" s="67">
        <v>44091</v>
      </c>
      <c r="B2516" s="68">
        <v>44091</v>
      </c>
      <c r="C2516" s="68" t="s">
        <v>526</v>
      </c>
      <c r="D2516" s="69">
        <f>VLOOKUP(Pag_Inicio_Corr_mas_casos[[#This Row],[Corregimiento]],Hoja3!$A$2:$D$676,4,0)</f>
        <v>130106</v>
      </c>
      <c r="E2516" s="68">
        <v>20</v>
      </c>
      <c r="F2516">
        <v>1</v>
      </c>
    </row>
    <row r="2517" spans="1:6">
      <c r="A2517" s="67">
        <v>44091</v>
      </c>
      <c r="B2517" s="68">
        <v>44091</v>
      </c>
      <c r="C2517" s="68" t="s">
        <v>533</v>
      </c>
      <c r="D2517" s="69">
        <f>VLOOKUP(Pag_Inicio_Corr_mas_casos[[#This Row],[Corregimiento]],Hoja3!$A$2:$D$676,4,0)</f>
        <v>80817</v>
      </c>
      <c r="E2517" s="68">
        <v>19</v>
      </c>
      <c r="F2517">
        <v>1</v>
      </c>
    </row>
    <row r="2518" spans="1:6">
      <c r="A2518" s="67">
        <v>44091</v>
      </c>
      <c r="B2518" s="68">
        <v>44091</v>
      </c>
      <c r="C2518" s="68" t="s">
        <v>550</v>
      </c>
      <c r="D2518" s="69">
        <f>VLOOKUP(Pag_Inicio_Corr_mas_casos[[#This Row],[Corregimiento]],Hoja3!$A$2:$D$676,4,0)</f>
        <v>80813</v>
      </c>
      <c r="E2518" s="68">
        <v>18</v>
      </c>
      <c r="F2518">
        <v>1</v>
      </c>
    </row>
    <row r="2519" spans="1:6">
      <c r="A2519" s="67">
        <v>44091</v>
      </c>
      <c r="B2519" s="68">
        <v>44091</v>
      </c>
      <c r="C2519" s="68" t="s">
        <v>537</v>
      </c>
      <c r="D2519" s="69">
        <f>VLOOKUP(Pag_Inicio_Corr_mas_casos[[#This Row],[Corregimiento]],Hoja3!$A$2:$D$676,4,0)</f>
        <v>80819</v>
      </c>
      <c r="E2519" s="68">
        <v>18</v>
      </c>
      <c r="F2519">
        <v>1</v>
      </c>
    </row>
    <row r="2520" spans="1:6">
      <c r="A2520" s="67">
        <v>44091</v>
      </c>
      <c r="B2520" s="68">
        <v>44091</v>
      </c>
      <c r="C2520" s="68" t="s">
        <v>534</v>
      </c>
      <c r="D2520" s="69">
        <f>VLOOKUP(Pag_Inicio_Corr_mas_casos[[#This Row],[Corregimiento]],Hoja3!$A$2:$D$676,4,0)</f>
        <v>80822</v>
      </c>
      <c r="E2520" s="68">
        <v>17</v>
      </c>
      <c r="F2520">
        <v>1</v>
      </c>
    </row>
    <row r="2521" spans="1:6">
      <c r="A2521" s="67">
        <v>44091</v>
      </c>
      <c r="B2521" s="68">
        <v>44091</v>
      </c>
      <c r="C2521" s="68" t="s">
        <v>535</v>
      </c>
      <c r="D2521" s="69">
        <f>VLOOKUP(Pag_Inicio_Corr_mas_casos[[#This Row],[Corregimiento]],Hoja3!$A$2:$D$676,4,0)</f>
        <v>80823</v>
      </c>
      <c r="E2521" s="68">
        <v>17</v>
      </c>
      <c r="F2521">
        <v>1</v>
      </c>
    </row>
    <row r="2522" spans="1:6">
      <c r="A2522" s="67">
        <v>44091</v>
      </c>
      <c r="B2522" s="68">
        <v>44091</v>
      </c>
      <c r="C2522" s="68" t="s">
        <v>542</v>
      </c>
      <c r="D2522" s="69">
        <f>VLOOKUP(Pag_Inicio_Corr_mas_casos[[#This Row],[Corregimiento]],Hoja3!$A$2:$D$676,4,0)</f>
        <v>40601</v>
      </c>
      <c r="E2522" s="68">
        <v>15</v>
      </c>
      <c r="F2522">
        <v>1</v>
      </c>
    </row>
    <row r="2523" spans="1:6">
      <c r="A2523" s="67">
        <v>44091</v>
      </c>
      <c r="B2523" s="68">
        <v>44091</v>
      </c>
      <c r="C2523" s="68" t="s">
        <v>655</v>
      </c>
      <c r="D2523" s="69">
        <f>VLOOKUP(Pag_Inicio_Corr_mas_casos[[#This Row],[Corregimiento]],Hoja3!$A$2:$D$676,4,0)</f>
        <v>50105</v>
      </c>
      <c r="E2523" s="68">
        <v>14</v>
      </c>
      <c r="F2523">
        <v>1</v>
      </c>
    </row>
    <row r="2524" spans="1:6">
      <c r="A2524" s="67">
        <v>44091</v>
      </c>
      <c r="B2524" s="68">
        <v>44091</v>
      </c>
      <c r="C2524" s="68" t="s">
        <v>559</v>
      </c>
      <c r="D2524" s="69">
        <f>VLOOKUP(Pag_Inicio_Corr_mas_casos[[#This Row],[Corregimiento]],Hoja3!$A$2:$D$676,4,0)</f>
        <v>130708</v>
      </c>
      <c r="E2524" s="68">
        <v>13</v>
      </c>
      <c r="F2524">
        <v>1</v>
      </c>
    </row>
    <row r="2525" spans="1:6">
      <c r="A2525" s="67">
        <v>44091</v>
      </c>
      <c r="B2525" s="68">
        <v>44091</v>
      </c>
      <c r="C2525" s="68" t="s">
        <v>686</v>
      </c>
      <c r="D2525" s="69">
        <f>VLOOKUP(Pag_Inicio_Corr_mas_casos[[#This Row],[Corregimiento]],Hoja3!$A$2:$D$676,4,0)</f>
        <v>60103</v>
      </c>
      <c r="E2525" s="68">
        <v>13</v>
      </c>
      <c r="F2525">
        <v>1</v>
      </c>
    </row>
    <row r="2526" spans="1:6">
      <c r="A2526" s="67">
        <v>44091</v>
      </c>
      <c r="B2526" s="68">
        <v>44091</v>
      </c>
      <c r="C2526" s="68" t="s">
        <v>592</v>
      </c>
      <c r="D2526" s="69">
        <f>VLOOKUP(Pag_Inicio_Corr_mas_casos[[#This Row],[Corregimiento]],Hoja3!$A$2:$D$676,4,0)</f>
        <v>20101</v>
      </c>
      <c r="E2526" s="68">
        <v>12</v>
      </c>
      <c r="F2526">
        <v>1</v>
      </c>
    </row>
    <row r="2527" spans="1:6">
      <c r="A2527" s="67">
        <v>44091</v>
      </c>
      <c r="B2527" s="68">
        <v>44091</v>
      </c>
      <c r="C2527" s="68" t="s">
        <v>687</v>
      </c>
      <c r="D2527" s="69">
        <f>VLOOKUP(Pag_Inicio_Corr_mas_casos[[#This Row],[Corregimiento]],Hoja3!$A$2:$D$676,4,0)</f>
        <v>80811</v>
      </c>
      <c r="E2527" s="68">
        <v>12</v>
      </c>
      <c r="F2527">
        <v>1</v>
      </c>
    </row>
    <row r="2528" spans="1:6">
      <c r="A2528" s="67">
        <v>44091</v>
      </c>
      <c r="B2528" s="68">
        <v>44091</v>
      </c>
      <c r="C2528" s="68" t="s">
        <v>560</v>
      </c>
      <c r="D2528" s="69">
        <f>VLOOKUP(Pag_Inicio_Corr_mas_casos[[#This Row],[Corregimiento]],Hoja3!$A$2:$D$676,4,0)</f>
        <v>80826</v>
      </c>
      <c r="E2528" s="68">
        <v>11</v>
      </c>
      <c r="F2528">
        <v>1</v>
      </c>
    </row>
    <row r="2529" spans="1:6">
      <c r="A2529" s="58">
        <v>44092</v>
      </c>
      <c r="B2529" s="59">
        <v>44092</v>
      </c>
      <c r="C2529" s="59" t="s">
        <v>684</v>
      </c>
      <c r="D2529" s="60">
        <f>VLOOKUP(Pag_Inicio_Corr_mas_casos[[#This Row],[Corregimiento]],Hoja3!$A$2:$D$676,4,0)</f>
        <v>60101</v>
      </c>
      <c r="E2529" s="59">
        <v>65</v>
      </c>
      <c r="F2529">
        <v>1</v>
      </c>
    </row>
    <row r="2530" spans="1:6">
      <c r="A2530" s="58">
        <v>44092</v>
      </c>
      <c r="B2530" s="59">
        <v>44092</v>
      </c>
      <c r="C2530" s="59" t="s">
        <v>565</v>
      </c>
      <c r="D2530" s="60">
        <f>VLOOKUP(Pag_Inicio_Corr_mas_casos[[#This Row],[Corregimiento]],Hoja3!$A$2:$D$676,4,0)</f>
        <v>80809</v>
      </c>
      <c r="E2530" s="59">
        <v>28</v>
      </c>
      <c r="F2530">
        <v>1</v>
      </c>
    </row>
    <row r="2531" spans="1:6">
      <c r="A2531" s="58">
        <v>44092</v>
      </c>
      <c r="B2531" s="59">
        <v>44092</v>
      </c>
      <c r="C2531" s="59" t="s">
        <v>529</v>
      </c>
      <c r="D2531" s="60">
        <f>VLOOKUP(Pag_Inicio_Corr_mas_casos[[#This Row],[Corregimiento]],Hoja3!$A$2:$D$676,4,0)</f>
        <v>80821</v>
      </c>
      <c r="E2531" s="59">
        <v>24</v>
      </c>
      <c r="F2531">
        <v>1</v>
      </c>
    </row>
    <row r="2532" spans="1:6">
      <c r="A2532" s="58">
        <v>44092</v>
      </c>
      <c r="B2532" s="59">
        <v>44092</v>
      </c>
      <c r="C2532" s="59" t="s">
        <v>657</v>
      </c>
      <c r="D2532" s="60">
        <f>VLOOKUP(Pag_Inicio_Corr_mas_casos[[#This Row],[Corregimiento]],Hoja3!$A$2:$D$676,4,0)</f>
        <v>91101</v>
      </c>
      <c r="E2532" s="59">
        <v>22</v>
      </c>
      <c r="F2532">
        <v>1</v>
      </c>
    </row>
    <row r="2533" spans="1:6">
      <c r="A2533" s="58">
        <v>44092</v>
      </c>
      <c r="B2533" s="59">
        <v>44092</v>
      </c>
      <c r="C2533" s="59" t="s">
        <v>544</v>
      </c>
      <c r="D2533" s="60">
        <f>VLOOKUP(Pag_Inicio_Corr_mas_casos[[#This Row],[Corregimiento]],Hoja3!$A$2:$D$676,4,0)</f>
        <v>130108</v>
      </c>
      <c r="E2533" s="59">
        <v>20</v>
      </c>
      <c r="F2533">
        <v>1</v>
      </c>
    </row>
    <row r="2534" spans="1:6">
      <c r="A2534" s="58">
        <v>44092</v>
      </c>
      <c r="B2534" s="59">
        <v>44092</v>
      </c>
      <c r="C2534" s="59" t="s">
        <v>585</v>
      </c>
      <c r="D2534" s="60">
        <f>VLOOKUP(Pag_Inicio_Corr_mas_casos[[#This Row],[Corregimiento]],Hoja3!$A$2:$D$676,4,0)</f>
        <v>80818</v>
      </c>
      <c r="E2534" s="59">
        <v>20</v>
      </c>
      <c r="F2534">
        <v>1</v>
      </c>
    </row>
    <row r="2535" spans="1:6">
      <c r="A2535" s="58">
        <v>44092</v>
      </c>
      <c r="B2535" s="59">
        <v>44092</v>
      </c>
      <c r="C2535" s="59" t="s">
        <v>537</v>
      </c>
      <c r="D2535" s="60">
        <f>VLOOKUP(Pag_Inicio_Corr_mas_casos[[#This Row],[Corregimiento]],Hoja3!$A$2:$D$676,4,0)</f>
        <v>80819</v>
      </c>
      <c r="E2535" s="59">
        <v>20</v>
      </c>
      <c r="F2535">
        <v>1</v>
      </c>
    </row>
    <row r="2536" spans="1:6">
      <c r="A2536" s="58">
        <v>44092</v>
      </c>
      <c r="B2536" s="59">
        <v>44092</v>
      </c>
      <c r="C2536" s="59" t="s">
        <v>675</v>
      </c>
      <c r="D2536" s="60">
        <f>VLOOKUP(Pag_Inicio_Corr_mas_casos[[#This Row],[Corregimiento]],Hoja3!$A$2:$D$676,4,0)</f>
        <v>50317</v>
      </c>
      <c r="E2536" s="59">
        <v>20</v>
      </c>
      <c r="F2536">
        <v>1</v>
      </c>
    </row>
    <row r="2537" spans="1:6">
      <c r="A2537" s="58">
        <v>44092</v>
      </c>
      <c r="B2537" s="59">
        <v>44092</v>
      </c>
      <c r="C2537" s="59" t="s">
        <v>668</v>
      </c>
      <c r="D2537" s="60">
        <f>VLOOKUP(Pag_Inicio_Corr_mas_casos[[#This Row],[Corregimiento]],Hoja3!$A$2:$D$676,4,0)</f>
        <v>40204</v>
      </c>
      <c r="E2537" s="59">
        <v>16</v>
      </c>
      <c r="F2537">
        <v>1</v>
      </c>
    </row>
    <row r="2538" spans="1:6">
      <c r="A2538" s="58">
        <v>44092</v>
      </c>
      <c r="B2538" s="59">
        <v>44092</v>
      </c>
      <c r="C2538" s="59" t="s">
        <v>525</v>
      </c>
      <c r="D2538" s="60">
        <f>VLOOKUP(Pag_Inicio_Corr_mas_casos[[#This Row],[Corregimiento]],Hoja3!$A$2:$D$676,4,0)</f>
        <v>81002</v>
      </c>
      <c r="E2538" s="59">
        <v>15</v>
      </c>
      <c r="F2538">
        <v>1</v>
      </c>
    </row>
    <row r="2539" spans="1:6">
      <c r="A2539" s="58">
        <v>44092</v>
      </c>
      <c r="B2539" s="59">
        <v>44092</v>
      </c>
      <c r="C2539" s="59" t="s">
        <v>542</v>
      </c>
      <c r="D2539" s="60">
        <f>VLOOKUP(Pag_Inicio_Corr_mas_casos[[#This Row],[Corregimiento]],Hoja3!$A$2:$D$676,4,0)</f>
        <v>40601</v>
      </c>
      <c r="E2539" s="59">
        <v>15</v>
      </c>
      <c r="F2539">
        <v>1</v>
      </c>
    </row>
    <row r="2540" spans="1:6">
      <c r="A2540" s="58">
        <v>44092</v>
      </c>
      <c r="B2540" s="59">
        <v>44092</v>
      </c>
      <c r="C2540" s="59" t="s">
        <v>550</v>
      </c>
      <c r="D2540" s="60">
        <f>VLOOKUP(Pag_Inicio_Corr_mas_casos[[#This Row],[Corregimiento]],Hoja3!$A$2:$D$676,4,0)</f>
        <v>80813</v>
      </c>
      <c r="E2540" s="59">
        <v>14</v>
      </c>
      <c r="F2540">
        <v>1</v>
      </c>
    </row>
    <row r="2541" spans="1:6">
      <c r="A2541" s="58">
        <v>44092</v>
      </c>
      <c r="B2541" s="59">
        <v>44092</v>
      </c>
      <c r="C2541" s="59" t="s">
        <v>540</v>
      </c>
      <c r="D2541" s="60">
        <f>VLOOKUP(Pag_Inicio_Corr_mas_casos[[#This Row],[Corregimiento]],Hoja3!$A$2:$D$676,4,0)</f>
        <v>80812</v>
      </c>
      <c r="E2541" s="59">
        <v>13</v>
      </c>
      <c r="F2541">
        <v>1</v>
      </c>
    </row>
    <row r="2542" spans="1:6">
      <c r="A2542" s="58">
        <v>44092</v>
      </c>
      <c r="B2542" s="59">
        <v>44092</v>
      </c>
      <c r="C2542" s="59" t="s">
        <v>533</v>
      </c>
      <c r="D2542" s="60">
        <f>VLOOKUP(Pag_Inicio_Corr_mas_casos[[#This Row],[Corregimiento]],Hoja3!$A$2:$D$676,4,0)</f>
        <v>80817</v>
      </c>
      <c r="E2542" s="59">
        <v>13</v>
      </c>
      <c r="F2542">
        <v>1</v>
      </c>
    </row>
    <row r="2543" spans="1:6">
      <c r="A2543" s="58">
        <v>44092</v>
      </c>
      <c r="B2543" s="59">
        <v>44092</v>
      </c>
      <c r="C2543" s="59" t="s">
        <v>555</v>
      </c>
      <c r="D2543" s="60">
        <f>VLOOKUP(Pag_Inicio_Corr_mas_casos[[#This Row],[Corregimiento]],Hoja3!$A$2:$D$676,4,0)</f>
        <v>80815</v>
      </c>
      <c r="E2543" s="59">
        <v>12</v>
      </c>
      <c r="F2543">
        <v>1</v>
      </c>
    </row>
    <row r="2544" spans="1:6">
      <c r="A2544" s="58">
        <v>44092</v>
      </c>
      <c r="B2544" s="59">
        <v>44092</v>
      </c>
      <c r="C2544" s="59" t="s">
        <v>569</v>
      </c>
      <c r="D2544" s="60">
        <f>VLOOKUP(Pag_Inicio_Corr_mas_casos[[#This Row],[Corregimiento]],Hoja3!$A$2:$D$676,4,0)</f>
        <v>81003</v>
      </c>
      <c r="E2544" s="59">
        <v>12</v>
      </c>
      <c r="F2544">
        <v>1</v>
      </c>
    </row>
    <row r="2545" spans="1:6">
      <c r="A2545" s="58">
        <v>44092</v>
      </c>
      <c r="B2545" s="59">
        <v>44092</v>
      </c>
      <c r="C2545" s="59" t="s">
        <v>532</v>
      </c>
      <c r="D2545" s="60">
        <f>VLOOKUP(Pag_Inicio_Corr_mas_casos[[#This Row],[Corregimiento]],Hoja3!$A$2:$D$676,4,0)</f>
        <v>80816</v>
      </c>
      <c r="E2545" s="59">
        <v>12</v>
      </c>
      <c r="F2545">
        <v>1</v>
      </c>
    </row>
    <row r="2546" spans="1:6">
      <c r="A2546" s="58">
        <v>44092</v>
      </c>
      <c r="B2546" s="59">
        <v>44092</v>
      </c>
      <c r="C2546" s="59" t="s">
        <v>531</v>
      </c>
      <c r="D2546" s="60">
        <f>VLOOKUP(Pag_Inicio_Corr_mas_casos[[#This Row],[Corregimiento]],Hoja3!$A$2:$D$676,4,0)</f>
        <v>81008</v>
      </c>
      <c r="E2546" s="59">
        <v>12</v>
      </c>
      <c r="F2546">
        <v>1</v>
      </c>
    </row>
    <row r="2547" spans="1:6">
      <c r="A2547" s="58">
        <v>44092</v>
      </c>
      <c r="B2547" s="59">
        <v>44092</v>
      </c>
      <c r="C2547" s="59" t="s">
        <v>524</v>
      </c>
      <c r="D2547" s="60">
        <f>VLOOKUP(Pag_Inicio_Corr_mas_casos[[#This Row],[Corregimiento]],Hoja3!$A$2:$D$676,4,0)</f>
        <v>130101</v>
      </c>
      <c r="E2547" s="59">
        <v>11</v>
      </c>
      <c r="F2547">
        <v>1</v>
      </c>
    </row>
    <row r="2548" spans="1:6">
      <c r="A2548" s="61">
        <v>44093</v>
      </c>
      <c r="B2548" s="62">
        <v>44093</v>
      </c>
      <c r="C2548" s="62" t="s">
        <v>684</v>
      </c>
      <c r="D2548" s="63">
        <f>VLOOKUP(Pag_Inicio_Corr_mas_casos[[#This Row],[Corregimiento]],Hoja3!$A$2:$D$676,4,0)</f>
        <v>60101</v>
      </c>
      <c r="E2548" s="62">
        <v>64</v>
      </c>
      <c r="F2548">
        <v>1</v>
      </c>
    </row>
    <row r="2549" spans="1:6">
      <c r="A2549" s="61">
        <v>44093</v>
      </c>
      <c r="B2549" s="62">
        <v>44093</v>
      </c>
      <c r="C2549" s="62" t="s">
        <v>538</v>
      </c>
      <c r="D2549" s="63">
        <f>VLOOKUP(Pag_Inicio_Corr_mas_casos[[#This Row],[Corregimiento]],Hoja3!$A$2:$D$676,4,0)</f>
        <v>130107</v>
      </c>
      <c r="E2549" s="62">
        <v>18</v>
      </c>
      <c r="F2549">
        <v>1</v>
      </c>
    </row>
    <row r="2550" spans="1:6">
      <c r="A2550" s="61">
        <v>44093</v>
      </c>
      <c r="B2550" s="62">
        <v>44093</v>
      </c>
      <c r="C2550" s="62" t="s">
        <v>537</v>
      </c>
      <c r="D2550" s="63">
        <f>VLOOKUP(Pag_Inicio_Corr_mas_casos[[#This Row],[Corregimiento]],Hoja3!$A$2:$D$676,4,0)</f>
        <v>80819</v>
      </c>
      <c r="E2550" s="62">
        <v>15</v>
      </c>
      <c r="F2550">
        <v>1</v>
      </c>
    </row>
    <row r="2551" spans="1:6">
      <c r="A2551" s="61">
        <v>44093</v>
      </c>
      <c r="B2551" s="62">
        <v>44093</v>
      </c>
      <c r="C2551" s="62" t="s">
        <v>534</v>
      </c>
      <c r="D2551" s="63">
        <f>VLOOKUP(Pag_Inicio_Corr_mas_casos[[#This Row],[Corregimiento]],Hoja3!$A$2:$D$676,4,0)</f>
        <v>80822</v>
      </c>
      <c r="E2551" s="62">
        <v>14</v>
      </c>
      <c r="F2551">
        <v>1</v>
      </c>
    </row>
    <row r="2552" spans="1:6">
      <c r="A2552" s="61">
        <v>44093</v>
      </c>
      <c r="B2552" s="62">
        <v>44093</v>
      </c>
      <c r="C2552" s="62" t="s">
        <v>559</v>
      </c>
      <c r="D2552" s="63">
        <f>VLOOKUP(Pag_Inicio_Corr_mas_casos[[#This Row],[Corregimiento]],Hoja3!$A$2:$D$676,4,0)</f>
        <v>130708</v>
      </c>
      <c r="E2552" s="62">
        <v>14</v>
      </c>
      <c r="F2552">
        <v>1</v>
      </c>
    </row>
    <row r="2553" spans="1:6">
      <c r="A2553" s="61">
        <v>44093</v>
      </c>
      <c r="B2553" s="62">
        <v>44093</v>
      </c>
      <c r="C2553" s="62" t="s">
        <v>568</v>
      </c>
      <c r="D2553" s="63">
        <f>VLOOKUP(Pag_Inicio_Corr_mas_casos[[#This Row],[Corregimiento]],Hoja3!$A$2:$D$676,4,0)</f>
        <v>130717</v>
      </c>
      <c r="E2553" s="62">
        <v>13</v>
      </c>
      <c r="F2553">
        <v>1</v>
      </c>
    </row>
    <row r="2554" spans="1:6">
      <c r="A2554" s="61">
        <v>44093</v>
      </c>
      <c r="B2554" s="62">
        <v>44093</v>
      </c>
      <c r="C2554" s="62" t="s">
        <v>580</v>
      </c>
      <c r="D2554" s="63">
        <f>VLOOKUP(Pag_Inicio_Corr_mas_casos[[#This Row],[Corregimiento]],Hoja3!$A$2:$D$676,4,0)</f>
        <v>91001</v>
      </c>
      <c r="E2554" s="62">
        <v>13</v>
      </c>
      <c r="F2554">
        <v>1</v>
      </c>
    </row>
    <row r="2555" spans="1:6">
      <c r="A2555" s="61">
        <v>44093</v>
      </c>
      <c r="B2555" s="62">
        <v>44093</v>
      </c>
      <c r="C2555" s="62" t="s">
        <v>555</v>
      </c>
      <c r="D2555" s="63">
        <f>VLOOKUP(Pag_Inicio_Corr_mas_casos[[#This Row],[Corregimiento]],Hoja3!$A$2:$D$676,4,0)</f>
        <v>80815</v>
      </c>
      <c r="E2555" s="62">
        <v>12</v>
      </c>
      <c r="F2555">
        <v>1</v>
      </c>
    </row>
    <row r="2556" spans="1:6">
      <c r="A2556" s="61">
        <v>44093</v>
      </c>
      <c r="B2556" s="62">
        <v>44093</v>
      </c>
      <c r="C2556" s="62" t="s">
        <v>543</v>
      </c>
      <c r="D2556" s="63">
        <f>VLOOKUP(Pag_Inicio_Corr_mas_casos[[#This Row],[Corregimiento]],Hoja3!$A$2:$D$676,4,0)</f>
        <v>80806</v>
      </c>
      <c r="E2556" s="62">
        <v>12</v>
      </c>
      <c r="F2556">
        <v>1</v>
      </c>
    </row>
    <row r="2557" spans="1:6">
      <c r="A2557" s="61">
        <v>44093</v>
      </c>
      <c r="B2557" s="62">
        <v>44093</v>
      </c>
      <c r="C2557" s="62" t="s">
        <v>540</v>
      </c>
      <c r="D2557" s="63">
        <f>VLOOKUP(Pag_Inicio_Corr_mas_casos[[#This Row],[Corregimiento]],Hoja3!$A$2:$D$676,4,0)</f>
        <v>80812</v>
      </c>
      <c r="E2557" s="62">
        <v>12</v>
      </c>
      <c r="F2557">
        <v>1</v>
      </c>
    </row>
    <row r="2558" spans="1:6">
      <c r="A2558" s="61">
        <v>44093</v>
      </c>
      <c r="B2558" s="62">
        <v>44093</v>
      </c>
      <c r="C2558" s="62" t="s">
        <v>541</v>
      </c>
      <c r="D2558" s="63">
        <f>VLOOKUP(Pag_Inicio_Corr_mas_casos[[#This Row],[Corregimiento]],Hoja3!$A$2:$D$676,4,0)</f>
        <v>130702</v>
      </c>
      <c r="E2558" s="62">
        <v>11</v>
      </c>
      <c r="F2558">
        <v>1</v>
      </c>
    </row>
    <row r="2559" spans="1:6">
      <c r="A2559" s="61">
        <v>44093</v>
      </c>
      <c r="B2559" s="62">
        <v>44093</v>
      </c>
      <c r="C2559" s="62" t="s">
        <v>517</v>
      </c>
      <c r="D2559" s="63">
        <f>VLOOKUP(Pag_Inicio_Corr_mas_casos[[#This Row],[Corregimiento]],Hoja3!$A$2:$D$676,4,0)</f>
        <v>130709</v>
      </c>
      <c r="E2559" s="62">
        <v>11</v>
      </c>
      <c r="F2559">
        <v>1</v>
      </c>
    </row>
    <row r="2560" spans="1:6">
      <c r="A2560" s="61">
        <v>44093</v>
      </c>
      <c r="B2560" s="62">
        <v>44093</v>
      </c>
      <c r="C2560" s="62" t="s">
        <v>535</v>
      </c>
      <c r="D2560" s="63">
        <f>VLOOKUP(Pag_Inicio_Corr_mas_casos[[#This Row],[Corregimiento]],Hoja3!$A$2:$D$676,4,0)</f>
        <v>80823</v>
      </c>
      <c r="E2560" s="62">
        <v>11</v>
      </c>
      <c r="F2560">
        <v>1</v>
      </c>
    </row>
    <row r="2561" spans="1:6">
      <c r="A2561" s="61">
        <v>44093</v>
      </c>
      <c r="B2561" s="62">
        <v>44093</v>
      </c>
      <c r="C2561" s="62" t="s">
        <v>536</v>
      </c>
      <c r="D2561" s="63">
        <f>VLOOKUP(Pag_Inicio_Corr_mas_casos[[#This Row],[Corregimiento]],Hoja3!$A$2:$D$676,4,0)</f>
        <v>81001</v>
      </c>
      <c r="E2561" s="62">
        <v>11</v>
      </c>
      <c r="F2561">
        <v>1</v>
      </c>
    </row>
    <row r="2562" spans="1:6">
      <c r="A2562" s="61">
        <v>44093</v>
      </c>
      <c r="B2562" s="62">
        <v>44093</v>
      </c>
      <c r="C2562" s="62" t="s">
        <v>528</v>
      </c>
      <c r="D2562" s="63">
        <f>VLOOKUP(Pag_Inicio_Corr_mas_casos[[#This Row],[Corregimiento]],Hoja3!$A$2:$D$676,4,0)</f>
        <v>130102</v>
      </c>
      <c r="E2562" s="62">
        <v>11</v>
      </c>
      <c r="F2562">
        <v>1</v>
      </c>
    </row>
    <row r="2563" spans="1:6">
      <c r="A2563" s="61">
        <v>44093</v>
      </c>
      <c r="B2563" s="62">
        <v>44093</v>
      </c>
      <c r="C2563" s="62" t="s">
        <v>544</v>
      </c>
      <c r="D2563" s="63">
        <f>VLOOKUP(Pag_Inicio_Corr_mas_casos[[#This Row],[Corregimiento]],Hoja3!$A$2:$D$676,4,0)</f>
        <v>130108</v>
      </c>
      <c r="E2563" s="62">
        <v>11</v>
      </c>
      <c r="F2563">
        <v>1</v>
      </c>
    </row>
    <row r="2564" spans="1:6">
      <c r="A2564" s="61">
        <v>44093</v>
      </c>
      <c r="B2564" s="62">
        <v>44093</v>
      </c>
      <c r="C2564" s="62" t="s">
        <v>688</v>
      </c>
      <c r="D2564" s="63">
        <f>VLOOKUP(Pag_Inicio_Corr_mas_casos[[#This Row],[Corregimiento]],Hoja3!$A$2:$D$676,4,0)</f>
        <v>130104</v>
      </c>
      <c r="E2564" s="62">
        <v>11</v>
      </c>
      <c r="F2564">
        <v>1</v>
      </c>
    </row>
    <row r="2565" spans="1:6">
      <c r="A2565" s="61">
        <v>44093</v>
      </c>
      <c r="B2565" s="62">
        <v>44093</v>
      </c>
      <c r="C2565" s="62" t="s">
        <v>542</v>
      </c>
      <c r="D2565" s="63">
        <f>VLOOKUP(Pag_Inicio_Corr_mas_casos[[#This Row],[Corregimiento]],Hoja3!$A$2:$D$676,4,0)</f>
        <v>40601</v>
      </c>
      <c r="E2565" s="62">
        <v>11</v>
      </c>
      <c r="F2565">
        <v>1</v>
      </c>
    </row>
    <row r="2566" spans="1:6">
      <c r="A2566" s="61">
        <v>44093</v>
      </c>
      <c r="B2566" s="62">
        <v>44093</v>
      </c>
      <c r="C2566" s="62" t="s">
        <v>526</v>
      </c>
      <c r="D2566" s="63">
        <f>VLOOKUP(Pag_Inicio_Corr_mas_casos[[#This Row],[Corregimiento]],Hoja3!$A$2:$D$676,4,0)</f>
        <v>130106</v>
      </c>
      <c r="E2566" s="62">
        <v>11</v>
      </c>
      <c r="F2566">
        <v>1</v>
      </c>
    </row>
    <row r="2567" spans="1:6">
      <c r="A2567" s="43">
        <v>44094</v>
      </c>
      <c r="B2567" s="44">
        <v>44094</v>
      </c>
      <c r="C2567" s="44" t="s">
        <v>689</v>
      </c>
      <c r="D2567" s="45">
        <f>VLOOKUP(Pag_Inicio_Corr_mas_casos[[#This Row],[Corregimiento]],Hoja3!$A$2:$D$676,4,0)</f>
        <v>120102</v>
      </c>
      <c r="E2567" s="44">
        <v>25</v>
      </c>
      <c r="F2567">
        <v>1</v>
      </c>
    </row>
    <row r="2568" spans="1:6">
      <c r="A2568" s="43">
        <v>44094</v>
      </c>
      <c r="B2568" s="44">
        <v>44094</v>
      </c>
      <c r="C2568" s="44" t="s">
        <v>603</v>
      </c>
      <c r="D2568" s="45">
        <f>VLOOKUP(Pag_Inicio_Corr_mas_casos[[#This Row],[Corregimiento]],Hoja3!$A$2:$D$676,4,0)</f>
        <v>40611</v>
      </c>
      <c r="E2568" s="44">
        <v>22</v>
      </c>
      <c r="F2568">
        <v>1</v>
      </c>
    </row>
    <row r="2569" spans="1:6">
      <c r="A2569" s="43">
        <v>44094</v>
      </c>
      <c r="B2569" s="44">
        <v>44094</v>
      </c>
      <c r="C2569" s="44" t="s">
        <v>550</v>
      </c>
      <c r="D2569" s="45">
        <f>VLOOKUP(Pag_Inicio_Corr_mas_casos[[#This Row],[Corregimiento]],Hoja3!$A$2:$D$676,4,0)</f>
        <v>80813</v>
      </c>
      <c r="E2569" s="44">
        <v>21</v>
      </c>
      <c r="F2569">
        <v>1</v>
      </c>
    </row>
    <row r="2570" spans="1:6">
      <c r="A2570" s="43">
        <v>44094</v>
      </c>
      <c r="B2570" s="44">
        <v>44094</v>
      </c>
      <c r="C2570" s="44" t="s">
        <v>524</v>
      </c>
      <c r="D2570" s="45">
        <f>VLOOKUP(Pag_Inicio_Corr_mas_casos[[#This Row],[Corregimiento]],Hoja3!$A$2:$D$676,4,0)</f>
        <v>130101</v>
      </c>
      <c r="E2570" s="44">
        <v>18</v>
      </c>
      <c r="F2570">
        <v>1</v>
      </c>
    </row>
    <row r="2571" spans="1:6">
      <c r="A2571" s="43">
        <v>44094</v>
      </c>
      <c r="B2571" s="44">
        <v>44094</v>
      </c>
      <c r="C2571" s="44" t="s">
        <v>526</v>
      </c>
      <c r="D2571" s="45">
        <f>VLOOKUP(Pag_Inicio_Corr_mas_casos[[#This Row],[Corregimiento]],Hoja3!$A$2:$D$676,4,0)</f>
        <v>130106</v>
      </c>
      <c r="E2571" s="44">
        <v>18</v>
      </c>
      <c r="F2571">
        <v>1</v>
      </c>
    </row>
    <row r="2572" spans="1:6">
      <c r="A2572" s="43">
        <v>44094</v>
      </c>
      <c r="B2572" s="44">
        <v>44094</v>
      </c>
      <c r="C2572" s="44" t="s">
        <v>530</v>
      </c>
      <c r="D2572" s="45">
        <f>VLOOKUP(Pag_Inicio_Corr_mas_casos[[#This Row],[Corregimiento]],Hoja3!$A$2:$D$676,4,0)</f>
        <v>81007</v>
      </c>
      <c r="E2572" s="44">
        <v>18</v>
      </c>
      <c r="F2572">
        <v>1</v>
      </c>
    </row>
    <row r="2573" spans="1:6">
      <c r="A2573" s="43">
        <v>44094</v>
      </c>
      <c r="B2573" s="44">
        <v>44094</v>
      </c>
      <c r="C2573" s="44" t="s">
        <v>529</v>
      </c>
      <c r="D2573" s="45">
        <f>VLOOKUP(Pag_Inicio_Corr_mas_casos[[#This Row],[Corregimiento]],Hoja3!$A$2:$D$676,4,0)</f>
        <v>80821</v>
      </c>
      <c r="E2573" s="44">
        <v>17</v>
      </c>
      <c r="F2573">
        <v>1</v>
      </c>
    </row>
    <row r="2574" spans="1:6">
      <c r="A2574" s="43">
        <v>44094</v>
      </c>
      <c r="B2574" s="44">
        <v>44094</v>
      </c>
      <c r="C2574" s="44" t="s">
        <v>528</v>
      </c>
      <c r="D2574" s="45">
        <f>VLOOKUP(Pag_Inicio_Corr_mas_casos[[#This Row],[Corregimiento]],Hoja3!$A$2:$D$676,4,0)</f>
        <v>130102</v>
      </c>
      <c r="E2574" s="44">
        <v>16</v>
      </c>
      <c r="F2574">
        <v>1</v>
      </c>
    </row>
    <row r="2575" spans="1:6">
      <c r="A2575" s="43">
        <v>44094</v>
      </c>
      <c r="B2575" s="44">
        <v>44094</v>
      </c>
      <c r="C2575" s="44" t="s">
        <v>537</v>
      </c>
      <c r="D2575" s="45">
        <f>VLOOKUP(Pag_Inicio_Corr_mas_casos[[#This Row],[Corregimiento]],Hoja3!$A$2:$D$676,4,0)</f>
        <v>80819</v>
      </c>
      <c r="E2575" s="44">
        <v>16</v>
      </c>
      <c r="F2575">
        <v>1</v>
      </c>
    </row>
    <row r="2576" spans="1:6">
      <c r="A2576" s="43">
        <v>44094</v>
      </c>
      <c r="B2576" s="44">
        <v>44094</v>
      </c>
      <c r="C2576" s="44" t="s">
        <v>585</v>
      </c>
      <c r="D2576" s="45">
        <f>VLOOKUP(Pag_Inicio_Corr_mas_casos[[#This Row],[Corregimiento]],Hoja3!$A$2:$D$676,4,0)</f>
        <v>80818</v>
      </c>
      <c r="E2576" s="44">
        <v>15</v>
      </c>
      <c r="F2576">
        <v>1</v>
      </c>
    </row>
    <row r="2577" spans="1:6">
      <c r="A2577" s="43">
        <v>44094</v>
      </c>
      <c r="B2577" s="44">
        <v>44094</v>
      </c>
      <c r="C2577" s="44" t="s">
        <v>557</v>
      </c>
      <c r="D2577" s="45">
        <f>VLOOKUP(Pag_Inicio_Corr_mas_casos[[#This Row],[Corregimiento]],Hoja3!$A$2:$D$676,4,0)</f>
        <v>80811</v>
      </c>
      <c r="E2577" s="44">
        <v>15</v>
      </c>
      <c r="F2577">
        <v>1</v>
      </c>
    </row>
    <row r="2578" spans="1:6">
      <c r="A2578" s="43">
        <v>44094</v>
      </c>
      <c r="B2578" s="44">
        <v>44094</v>
      </c>
      <c r="C2578" s="44" t="s">
        <v>684</v>
      </c>
      <c r="D2578" s="45">
        <f>VLOOKUP(Pag_Inicio_Corr_mas_casos[[#This Row],[Corregimiento]],Hoja3!$A$2:$D$676,4,0)</f>
        <v>60101</v>
      </c>
      <c r="E2578" s="44">
        <v>14</v>
      </c>
      <c r="F2578">
        <v>1</v>
      </c>
    </row>
    <row r="2579" spans="1:6">
      <c r="A2579" s="43">
        <v>44094</v>
      </c>
      <c r="B2579" s="44">
        <v>44094</v>
      </c>
      <c r="C2579" s="44" t="s">
        <v>533</v>
      </c>
      <c r="D2579" s="45">
        <f>VLOOKUP(Pag_Inicio_Corr_mas_casos[[#This Row],[Corregimiento]],Hoja3!$A$2:$D$676,4,0)</f>
        <v>80817</v>
      </c>
      <c r="E2579" s="44">
        <v>13</v>
      </c>
      <c r="F2579">
        <v>1</v>
      </c>
    </row>
    <row r="2580" spans="1:6">
      <c r="A2580" s="43">
        <v>44094</v>
      </c>
      <c r="B2580" s="44">
        <v>44094</v>
      </c>
      <c r="C2580" s="44" t="s">
        <v>538</v>
      </c>
      <c r="D2580" s="45">
        <f>VLOOKUP(Pag_Inicio_Corr_mas_casos[[#This Row],[Corregimiento]],Hoja3!$A$2:$D$676,4,0)</f>
        <v>130107</v>
      </c>
      <c r="E2580" s="44">
        <v>13</v>
      </c>
      <c r="F2580">
        <v>1</v>
      </c>
    </row>
    <row r="2581" spans="1:6">
      <c r="A2581" s="43">
        <v>44094</v>
      </c>
      <c r="B2581" s="44">
        <v>44094</v>
      </c>
      <c r="C2581" s="44" t="s">
        <v>525</v>
      </c>
      <c r="D2581" s="45">
        <f>VLOOKUP(Pag_Inicio_Corr_mas_casos[[#This Row],[Corregimiento]],Hoja3!$A$2:$D$676,4,0)</f>
        <v>81002</v>
      </c>
      <c r="E2581" s="44">
        <v>13</v>
      </c>
      <c r="F2581">
        <v>1</v>
      </c>
    </row>
    <row r="2582" spans="1:6">
      <c r="A2582" s="43">
        <v>44094</v>
      </c>
      <c r="B2582" s="44">
        <v>44094</v>
      </c>
      <c r="C2582" s="44" t="s">
        <v>653</v>
      </c>
      <c r="D2582" s="45">
        <f>VLOOKUP(Pag_Inicio_Corr_mas_casos[[#This Row],[Corregimiento]],Hoja3!$A$2:$D$676,4,0)</f>
        <v>50104</v>
      </c>
      <c r="E2582" s="44">
        <v>13</v>
      </c>
      <c r="F2582">
        <v>1</v>
      </c>
    </row>
    <row r="2583" spans="1:6">
      <c r="A2583" s="43">
        <v>44094</v>
      </c>
      <c r="B2583" s="44">
        <v>44094</v>
      </c>
      <c r="C2583" s="44" t="s">
        <v>535</v>
      </c>
      <c r="D2583" s="45">
        <f>VLOOKUP(Pag_Inicio_Corr_mas_casos[[#This Row],[Corregimiento]],Hoja3!$A$2:$D$676,4,0)</f>
        <v>80823</v>
      </c>
      <c r="E2583" s="44">
        <v>12</v>
      </c>
      <c r="F2583">
        <v>1</v>
      </c>
    </row>
    <row r="2584" spans="1:6">
      <c r="A2584" s="43">
        <v>44094</v>
      </c>
      <c r="B2584" s="44">
        <v>44094</v>
      </c>
      <c r="C2584" s="44" t="s">
        <v>534</v>
      </c>
      <c r="D2584" s="45">
        <f>VLOOKUP(Pag_Inicio_Corr_mas_casos[[#This Row],[Corregimiento]],Hoja3!$A$2:$D$676,4,0)</f>
        <v>80822</v>
      </c>
      <c r="E2584" s="44">
        <v>12</v>
      </c>
      <c r="F2584">
        <v>1</v>
      </c>
    </row>
    <row r="2585" spans="1:6">
      <c r="A2585" s="43">
        <v>44094</v>
      </c>
      <c r="B2585" s="44">
        <v>44094</v>
      </c>
      <c r="C2585" s="44" t="s">
        <v>573</v>
      </c>
      <c r="D2585" s="45">
        <f>VLOOKUP(Pag_Inicio_Corr_mas_casos[[#This Row],[Corregimiento]],Hoja3!$A$2:$D$676,4,0)</f>
        <v>80804</v>
      </c>
      <c r="E2585" s="44">
        <v>11</v>
      </c>
      <c r="F2585">
        <v>1</v>
      </c>
    </row>
    <row r="2586" spans="1:6">
      <c r="A2586" s="43">
        <v>44094</v>
      </c>
      <c r="B2586" s="44">
        <v>44094</v>
      </c>
      <c r="C2586" s="44" t="s">
        <v>576</v>
      </c>
      <c r="D2586" s="45">
        <f>VLOOKUP(Pag_Inicio_Corr_mas_casos[[#This Row],[Corregimiento]],Hoja3!$A$2:$D$676,4,0)</f>
        <v>80814</v>
      </c>
      <c r="E2586" s="44">
        <v>11</v>
      </c>
      <c r="F2586">
        <v>1</v>
      </c>
    </row>
    <row r="2587" spans="1:6">
      <c r="A2587" s="74">
        <v>44095</v>
      </c>
      <c r="B2587" s="75">
        <v>44095</v>
      </c>
      <c r="C2587" s="75" t="s">
        <v>536</v>
      </c>
      <c r="D2587" s="76">
        <f>VLOOKUP(Pag_Inicio_Corr_mas_casos[[#This Row],[Corregimiento]],Hoja3!$A$2:$D$676,4,0)</f>
        <v>81001</v>
      </c>
      <c r="E2587" s="75">
        <v>23</v>
      </c>
      <c r="F2587">
        <v>1</v>
      </c>
    </row>
    <row r="2588" spans="1:6">
      <c r="A2588" s="74">
        <v>44095</v>
      </c>
      <c r="B2588" s="75">
        <v>44095</v>
      </c>
      <c r="C2588" s="75" t="s">
        <v>668</v>
      </c>
      <c r="D2588" s="76">
        <f>VLOOKUP(Pag_Inicio_Corr_mas_casos[[#This Row],[Corregimiento]],Hoja3!$A$2:$D$676,4,0)</f>
        <v>40204</v>
      </c>
      <c r="E2588" s="75">
        <v>14</v>
      </c>
      <c r="F2588">
        <v>1</v>
      </c>
    </row>
    <row r="2589" spans="1:6">
      <c r="A2589" s="74">
        <v>44095</v>
      </c>
      <c r="B2589" s="75">
        <v>44095</v>
      </c>
      <c r="C2589" s="75" t="s">
        <v>541</v>
      </c>
      <c r="D2589" s="76">
        <f>VLOOKUP(Pag_Inicio_Corr_mas_casos[[#This Row],[Corregimiento]],Hoja3!$A$2:$D$676,4,0)</f>
        <v>130702</v>
      </c>
      <c r="E2589" s="75">
        <v>13</v>
      </c>
      <c r="F2589">
        <v>1</v>
      </c>
    </row>
    <row r="2590" spans="1:6">
      <c r="A2590" s="74">
        <v>44095</v>
      </c>
      <c r="B2590" s="75">
        <v>44095</v>
      </c>
      <c r="C2590" s="75" t="s">
        <v>585</v>
      </c>
      <c r="D2590" s="76">
        <f>VLOOKUP(Pag_Inicio_Corr_mas_casos[[#This Row],[Corregimiento]],Hoja3!$A$2:$D$676,4,0)</f>
        <v>80818</v>
      </c>
      <c r="E2590" s="75">
        <v>13</v>
      </c>
      <c r="F2590">
        <v>1</v>
      </c>
    </row>
    <row r="2591" spans="1:6">
      <c r="A2591" s="74">
        <v>44095</v>
      </c>
      <c r="B2591" s="75">
        <v>44095</v>
      </c>
      <c r="C2591" s="75" t="s">
        <v>688</v>
      </c>
      <c r="D2591" s="76">
        <f>VLOOKUP(Pag_Inicio_Corr_mas_casos[[#This Row],[Corregimiento]],Hoja3!$A$2:$D$676,4,0)</f>
        <v>130104</v>
      </c>
      <c r="E2591" s="75">
        <v>13</v>
      </c>
      <c r="F2591">
        <v>1</v>
      </c>
    </row>
    <row r="2592" spans="1:6">
      <c r="A2592" s="74">
        <v>44095</v>
      </c>
      <c r="B2592" s="75">
        <v>44095</v>
      </c>
      <c r="C2592" s="75" t="s">
        <v>525</v>
      </c>
      <c r="D2592" s="76">
        <f>VLOOKUP(Pag_Inicio_Corr_mas_casos[[#This Row],[Corregimiento]],Hoja3!$A$2:$D$676,4,0)</f>
        <v>81002</v>
      </c>
      <c r="E2592" s="75">
        <v>12</v>
      </c>
      <c r="F2592">
        <v>1</v>
      </c>
    </row>
    <row r="2593" spans="1:6">
      <c r="A2593" s="74">
        <v>44095</v>
      </c>
      <c r="B2593" s="75">
        <v>44095</v>
      </c>
      <c r="C2593" s="75" t="s">
        <v>603</v>
      </c>
      <c r="D2593" s="76">
        <f>VLOOKUP(Pag_Inicio_Corr_mas_casos[[#This Row],[Corregimiento]],Hoja3!$A$2:$D$676,4,0)</f>
        <v>40611</v>
      </c>
      <c r="E2593" s="75">
        <v>12</v>
      </c>
      <c r="F2593">
        <v>1</v>
      </c>
    </row>
    <row r="2594" spans="1:6">
      <c r="A2594" s="74">
        <v>44095</v>
      </c>
      <c r="B2594" s="75">
        <v>44095</v>
      </c>
      <c r="C2594" s="75" t="s">
        <v>679</v>
      </c>
      <c r="D2594" s="76">
        <f>VLOOKUP(Pag_Inicio_Corr_mas_casos[[#This Row],[Corregimiento]],Hoja3!$A$2:$D$676,4,0)</f>
        <v>40205</v>
      </c>
      <c r="E2594" s="75">
        <v>12</v>
      </c>
      <c r="F2594">
        <v>1</v>
      </c>
    </row>
    <row r="2595" spans="1:6">
      <c r="A2595" s="74">
        <v>44095</v>
      </c>
      <c r="B2595" s="75">
        <v>44095</v>
      </c>
      <c r="C2595" s="75" t="s">
        <v>534</v>
      </c>
      <c r="D2595" s="76">
        <f>VLOOKUP(Pag_Inicio_Corr_mas_casos[[#This Row],[Corregimiento]],Hoja3!$A$2:$D$676,4,0)</f>
        <v>80822</v>
      </c>
      <c r="E2595" s="75">
        <v>11</v>
      </c>
      <c r="F2595">
        <v>1</v>
      </c>
    </row>
    <row r="2596" spans="1:6">
      <c r="A2596" s="74">
        <v>44095</v>
      </c>
      <c r="B2596" s="75">
        <v>44095</v>
      </c>
      <c r="C2596" s="75" t="s">
        <v>684</v>
      </c>
      <c r="D2596" s="76">
        <f>VLOOKUP(Pag_Inicio_Corr_mas_casos[[#This Row],[Corregimiento]],Hoja3!$A$2:$D$676,4,0)</f>
        <v>60101</v>
      </c>
      <c r="E2596" s="75">
        <v>11</v>
      </c>
      <c r="F2596">
        <v>1</v>
      </c>
    </row>
    <row r="2597" spans="1:6">
      <c r="A2597" s="74">
        <v>44095</v>
      </c>
      <c r="B2597" s="75">
        <v>44095</v>
      </c>
      <c r="C2597" s="75" t="s">
        <v>528</v>
      </c>
      <c r="D2597" s="76">
        <f>VLOOKUP(Pag_Inicio_Corr_mas_casos[[#This Row],[Corregimiento]],Hoja3!$A$2:$D$676,4,0)</f>
        <v>130102</v>
      </c>
      <c r="E2597" s="75">
        <v>11</v>
      </c>
      <c r="F2597">
        <v>1</v>
      </c>
    </row>
    <row r="2598" spans="1:6">
      <c r="A2598" s="74">
        <v>44095</v>
      </c>
      <c r="B2598" s="75">
        <v>44095</v>
      </c>
      <c r="C2598" s="75" t="s">
        <v>526</v>
      </c>
      <c r="D2598" s="76">
        <f>VLOOKUP(Pag_Inicio_Corr_mas_casos[[#This Row],[Corregimiento]],Hoja3!$A$2:$D$676,4,0)</f>
        <v>130106</v>
      </c>
      <c r="E2598" s="75">
        <v>11</v>
      </c>
      <c r="F2598">
        <v>1</v>
      </c>
    </row>
    <row r="2599" spans="1:6">
      <c r="A2599" s="77">
        <v>44096</v>
      </c>
      <c r="B2599" s="78">
        <v>44096</v>
      </c>
      <c r="C2599" s="78" t="s">
        <v>670</v>
      </c>
      <c r="D2599" s="79">
        <f>VLOOKUP(Pag_Inicio_Corr_mas_casos[[#This Row],[Corregimiento]],Hoja3!$A$2:$D$676,4,0)</f>
        <v>110201</v>
      </c>
      <c r="E2599" s="78">
        <v>27</v>
      </c>
      <c r="F2599">
        <v>1</v>
      </c>
    </row>
    <row r="2600" spans="1:6">
      <c r="A2600" s="77">
        <v>44096</v>
      </c>
      <c r="B2600" s="78">
        <v>44096</v>
      </c>
      <c r="C2600" s="78" t="s">
        <v>526</v>
      </c>
      <c r="D2600" s="79">
        <f>VLOOKUP(Pag_Inicio_Corr_mas_casos[[#This Row],[Corregimiento]],Hoja3!$A$2:$D$676,4,0)</f>
        <v>130106</v>
      </c>
      <c r="E2600" s="78">
        <v>24</v>
      </c>
      <c r="F2600">
        <v>1</v>
      </c>
    </row>
    <row r="2601" spans="1:6">
      <c r="A2601" s="77">
        <v>44096</v>
      </c>
      <c r="B2601" s="78">
        <v>44096</v>
      </c>
      <c r="C2601" s="78" t="s">
        <v>537</v>
      </c>
      <c r="D2601" s="79">
        <f>VLOOKUP(Pag_Inicio_Corr_mas_casos[[#This Row],[Corregimiento]],Hoja3!$A$2:$D$676,4,0)</f>
        <v>80819</v>
      </c>
      <c r="E2601" s="78">
        <v>20</v>
      </c>
      <c r="F2601">
        <v>1</v>
      </c>
    </row>
    <row r="2602" spans="1:6">
      <c r="A2602" s="77">
        <v>44096</v>
      </c>
      <c r="B2602" s="78">
        <v>44096</v>
      </c>
      <c r="C2602" s="78" t="s">
        <v>542</v>
      </c>
      <c r="D2602" s="79">
        <f>VLOOKUP(Pag_Inicio_Corr_mas_casos[[#This Row],[Corregimiento]],Hoja3!$A$2:$D$676,4,0)</f>
        <v>40601</v>
      </c>
      <c r="E2602" s="78">
        <v>18</v>
      </c>
      <c r="F2602">
        <v>1</v>
      </c>
    </row>
    <row r="2603" spans="1:6">
      <c r="A2603" s="77">
        <v>44096</v>
      </c>
      <c r="B2603" s="78">
        <v>44096</v>
      </c>
      <c r="C2603" s="78" t="s">
        <v>535</v>
      </c>
      <c r="D2603" s="79">
        <f>VLOOKUP(Pag_Inicio_Corr_mas_casos[[#This Row],[Corregimiento]],Hoja3!$A$2:$D$676,4,0)</f>
        <v>80823</v>
      </c>
      <c r="E2603" s="78">
        <v>16</v>
      </c>
      <c r="F2603">
        <v>1</v>
      </c>
    </row>
    <row r="2604" spans="1:6">
      <c r="A2604" s="77">
        <v>44096</v>
      </c>
      <c r="B2604" s="78">
        <v>44096</v>
      </c>
      <c r="C2604" s="78" t="s">
        <v>690</v>
      </c>
      <c r="D2604" s="79">
        <f>VLOOKUP(Pag_Inicio_Corr_mas_casos[[#This Row],[Corregimiento]],Hoja3!$A$2:$D$676,4,0)</f>
        <v>130703</v>
      </c>
      <c r="E2604" s="78">
        <v>12</v>
      </c>
      <c r="F2604">
        <v>1</v>
      </c>
    </row>
    <row r="2605" spans="1:6">
      <c r="A2605" s="77">
        <v>44096</v>
      </c>
      <c r="B2605" s="78">
        <v>44096</v>
      </c>
      <c r="C2605" s="78" t="s">
        <v>538</v>
      </c>
      <c r="D2605" s="79">
        <f>VLOOKUP(Pag_Inicio_Corr_mas_casos[[#This Row],[Corregimiento]],Hoja3!$A$2:$D$676,4,0)</f>
        <v>130107</v>
      </c>
      <c r="E2605" s="78">
        <v>12</v>
      </c>
      <c r="F2605">
        <v>1</v>
      </c>
    </row>
    <row r="2606" spans="1:6">
      <c r="A2606" s="77">
        <v>44096</v>
      </c>
      <c r="B2606" s="78">
        <v>44096</v>
      </c>
      <c r="C2606" s="78" t="s">
        <v>544</v>
      </c>
      <c r="D2606" s="79">
        <f>VLOOKUP(Pag_Inicio_Corr_mas_casos[[#This Row],[Corregimiento]],Hoja3!$A$2:$D$676,4,0)</f>
        <v>130108</v>
      </c>
      <c r="E2606" s="78">
        <v>12</v>
      </c>
      <c r="F2606">
        <v>1</v>
      </c>
    </row>
    <row r="2607" spans="1:6">
      <c r="A2607" s="77">
        <v>44096</v>
      </c>
      <c r="B2607" s="78">
        <v>44096</v>
      </c>
      <c r="C2607" s="78" t="s">
        <v>557</v>
      </c>
      <c r="D2607" s="79">
        <f>VLOOKUP(Pag_Inicio_Corr_mas_casos[[#This Row],[Corregimiento]],Hoja3!$A$2:$D$676,4,0)</f>
        <v>80811</v>
      </c>
      <c r="E2607" s="78">
        <v>11</v>
      </c>
      <c r="F2607">
        <v>1</v>
      </c>
    </row>
    <row r="2608" spans="1:6">
      <c r="A2608" s="77">
        <v>44096</v>
      </c>
      <c r="B2608" s="78">
        <v>44096</v>
      </c>
      <c r="C2608" s="78" t="s">
        <v>587</v>
      </c>
      <c r="D2608" s="79">
        <f>VLOOKUP(Pag_Inicio_Corr_mas_casos[[#This Row],[Corregimiento]],Hoja3!$A$2:$D$676,4,0)</f>
        <v>130716</v>
      </c>
      <c r="E2608" s="78">
        <v>11</v>
      </c>
      <c r="F2608">
        <v>1</v>
      </c>
    </row>
    <row r="2609" spans="1:6">
      <c r="A2609" s="77">
        <v>44096</v>
      </c>
      <c r="B2609" s="78">
        <v>44096</v>
      </c>
      <c r="C2609" s="78" t="s">
        <v>524</v>
      </c>
      <c r="D2609" s="79">
        <f>VLOOKUP(Pag_Inicio_Corr_mas_casos[[#This Row],[Corregimiento]],Hoja3!$A$2:$D$676,4,0)</f>
        <v>130101</v>
      </c>
      <c r="E2609" s="78">
        <v>11</v>
      </c>
      <c r="F2609">
        <v>1</v>
      </c>
    </row>
    <row r="2610" spans="1:6">
      <c r="A2610" s="77">
        <v>44096</v>
      </c>
      <c r="B2610" s="78">
        <v>44096</v>
      </c>
      <c r="C2610" s="78" t="s">
        <v>550</v>
      </c>
      <c r="D2610" s="79">
        <f>VLOOKUP(Pag_Inicio_Corr_mas_casos[[#This Row],[Corregimiento]],Hoja3!$A$2:$D$676,4,0)</f>
        <v>80813</v>
      </c>
      <c r="E2610" s="78">
        <v>11</v>
      </c>
      <c r="F2610">
        <v>1</v>
      </c>
    </row>
    <row r="2611" spans="1:6">
      <c r="A2611" s="77">
        <v>44096</v>
      </c>
      <c r="B2611" s="78">
        <v>44096</v>
      </c>
      <c r="C2611" s="78" t="s">
        <v>533</v>
      </c>
      <c r="D2611" s="79">
        <f>VLOOKUP(Pag_Inicio_Corr_mas_casos[[#This Row],[Corregimiento]],Hoja3!$A$2:$D$676,4,0)</f>
        <v>80817</v>
      </c>
      <c r="E2611" s="78">
        <v>11</v>
      </c>
      <c r="F2611">
        <v>1</v>
      </c>
    </row>
    <row r="2612" spans="1:6">
      <c r="A2612" s="64">
        <v>44097</v>
      </c>
      <c r="B2612" s="65">
        <v>44097</v>
      </c>
      <c r="C2612" s="65" t="s">
        <v>537</v>
      </c>
      <c r="D2612" s="66">
        <f>VLOOKUP(Pag_Inicio_Corr_mas_casos[[#This Row],[Corregimiento]],Hoja3!$A$2:$D$676,4,0)</f>
        <v>80819</v>
      </c>
      <c r="E2612" s="65">
        <v>76</v>
      </c>
      <c r="F2612">
        <v>1</v>
      </c>
    </row>
    <row r="2613" spans="1:6">
      <c r="A2613" s="64">
        <v>44097</v>
      </c>
      <c r="B2613" s="65">
        <v>44097</v>
      </c>
      <c r="C2613" s="65" t="s">
        <v>533</v>
      </c>
      <c r="D2613" s="66">
        <f>VLOOKUP(Pag_Inicio_Corr_mas_casos[[#This Row],[Corregimiento]],Hoja3!$A$2:$D$676,4,0)</f>
        <v>80817</v>
      </c>
      <c r="E2613" s="65">
        <v>22</v>
      </c>
      <c r="F2613">
        <v>1</v>
      </c>
    </row>
    <row r="2614" spans="1:6">
      <c r="A2614" s="64">
        <v>44097</v>
      </c>
      <c r="B2614" s="65">
        <v>44097</v>
      </c>
      <c r="C2614" s="65" t="s">
        <v>542</v>
      </c>
      <c r="D2614" s="66">
        <f>VLOOKUP(Pag_Inicio_Corr_mas_casos[[#This Row],[Corregimiento]],Hoja3!$A$2:$D$676,4,0)</f>
        <v>40601</v>
      </c>
      <c r="E2614" s="65">
        <v>21</v>
      </c>
      <c r="F2614">
        <v>1</v>
      </c>
    </row>
    <row r="2615" spans="1:6">
      <c r="A2615" s="64">
        <v>44097</v>
      </c>
      <c r="B2615" s="65">
        <v>44097</v>
      </c>
      <c r="C2615" s="65" t="s">
        <v>661</v>
      </c>
      <c r="D2615" s="66">
        <f>VLOOKUP(Pag_Inicio_Corr_mas_casos[[#This Row],[Corregimiento]],Hoja3!$A$2:$D$676,4,0)</f>
        <v>20205</v>
      </c>
      <c r="E2615" s="65">
        <v>19</v>
      </c>
      <c r="F2615">
        <v>1</v>
      </c>
    </row>
    <row r="2616" spans="1:6">
      <c r="A2616" s="64">
        <v>44097</v>
      </c>
      <c r="B2616" s="65">
        <v>44097</v>
      </c>
      <c r="C2616" s="65" t="s">
        <v>683</v>
      </c>
      <c r="D2616" s="66">
        <f>VLOOKUP(Pag_Inicio_Corr_mas_casos[[#This Row],[Corregimiento]],Hoja3!$A$2:$D$676,4,0)</f>
        <v>41308</v>
      </c>
      <c r="E2616" s="65">
        <v>17</v>
      </c>
      <c r="F2616">
        <v>1</v>
      </c>
    </row>
    <row r="2617" spans="1:6">
      <c r="A2617" s="64">
        <v>44097</v>
      </c>
      <c r="B2617" s="65">
        <v>44097</v>
      </c>
      <c r="C2617" s="65" t="s">
        <v>540</v>
      </c>
      <c r="D2617" s="66">
        <f>VLOOKUP(Pag_Inicio_Corr_mas_casos[[#This Row],[Corregimiento]],Hoja3!$A$2:$D$676,4,0)</f>
        <v>80812</v>
      </c>
      <c r="E2617" s="65">
        <v>17</v>
      </c>
      <c r="F2617">
        <v>1</v>
      </c>
    </row>
    <row r="2618" spans="1:6">
      <c r="A2618" s="64">
        <v>44097</v>
      </c>
      <c r="B2618" s="65">
        <v>44097</v>
      </c>
      <c r="C2618" s="65" t="s">
        <v>526</v>
      </c>
      <c r="D2618" s="66">
        <f>VLOOKUP(Pag_Inicio_Corr_mas_casos[[#This Row],[Corregimiento]],Hoja3!$A$2:$D$676,4,0)</f>
        <v>130106</v>
      </c>
      <c r="E2618" s="65">
        <v>16</v>
      </c>
      <c r="F2618">
        <v>1</v>
      </c>
    </row>
    <row r="2619" spans="1:6">
      <c r="A2619" s="64">
        <v>44097</v>
      </c>
      <c r="B2619" s="65">
        <v>44097</v>
      </c>
      <c r="C2619" s="65" t="s">
        <v>627</v>
      </c>
      <c r="D2619" s="66">
        <f>VLOOKUP(Pag_Inicio_Corr_mas_casos[[#This Row],[Corregimiento]],Hoja3!$A$2:$D$676,4,0)</f>
        <v>40606</v>
      </c>
      <c r="E2619" s="65">
        <v>15</v>
      </c>
      <c r="F2619">
        <v>1</v>
      </c>
    </row>
    <row r="2620" spans="1:6">
      <c r="A2620" s="64">
        <v>44097</v>
      </c>
      <c r="B2620" s="65">
        <v>44097</v>
      </c>
      <c r="C2620" s="65" t="s">
        <v>547</v>
      </c>
      <c r="D2620" s="66">
        <f>VLOOKUP(Pag_Inicio_Corr_mas_casos[[#This Row],[Corregimiento]],Hoja3!$A$2:$D$676,4,0)</f>
        <v>30113</v>
      </c>
      <c r="E2620" s="65">
        <v>14</v>
      </c>
      <c r="F2620">
        <v>1</v>
      </c>
    </row>
    <row r="2621" spans="1:6">
      <c r="A2621" s="64">
        <v>44097</v>
      </c>
      <c r="B2621" s="65">
        <v>44097</v>
      </c>
      <c r="C2621" s="65" t="s">
        <v>525</v>
      </c>
      <c r="D2621" s="66">
        <f>VLOOKUP(Pag_Inicio_Corr_mas_casos[[#This Row],[Corregimiento]],Hoja3!$A$2:$D$676,4,0)</f>
        <v>81002</v>
      </c>
      <c r="E2621" s="65">
        <v>14</v>
      </c>
      <c r="F2621">
        <v>1</v>
      </c>
    </row>
    <row r="2622" spans="1:6">
      <c r="A2622" s="64">
        <v>44097</v>
      </c>
      <c r="B2622" s="65">
        <v>44097</v>
      </c>
      <c r="C2622" s="65" t="s">
        <v>543</v>
      </c>
      <c r="D2622" s="66">
        <f>VLOOKUP(Pag_Inicio_Corr_mas_casos[[#This Row],[Corregimiento]],Hoja3!$A$2:$D$676,4,0)</f>
        <v>80806</v>
      </c>
      <c r="E2622" s="65">
        <v>14</v>
      </c>
      <c r="F2622">
        <v>1</v>
      </c>
    </row>
    <row r="2623" spans="1:6">
      <c r="A2623" s="64">
        <v>44097</v>
      </c>
      <c r="B2623" s="65">
        <v>44097</v>
      </c>
      <c r="C2623" s="65" t="s">
        <v>585</v>
      </c>
      <c r="D2623" s="66">
        <f>VLOOKUP(Pag_Inicio_Corr_mas_casos[[#This Row],[Corregimiento]],Hoja3!$A$2:$D$676,4,0)</f>
        <v>80818</v>
      </c>
      <c r="E2623" s="65">
        <v>12</v>
      </c>
      <c r="F2623">
        <v>1</v>
      </c>
    </row>
    <row r="2624" spans="1:6">
      <c r="A2624" s="64">
        <v>44097</v>
      </c>
      <c r="B2624" s="65">
        <v>44097</v>
      </c>
      <c r="C2624" s="65" t="s">
        <v>555</v>
      </c>
      <c r="D2624" s="66">
        <f>VLOOKUP(Pag_Inicio_Corr_mas_casos[[#This Row],[Corregimiento]],Hoja3!$A$2:$D$676,4,0)</f>
        <v>80815</v>
      </c>
      <c r="E2624" s="65">
        <v>12</v>
      </c>
      <c r="F2624">
        <v>1</v>
      </c>
    </row>
    <row r="2625" spans="1:6">
      <c r="A2625" s="64">
        <v>44097</v>
      </c>
      <c r="B2625" s="65">
        <v>44097</v>
      </c>
      <c r="C2625" s="65" t="s">
        <v>536</v>
      </c>
      <c r="D2625" s="66">
        <f>VLOOKUP(Pag_Inicio_Corr_mas_casos[[#This Row],[Corregimiento]],Hoja3!$A$2:$D$676,4,0)</f>
        <v>81001</v>
      </c>
      <c r="E2625" s="65">
        <v>12</v>
      </c>
      <c r="F2625">
        <v>1</v>
      </c>
    </row>
    <row r="2626" spans="1:6">
      <c r="A2626" s="64">
        <v>44097</v>
      </c>
      <c r="B2626" s="65">
        <v>44097</v>
      </c>
      <c r="C2626" s="65" t="s">
        <v>563</v>
      </c>
      <c r="D2626" s="66">
        <f>VLOOKUP(Pag_Inicio_Corr_mas_casos[[#This Row],[Corregimiento]],Hoja3!$A$2:$D$676,4,0)</f>
        <v>130105</v>
      </c>
      <c r="E2626" s="65">
        <v>12</v>
      </c>
      <c r="F2626">
        <v>1</v>
      </c>
    </row>
    <row r="2627" spans="1:6">
      <c r="A2627" s="64">
        <v>44097</v>
      </c>
      <c r="B2627" s="65">
        <v>44097</v>
      </c>
      <c r="C2627" s="65" t="s">
        <v>524</v>
      </c>
      <c r="D2627" s="66">
        <f>VLOOKUP(Pag_Inicio_Corr_mas_casos[[#This Row],[Corregimiento]],Hoja3!$A$2:$D$676,4,0)</f>
        <v>130101</v>
      </c>
      <c r="E2627" s="65">
        <v>11</v>
      </c>
      <c r="F2627">
        <v>1</v>
      </c>
    </row>
    <row r="2628" spans="1:6">
      <c r="A2628" s="67">
        <v>44098</v>
      </c>
      <c r="B2628" s="68">
        <v>44098</v>
      </c>
      <c r="C2628" s="68" t="s">
        <v>657</v>
      </c>
      <c r="D2628" s="69">
        <f>VLOOKUP(Pag_Inicio_Corr_mas_casos[[#This Row],[Corregimiento]],Hoja3!$A$2:$D$676,4,0)</f>
        <v>91101</v>
      </c>
      <c r="E2628" s="68">
        <v>31</v>
      </c>
      <c r="F2628">
        <v>1</v>
      </c>
    </row>
    <row r="2629" spans="1:6">
      <c r="A2629" s="67">
        <v>44098</v>
      </c>
      <c r="B2629" s="68">
        <v>44098</v>
      </c>
      <c r="C2629" s="68" t="s">
        <v>526</v>
      </c>
      <c r="D2629" s="69">
        <f>VLOOKUP(Pag_Inicio_Corr_mas_casos[[#This Row],[Corregimiento]],Hoja3!$A$2:$D$676,4,0)</f>
        <v>130106</v>
      </c>
      <c r="E2629" s="68">
        <v>24</v>
      </c>
      <c r="F2629">
        <v>1</v>
      </c>
    </row>
    <row r="2630" spans="1:6">
      <c r="A2630" s="67">
        <v>44098</v>
      </c>
      <c r="B2630" s="68">
        <v>44098</v>
      </c>
      <c r="C2630" s="68" t="s">
        <v>542</v>
      </c>
      <c r="D2630" s="69">
        <f>VLOOKUP(Pag_Inicio_Corr_mas_casos[[#This Row],[Corregimiento]],Hoja3!$A$2:$D$676,4,0)</f>
        <v>40601</v>
      </c>
      <c r="E2630" s="68">
        <v>22</v>
      </c>
      <c r="F2630">
        <v>1</v>
      </c>
    </row>
    <row r="2631" spans="1:6">
      <c r="A2631" s="67">
        <v>44098</v>
      </c>
      <c r="B2631" s="68">
        <v>44098</v>
      </c>
      <c r="C2631" s="68" t="s">
        <v>580</v>
      </c>
      <c r="D2631" s="69">
        <f>VLOOKUP(Pag_Inicio_Corr_mas_casos[[#This Row],[Corregimiento]],Hoja3!$A$2:$D$676,4,0)</f>
        <v>91001</v>
      </c>
      <c r="E2631" s="68">
        <v>20</v>
      </c>
      <c r="F2631">
        <v>1</v>
      </c>
    </row>
    <row r="2632" spans="1:6">
      <c r="A2632" s="67">
        <v>44098</v>
      </c>
      <c r="B2632" s="68">
        <v>44098</v>
      </c>
      <c r="C2632" s="68" t="s">
        <v>536</v>
      </c>
      <c r="D2632" s="69">
        <f>VLOOKUP(Pag_Inicio_Corr_mas_casos[[#This Row],[Corregimiento]],Hoja3!$A$2:$D$676,4,0)</f>
        <v>81001</v>
      </c>
      <c r="E2632" s="68">
        <v>19</v>
      </c>
      <c r="F2632">
        <v>1</v>
      </c>
    </row>
    <row r="2633" spans="1:6">
      <c r="A2633" s="67">
        <v>44098</v>
      </c>
      <c r="B2633" s="68">
        <v>44098</v>
      </c>
      <c r="C2633" s="68" t="s">
        <v>585</v>
      </c>
      <c r="D2633" s="69">
        <f>VLOOKUP(Pag_Inicio_Corr_mas_casos[[#This Row],[Corregimiento]],Hoja3!$A$2:$D$676,4,0)</f>
        <v>80818</v>
      </c>
      <c r="E2633" s="68">
        <v>19</v>
      </c>
      <c r="F2633">
        <v>1</v>
      </c>
    </row>
    <row r="2634" spans="1:6">
      <c r="A2634" s="67">
        <v>44098</v>
      </c>
      <c r="B2634" s="68">
        <v>44098</v>
      </c>
      <c r="C2634" s="68" t="s">
        <v>559</v>
      </c>
      <c r="D2634" s="69">
        <f>VLOOKUP(Pag_Inicio_Corr_mas_casos[[#This Row],[Corregimiento]],Hoja3!$A$2:$D$676,4,0)</f>
        <v>130708</v>
      </c>
      <c r="E2634" s="68">
        <v>18</v>
      </c>
      <c r="F2634">
        <v>1</v>
      </c>
    </row>
    <row r="2635" spans="1:6">
      <c r="A2635" s="67">
        <v>44098</v>
      </c>
      <c r="B2635" s="68">
        <v>44098</v>
      </c>
      <c r="C2635" s="68" t="s">
        <v>533</v>
      </c>
      <c r="D2635" s="69">
        <f>VLOOKUP(Pag_Inicio_Corr_mas_casos[[#This Row],[Corregimiento]],Hoja3!$A$2:$D$676,4,0)</f>
        <v>80817</v>
      </c>
      <c r="E2635" s="68">
        <v>17</v>
      </c>
      <c r="F2635">
        <v>1</v>
      </c>
    </row>
    <row r="2636" spans="1:6">
      <c r="A2636" s="67">
        <v>44098</v>
      </c>
      <c r="B2636" s="68">
        <v>44098</v>
      </c>
      <c r="C2636" s="68" t="s">
        <v>554</v>
      </c>
      <c r="D2636" s="69">
        <f>VLOOKUP(Pag_Inicio_Corr_mas_casos[[#This Row],[Corregimiento]],Hoja3!$A$2:$D$676,4,0)</f>
        <v>80820</v>
      </c>
      <c r="E2636" s="68">
        <v>17</v>
      </c>
      <c r="F2636">
        <v>1</v>
      </c>
    </row>
    <row r="2637" spans="1:6">
      <c r="A2637" s="67">
        <v>44098</v>
      </c>
      <c r="B2637" s="68">
        <v>44098</v>
      </c>
      <c r="C2637" s="68" t="s">
        <v>530</v>
      </c>
      <c r="D2637" s="69">
        <f>VLOOKUP(Pag_Inicio_Corr_mas_casos[[#This Row],[Corregimiento]],Hoja3!$A$2:$D$676,4,0)</f>
        <v>81007</v>
      </c>
      <c r="E2637" s="68">
        <v>15</v>
      </c>
      <c r="F2637">
        <v>1</v>
      </c>
    </row>
    <row r="2638" spans="1:6">
      <c r="A2638" s="67">
        <v>44098</v>
      </c>
      <c r="B2638" s="68">
        <v>44098</v>
      </c>
      <c r="C2638" s="68" t="s">
        <v>534</v>
      </c>
      <c r="D2638" s="69">
        <f>VLOOKUP(Pag_Inicio_Corr_mas_casos[[#This Row],[Corregimiento]],Hoja3!$A$2:$D$676,4,0)</f>
        <v>80822</v>
      </c>
      <c r="E2638" s="68">
        <v>14</v>
      </c>
      <c r="F2638">
        <v>1</v>
      </c>
    </row>
    <row r="2639" spans="1:6">
      <c r="A2639" s="67">
        <v>44098</v>
      </c>
      <c r="B2639" s="68">
        <v>44098</v>
      </c>
      <c r="C2639" s="68" t="s">
        <v>529</v>
      </c>
      <c r="D2639" s="69">
        <f>VLOOKUP(Pag_Inicio_Corr_mas_casos[[#This Row],[Corregimiento]],Hoja3!$A$2:$D$676,4,0)</f>
        <v>80821</v>
      </c>
      <c r="E2639" s="68">
        <v>14</v>
      </c>
      <c r="F2639">
        <v>1</v>
      </c>
    </row>
    <row r="2640" spans="1:6">
      <c r="A2640" s="67">
        <v>44098</v>
      </c>
      <c r="B2640" s="68">
        <v>44098</v>
      </c>
      <c r="C2640" s="68" t="s">
        <v>550</v>
      </c>
      <c r="D2640" s="69">
        <f>VLOOKUP(Pag_Inicio_Corr_mas_casos[[#This Row],[Corregimiento]],Hoja3!$A$2:$D$676,4,0)</f>
        <v>80813</v>
      </c>
      <c r="E2640" s="68">
        <v>13</v>
      </c>
      <c r="F2640">
        <v>1</v>
      </c>
    </row>
    <row r="2641" spans="1:6">
      <c r="A2641" s="67">
        <v>44098</v>
      </c>
      <c r="B2641" s="68">
        <v>44098</v>
      </c>
      <c r="C2641" s="68" t="s">
        <v>524</v>
      </c>
      <c r="D2641" s="69">
        <f>VLOOKUP(Pag_Inicio_Corr_mas_casos[[#This Row],[Corregimiento]],Hoja3!$A$2:$D$676,4,0)</f>
        <v>130101</v>
      </c>
      <c r="E2641" s="68">
        <v>13</v>
      </c>
      <c r="F2641">
        <v>1</v>
      </c>
    </row>
    <row r="2642" spans="1:6">
      <c r="A2642" s="67">
        <v>44098</v>
      </c>
      <c r="B2642" s="68">
        <v>44098</v>
      </c>
      <c r="C2642" s="68" t="s">
        <v>543</v>
      </c>
      <c r="D2642" s="69">
        <f>VLOOKUP(Pag_Inicio_Corr_mas_casos[[#This Row],[Corregimiento]],Hoja3!$A$2:$D$676,4,0)</f>
        <v>80806</v>
      </c>
      <c r="E2642" s="68">
        <v>12</v>
      </c>
      <c r="F2642">
        <v>1</v>
      </c>
    </row>
    <row r="2643" spans="1:6">
      <c r="A2643" s="67">
        <v>44098</v>
      </c>
      <c r="B2643" s="68">
        <v>44098</v>
      </c>
      <c r="C2643" s="68" t="s">
        <v>576</v>
      </c>
      <c r="D2643" s="69">
        <f>VLOOKUP(Pag_Inicio_Corr_mas_casos[[#This Row],[Corregimiento]],Hoja3!$A$2:$D$676,4,0)</f>
        <v>80814</v>
      </c>
      <c r="E2643" s="68">
        <v>12</v>
      </c>
      <c r="F2643">
        <v>1</v>
      </c>
    </row>
    <row r="2644" spans="1:6">
      <c r="A2644" s="67">
        <v>44098</v>
      </c>
      <c r="B2644" s="68">
        <v>44098</v>
      </c>
      <c r="C2644" s="68" t="s">
        <v>561</v>
      </c>
      <c r="D2644" s="69">
        <f>VLOOKUP(Pag_Inicio_Corr_mas_casos[[#This Row],[Corregimiento]],Hoja3!$A$2:$D$676,4,0)</f>
        <v>50208</v>
      </c>
      <c r="E2644" s="68">
        <v>12</v>
      </c>
      <c r="F2644">
        <v>1</v>
      </c>
    </row>
    <row r="2645" spans="1:6">
      <c r="A2645" s="67">
        <v>44098</v>
      </c>
      <c r="B2645" s="68">
        <v>44098</v>
      </c>
      <c r="C2645" s="68" t="s">
        <v>537</v>
      </c>
      <c r="D2645" s="69">
        <f>VLOOKUP(Pag_Inicio_Corr_mas_casos[[#This Row],[Corregimiento]],Hoja3!$A$2:$D$676,4,0)</f>
        <v>80819</v>
      </c>
      <c r="E2645" s="68">
        <v>12</v>
      </c>
      <c r="F2645">
        <v>1</v>
      </c>
    </row>
    <row r="2646" spans="1:6">
      <c r="A2646" s="67">
        <v>44098</v>
      </c>
      <c r="B2646" s="68">
        <v>44098</v>
      </c>
      <c r="C2646" s="68" t="s">
        <v>540</v>
      </c>
      <c r="D2646" s="69">
        <f>VLOOKUP(Pag_Inicio_Corr_mas_casos[[#This Row],[Corregimiento]],Hoja3!$A$2:$D$676,4,0)</f>
        <v>80812</v>
      </c>
      <c r="E2646" s="68">
        <v>11</v>
      </c>
      <c r="F2646">
        <v>1</v>
      </c>
    </row>
    <row r="2647" spans="1:6">
      <c r="A2647" s="67">
        <v>44098</v>
      </c>
      <c r="B2647" s="68">
        <v>44098</v>
      </c>
      <c r="C2647" s="68" t="s">
        <v>627</v>
      </c>
      <c r="D2647" s="69">
        <f>VLOOKUP(Pag_Inicio_Corr_mas_casos[[#This Row],[Corregimiento]],Hoja3!$A$2:$D$676,4,0)</f>
        <v>40606</v>
      </c>
      <c r="E2647" s="68">
        <v>11</v>
      </c>
      <c r="F2647">
        <v>1</v>
      </c>
    </row>
    <row r="2648" spans="1:6">
      <c r="A2648" s="67">
        <v>44098</v>
      </c>
      <c r="B2648" s="68">
        <v>44098</v>
      </c>
      <c r="C2648" s="68" t="s">
        <v>541</v>
      </c>
      <c r="D2648" s="69">
        <f>VLOOKUP(Pag_Inicio_Corr_mas_casos[[#This Row],[Corregimiento]],Hoja3!$A$2:$D$676,4,0)</f>
        <v>130702</v>
      </c>
      <c r="E2648" s="68">
        <v>11</v>
      </c>
      <c r="F2648">
        <v>1</v>
      </c>
    </row>
    <row r="2649" spans="1:6">
      <c r="A2649" s="67">
        <v>44098</v>
      </c>
      <c r="B2649" s="68">
        <v>44098</v>
      </c>
      <c r="C2649" s="68" t="s">
        <v>532</v>
      </c>
      <c r="D2649" s="69">
        <f>VLOOKUP(Pag_Inicio_Corr_mas_casos[[#This Row],[Corregimiento]],Hoja3!$A$2:$D$676,4,0)</f>
        <v>80816</v>
      </c>
      <c r="E2649" s="68">
        <v>11</v>
      </c>
      <c r="F2649">
        <v>1</v>
      </c>
    </row>
    <row r="2650" spans="1:6">
      <c r="A2650" s="83">
        <v>44099</v>
      </c>
      <c r="B2650" s="84">
        <v>44099</v>
      </c>
      <c r="C2650" s="84" t="s">
        <v>526</v>
      </c>
      <c r="D2650" s="85">
        <f>VLOOKUP(Pag_Inicio_Corr_mas_casos[[#This Row],[Corregimiento]],Hoja3!$A$2:$D$676,4,0)</f>
        <v>130106</v>
      </c>
      <c r="E2650" s="84">
        <v>24</v>
      </c>
      <c r="F2650">
        <v>1</v>
      </c>
    </row>
    <row r="2651" spans="1:6">
      <c r="A2651" s="83">
        <v>44099</v>
      </c>
      <c r="B2651" s="84">
        <v>44099</v>
      </c>
      <c r="C2651" s="84" t="s">
        <v>524</v>
      </c>
      <c r="D2651" s="85">
        <f>VLOOKUP(Pag_Inicio_Corr_mas_casos[[#This Row],[Corregimiento]],Hoja3!$A$2:$D$676,4,0)</f>
        <v>130101</v>
      </c>
      <c r="E2651" s="84">
        <v>21</v>
      </c>
      <c r="F2651">
        <v>1</v>
      </c>
    </row>
    <row r="2652" spans="1:6">
      <c r="A2652" s="83">
        <v>44099</v>
      </c>
      <c r="B2652" s="84">
        <v>44099</v>
      </c>
      <c r="C2652" s="84" t="s">
        <v>537</v>
      </c>
      <c r="D2652" s="85">
        <f>VLOOKUP(Pag_Inicio_Corr_mas_casos[[#This Row],[Corregimiento]],Hoja3!$A$2:$D$676,4,0)</f>
        <v>80819</v>
      </c>
      <c r="E2652" s="84">
        <v>18</v>
      </c>
      <c r="F2652">
        <v>1</v>
      </c>
    </row>
    <row r="2653" spans="1:6">
      <c r="A2653" s="83">
        <v>44099</v>
      </c>
      <c r="B2653" s="84">
        <v>44099</v>
      </c>
      <c r="C2653" s="84" t="s">
        <v>627</v>
      </c>
      <c r="D2653" s="85">
        <f>VLOOKUP(Pag_Inicio_Corr_mas_casos[[#This Row],[Corregimiento]],Hoja3!$A$2:$D$676,4,0)</f>
        <v>40606</v>
      </c>
      <c r="E2653" s="84">
        <v>17</v>
      </c>
      <c r="F2653">
        <v>1</v>
      </c>
    </row>
    <row r="2654" spans="1:6">
      <c r="A2654" s="83">
        <v>44099</v>
      </c>
      <c r="B2654" s="84">
        <v>44099</v>
      </c>
      <c r="C2654" s="84" t="s">
        <v>691</v>
      </c>
      <c r="D2654" s="85">
        <f>VLOOKUP(Pag_Inicio_Corr_mas_casos[[#This Row],[Corregimiento]],Hoja3!$A$2:$D$676,4,0)</f>
        <v>130103</v>
      </c>
      <c r="E2654" s="84">
        <v>14</v>
      </c>
      <c r="F2654">
        <v>1</v>
      </c>
    </row>
    <row r="2655" spans="1:6">
      <c r="A2655" s="83">
        <v>44099</v>
      </c>
      <c r="B2655" s="84">
        <v>44099</v>
      </c>
      <c r="C2655" s="84" t="s">
        <v>533</v>
      </c>
      <c r="D2655" s="85">
        <f>VLOOKUP(Pag_Inicio_Corr_mas_casos[[#This Row],[Corregimiento]],Hoja3!$A$2:$D$676,4,0)</f>
        <v>80817</v>
      </c>
      <c r="E2655" s="84">
        <v>14</v>
      </c>
      <c r="F2655">
        <v>1</v>
      </c>
    </row>
    <row r="2656" spans="1:6">
      <c r="A2656" s="83">
        <v>44099</v>
      </c>
      <c r="B2656" s="84">
        <v>44099</v>
      </c>
      <c r="C2656" s="84" t="s">
        <v>692</v>
      </c>
      <c r="D2656" s="85">
        <f>VLOOKUP(Pag_Inicio_Corr_mas_casos[[#This Row],[Corregimiento]],Hoja3!$A$2:$D$676,4,0)</f>
        <v>120705</v>
      </c>
      <c r="E2656" s="84">
        <v>13</v>
      </c>
      <c r="F2656">
        <v>1</v>
      </c>
    </row>
    <row r="2657" spans="1:6">
      <c r="A2657" s="83">
        <v>44099</v>
      </c>
      <c r="B2657" s="84">
        <v>44099</v>
      </c>
      <c r="C2657" s="84" t="s">
        <v>525</v>
      </c>
      <c r="D2657" s="85">
        <f>VLOOKUP(Pag_Inicio_Corr_mas_casos[[#This Row],[Corregimiento]],Hoja3!$A$2:$D$676,4,0)</f>
        <v>81002</v>
      </c>
      <c r="E2657" s="84">
        <v>12</v>
      </c>
      <c r="F2657">
        <v>1</v>
      </c>
    </row>
    <row r="2658" spans="1:6">
      <c r="A2658" s="83">
        <v>44099</v>
      </c>
      <c r="B2658" s="84">
        <v>44099</v>
      </c>
      <c r="C2658" s="84" t="s">
        <v>555</v>
      </c>
      <c r="D2658" s="85">
        <f>VLOOKUP(Pag_Inicio_Corr_mas_casos[[#This Row],[Corregimiento]],Hoja3!$A$2:$D$676,4,0)</f>
        <v>80815</v>
      </c>
      <c r="E2658" s="84">
        <v>12</v>
      </c>
      <c r="F2658">
        <v>1</v>
      </c>
    </row>
    <row r="2659" spans="1:6">
      <c r="A2659" s="83">
        <v>44099</v>
      </c>
      <c r="B2659" s="84">
        <v>44099</v>
      </c>
      <c r="C2659" s="84" t="s">
        <v>568</v>
      </c>
      <c r="D2659" s="85">
        <f>VLOOKUP(Pag_Inicio_Corr_mas_casos[[#This Row],[Corregimiento]],Hoja3!$A$2:$D$676,4,0)</f>
        <v>130717</v>
      </c>
      <c r="E2659" s="84">
        <v>11</v>
      </c>
      <c r="F2659">
        <v>1</v>
      </c>
    </row>
    <row r="2660" spans="1:6">
      <c r="A2660" s="83">
        <v>44099</v>
      </c>
      <c r="B2660" s="84">
        <v>44099</v>
      </c>
      <c r="C2660" s="84" t="s">
        <v>689</v>
      </c>
      <c r="D2660" s="85">
        <f>VLOOKUP(Pag_Inicio_Corr_mas_casos[[#This Row],[Corregimiento]],Hoja3!$A$2:$D$676,4,0)</f>
        <v>120102</v>
      </c>
      <c r="E2660" s="84">
        <v>11</v>
      </c>
      <c r="F2660">
        <v>1</v>
      </c>
    </row>
    <row r="2661" spans="1:6">
      <c r="A2661" s="83">
        <v>44099</v>
      </c>
      <c r="B2661" s="84">
        <v>44099</v>
      </c>
      <c r="C2661" s="84" t="s">
        <v>542</v>
      </c>
      <c r="D2661" s="85">
        <f>VLOOKUP(Pag_Inicio_Corr_mas_casos[[#This Row],[Corregimiento]],Hoja3!$A$2:$D$676,4,0)</f>
        <v>40601</v>
      </c>
      <c r="E2661" s="84">
        <v>11</v>
      </c>
      <c r="F2661">
        <v>1</v>
      </c>
    </row>
    <row r="2662" spans="1:6">
      <c r="A2662" s="37">
        <v>44100</v>
      </c>
      <c r="B2662" s="38">
        <v>44100</v>
      </c>
      <c r="C2662" s="38" t="s">
        <v>657</v>
      </c>
      <c r="D2662" s="39">
        <f>VLOOKUP(Pag_Inicio_Corr_mas_casos[[#This Row],[Corregimiento]],Hoja3!$A$2:$D$676,4,0)</f>
        <v>91101</v>
      </c>
      <c r="E2662" s="38">
        <v>23</v>
      </c>
      <c r="F2662">
        <v>1</v>
      </c>
    </row>
    <row r="2663" spans="1:6">
      <c r="A2663" s="37">
        <v>44100</v>
      </c>
      <c r="B2663" s="38">
        <v>44100</v>
      </c>
      <c r="C2663" s="38" t="s">
        <v>526</v>
      </c>
      <c r="D2663" s="39">
        <f>VLOOKUP(Pag_Inicio_Corr_mas_casos[[#This Row],[Corregimiento]],Hoja3!$A$2:$D$676,4,0)</f>
        <v>130106</v>
      </c>
      <c r="E2663" s="38">
        <v>21</v>
      </c>
      <c r="F2663">
        <v>1</v>
      </c>
    </row>
    <row r="2664" spans="1:6">
      <c r="A2664" s="37">
        <v>44100</v>
      </c>
      <c r="B2664" s="38">
        <v>44100</v>
      </c>
      <c r="C2664" s="38" t="s">
        <v>670</v>
      </c>
      <c r="D2664" s="39">
        <f>VLOOKUP(Pag_Inicio_Corr_mas_casos[[#This Row],[Corregimiento]],Hoja3!$A$2:$D$676,4,0)</f>
        <v>110201</v>
      </c>
      <c r="E2664" s="38">
        <v>20</v>
      </c>
      <c r="F2664">
        <v>1</v>
      </c>
    </row>
    <row r="2665" spans="1:6">
      <c r="A2665" s="37">
        <v>44100</v>
      </c>
      <c r="B2665" s="38">
        <v>44100</v>
      </c>
      <c r="C2665" s="38" t="s">
        <v>537</v>
      </c>
      <c r="D2665" s="39">
        <f>VLOOKUP(Pag_Inicio_Corr_mas_casos[[#This Row],[Corregimiento]],Hoja3!$A$2:$D$676,4,0)</f>
        <v>80819</v>
      </c>
      <c r="E2665" s="38">
        <v>19</v>
      </c>
      <c r="F2665">
        <v>1</v>
      </c>
    </row>
    <row r="2666" spans="1:6">
      <c r="A2666" s="37">
        <v>44100</v>
      </c>
      <c r="B2666" s="38">
        <v>44100</v>
      </c>
      <c r="C2666" s="38" t="s">
        <v>524</v>
      </c>
      <c r="D2666" s="39">
        <f>VLOOKUP(Pag_Inicio_Corr_mas_casos[[#This Row],[Corregimiento]],Hoja3!$A$2:$D$676,4,0)</f>
        <v>130101</v>
      </c>
      <c r="E2666" s="38">
        <v>18</v>
      </c>
      <c r="F2666">
        <v>1</v>
      </c>
    </row>
    <row r="2667" spans="1:6">
      <c r="A2667" s="37">
        <v>44100</v>
      </c>
      <c r="B2667" s="38">
        <v>44100</v>
      </c>
      <c r="C2667" s="38" t="s">
        <v>540</v>
      </c>
      <c r="D2667" s="39">
        <f>VLOOKUP(Pag_Inicio_Corr_mas_casos[[#This Row],[Corregimiento]],Hoja3!$A$2:$D$676,4,0)</f>
        <v>80812</v>
      </c>
      <c r="E2667" s="38">
        <v>17</v>
      </c>
      <c r="F2667">
        <v>1</v>
      </c>
    </row>
    <row r="2668" spans="1:6">
      <c r="A2668" s="37">
        <v>44100</v>
      </c>
      <c r="B2668" s="38">
        <v>44100</v>
      </c>
      <c r="C2668" s="38" t="s">
        <v>641</v>
      </c>
      <c r="D2668" s="39">
        <f>VLOOKUP(Pag_Inicio_Corr_mas_casos[[#This Row],[Corregimiento]],Hoja3!$A$2:$D$676,4,0)</f>
        <v>130705</v>
      </c>
      <c r="E2668" s="38">
        <v>14</v>
      </c>
      <c r="F2668">
        <v>1</v>
      </c>
    </row>
    <row r="2669" spans="1:6">
      <c r="A2669" s="37">
        <v>44100</v>
      </c>
      <c r="B2669" s="38">
        <v>44100</v>
      </c>
      <c r="C2669" s="38" t="s">
        <v>542</v>
      </c>
      <c r="D2669" s="39">
        <f>VLOOKUP(Pag_Inicio_Corr_mas_casos[[#This Row],[Corregimiento]],Hoja3!$A$2:$D$676,4,0)</f>
        <v>40601</v>
      </c>
      <c r="E2669" s="38">
        <v>13</v>
      </c>
      <c r="F2669">
        <v>1</v>
      </c>
    </row>
    <row r="2670" spans="1:6">
      <c r="A2670" s="37">
        <v>44100</v>
      </c>
      <c r="B2670" s="38">
        <v>44100</v>
      </c>
      <c r="C2670" s="38" t="s">
        <v>528</v>
      </c>
      <c r="D2670" s="39">
        <f>VLOOKUP(Pag_Inicio_Corr_mas_casos[[#This Row],[Corregimiento]],Hoja3!$A$2:$D$676,4,0)</f>
        <v>130102</v>
      </c>
      <c r="E2670" s="38">
        <v>12</v>
      </c>
      <c r="F2670">
        <v>1</v>
      </c>
    </row>
    <row r="2671" spans="1:6">
      <c r="A2671" s="37">
        <v>44100</v>
      </c>
      <c r="B2671" s="38">
        <v>44100</v>
      </c>
      <c r="C2671" s="38" t="s">
        <v>580</v>
      </c>
      <c r="D2671" s="39">
        <f>VLOOKUP(Pag_Inicio_Corr_mas_casos[[#This Row],[Corregimiento]],Hoja3!$A$2:$D$676,4,0)</f>
        <v>91001</v>
      </c>
      <c r="E2671" s="38">
        <v>11</v>
      </c>
      <c r="F2671">
        <v>1</v>
      </c>
    </row>
    <row r="2672" spans="1:6">
      <c r="A2672" s="37">
        <v>44100</v>
      </c>
      <c r="B2672" s="38">
        <v>44100</v>
      </c>
      <c r="C2672" s="38" t="s">
        <v>543</v>
      </c>
      <c r="D2672" s="39">
        <f>VLOOKUP(Pag_Inicio_Corr_mas_casos[[#This Row],[Corregimiento]],Hoja3!$A$2:$D$676,4,0)</f>
        <v>80806</v>
      </c>
      <c r="E2672" s="38">
        <v>11</v>
      </c>
      <c r="F2672">
        <v>1</v>
      </c>
    </row>
    <row r="2673" spans="1:6">
      <c r="A2673" s="64">
        <v>44101</v>
      </c>
      <c r="B2673" s="65">
        <v>44101</v>
      </c>
      <c r="C2673" s="65" t="s">
        <v>526</v>
      </c>
      <c r="D2673" s="66">
        <f>VLOOKUP(Pag_Inicio_Corr_mas_casos[[#This Row],[Corregimiento]],Hoja3!$A$2:$D$676,4,0)</f>
        <v>130106</v>
      </c>
      <c r="E2673" s="65">
        <v>29</v>
      </c>
      <c r="F2673">
        <v>1</v>
      </c>
    </row>
    <row r="2674" spans="1:6">
      <c r="A2674" s="64">
        <v>44101</v>
      </c>
      <c r="B2674" s="65">
        <v>44101</v>
      </c>
      <c r="C2674" s="65" t="s">
        <v>580</v>
      </c>
      <c r="D2674" s="66">
        <f>VLOOKUP(Pag_Inicio_Corr_mas_casos[[#This Row],[Corregimiento]],Hoja3!$A$2:$D$676,4,0)</f>
        <v>91001</v>
      </c>
      <c r="E2674" s="65">
        <v>21</v>
      </c>
      <c r="F2674">
        <v>1</v>
      </c>
    </row>
    <row r="2675" spans="1:6">
      <c r="A2675" s="64">
        <v>44101</v>
      </c>
      <c r="B2675" s="65">
        <v>44101</v>
      </c>
      <c r="C2675" s="65" t="s">
        <v>524</v>
      </c>
      <c r="D2675" s="66">
        <f>VLOOKUP(Pag_Inicio_Corr_mas_casos[[#This Row],[Corregimiento]],Hoja3!$A$2:$D$676,4,0)</f>
        <v>130101</v>
      </c>
      <c r="E2675" s="65">
        <v>17</v>
      </c>
      <c r="F2675">
        <v>1</v>
      </c>
    </row>
    <row r="2676" spans="1:6">
      <c r="A2676" s="64">
        <v>44101</v>
      </c>
      <c r="B2676" s="65">
        <v>44101</v>
      </c>
      <c r="C2676" s="65" t="s">
        <v>550</v>
      </c>
      <c r="D2676" s="66">
        <f>VLOOKUP(Pag_Inicio_Corr_mas_casos[[#This Row],[Corregimiento]],Hoja3!$A$2:$D$676,4,0)</f>
        <v>80813</v>
      </c>
      <c r="E2676" s="65">
        <v>14</v>
      </c>
      <c r="F2676">
        <v>1</v>
      </c>
    </row>
    <row r="2677" spans="1:6">
      <c r="A2677" s="64">
        <v>44101</v>
      </c>
      <c r="B2677" s="65">
        <v>44101</v>
      </c>
      <c r="C2677" s="65" t="s">
        <v>670</v>
      </c>
      <c r="D2677" s="66">
        <f>VLOOKUP(Pag_Inicio_Corr_mas_casos[[#This Row],[Corregimiento]],Hoja3!$A$2:$D$676,4,0)</f>
        <v>110201</v>
      </c>
      <c r="E2677" s="65">
        <v>12</v>
      </c>
      <c r="F2677">
        <v>1</v>
      </c>
    </row>
    <row r="2678" spans="1:6">
      <c r="A2678" s="64">
        <v>44101</v>
      </c>
      <c r="B2678" s="65">
        <v>44101</v>
      </c>
      <c r="C2678" s="65" t="s">
        <v>627</v>
      </c>
      <c r="D2678" s="66">
        <f>VLOOKUP(Pag_Inicio_Corr_mas_casos[[#This Row],[Corregimiento]],Hoja3!$A$2:$D$676,4,0)</f>
        <v>40606</v>
      </c>
      <c r="E2678" s="65">
        <v>9</v>
      </c>
      <c r="F2678">
        <v>1</v>
      </c>
    </row>
    <row r="2679" spans="1:6">
      <c r="A2679" s="64">
        <v>44101</v>
      </c>
      <c r="B2679" s="65">
        <v>44101</v>
      </c>
      <c r="C2679" s="65" t="s">
        <v>555</v>
      </c>
      <c r="D2679" s="66">
        <f>VLOOKUP(Pag_Inicio_Corr_mas_casos[[#This Row],[Corregimiento]],Hoja3!$A$2:$D$676,4,0)</f>
        <v>80815</v>
      </c>
      <c r="E2679" s="65">
        <v>9</v>
      </c>
      <c r="F2679">
        <v>1</v>
      </c>
    </row>
    <row r="2680" spans="1:6">
      <c r="A2680" s="64">
        <v>44101</v>
      </c>
      <c r="B2680" s="65">
        <v>44101</v>
      </c>
      <c r="C2680" s="65" t="s">
        <v>693</v>
      </c>
      <c r="D2680" s="66">
        <f>VLOOKUP(Pag_Inicio_Corr_mas_casos[[#This Row],[Corregimiento]],Hoja3!$A$2:$D$676,4,0)</f>
        <v>90101</v>
      </c>
      <c r="E2680" s="65">
        <v>8</v>
      </c>
      <c r="F2680">
        <v>1</v>
      </c>
    </row>
    <row r="2681" spans="1:6">
      <c r="A2681" s="64">
        <v>44101</v>
      </c>
      <c r="B2681" s="65">
        <v>44101</v>
      </c>
      <c r="C2681" s="65" t="s">
        <v>694</v>
      </c>
      <c r="D2681" s="66">
        <f>VLOOKUP(Pag_Inicio_Corr_mas_casos[[#This Row],[Corregimiento]],Hoja3!$A$2:$D$676,4,0)</f>
        <v>20401</v>
      </c>
      <c r="E2681" s="65">
        <v>8</v>
      </c>
      <c r="F2681">
        <v>1</v>
      </c>
    </row>
    <row r="2682" spans="1:6">
      <c r="A2682" s="64">
        <v>44101</v>
      </c>
      <c r="B2682" s="65">
        <v>44101</v>
      </c>
      <c r="C2682" s="65" t="s">
        <v>542</v>
      </c>
      <c r="D2682" s="66">
        <f>VLOOKUP(Pag_Inicio_Corr_mas_casos[[#This Row],[Corregimiento]],Hoja3!$A$2:$D$676,4,0)</f>
        <v>40601</v>
      </c>
      <c r="E2682" s="65">
        <v>8</v>
      </c>
      <c r="F2682">
        <v>1</v>
      </c>
    </row>
    <row r="2683" spans="1:6">
      <c r="A2683" s="64">
        <v>44101</v>
      </c>
      <c r="B2683" s="65">
        <v>44101</v>
      </c>
      <c r="C2683" s="65" t="s">
        <v>537</v>
      </c>
      <c r="D2683" s="66">
        <f>VLOOKUP(Pag_Inicio_Corr_mas_casos[[#This Row],[Corregimiento]],Hoja3!$A$2:$D$676,4,0)</f>
        <v>80819</v>
      </c>
      <c r="E2683" s="65">
        <v>8</v>
      </c>
      <c r="F2683">
        <v>1</v>
      </c>
    </row>
    <row r="2684" spans="1:6">
      <c r="A2684" s="86">
        <v>44102</v>
      </c>
      <c r="B2684" s="87">
        <v>44102</v>
      </c>
      <c r="C2684" s="87" t="s">
        <v>632</v>
      </c>
      <c r="D2684" s="88">
        <f>VLOOKUP(Pag_Inicio_Corr_mas_casos[[#This Row],[Corregimiento]],Hoja3!$A$2:$D$676,4,0)</f>
        <v>100104</v>
      </c>
      <c r="E2684" s="87">
        <v>45</v>
      </c>
      <c r="F2684">
        <v>1</v>
      </c>
    </row>
    <row r="2685" spans="1:6">
      <c r="A2685" s="86">
        <v>44102</v>
      </c>
      <c r="B2685" s="87">
        <v>44102</v>
      </c>
      <c r="C2685" s="87" t="s">
        <v>580</v>
      </c>
      <c r="D2685" s="88">
        <f>VLOOKUP(Pag_Inicio_Corr_mas_casos[[#This Row],[Corregimiento]],Hoja3!$A$2:$D$676,4,0)</f>
        <v>91001</v>
      </c>
      <c r="E2685" s="87">
        <v>21</v>
      </c>
      <c r="F2685">
        <v>1</v>
      </c>
    </row>
    <row r="2686" spans="1:6">
      <c r="A2686" s="86">
        <v>44102</v>
      </c>
      <c r="B2686" s="87">
        <v>44102</v>
      </c>
      <c r="C2686" s="87" t="s">
        <v>525</v>
      </c>
      <c r="D2686" s="88">
        <f>VLOOKUP(Pag_Inicio_Corr_mas_casos[[#This Row],[Corregimiento]],Hoja3!$A$2:$D$676,4,0)</f>
        <v>81002</v>
      </c>
      <c r="E2686" s="87">
        <v>21</v>
      </c>
      <c r="F2686">
        <v>1</v>
      </c>
    </row>
    <row r="2687" spans="1:6">
      <c r="A2687" s="86">
        <v>44102</v>
      </c>
      <c r="B2687" s="87">
        <v>44102</v>
      </c>
      <c r="C2687" s="87" t="s">
        <v>538</v>
      </c>
      <c r="D2687" s="88">
        <f>VLOOKUP(Pag_Inicio_Corr_mas_casos[[#This Row],[Corregimiento]],Hoja3!$A$2:$D$676,4,0)</f>
        <v>130107</v>
      </c>
      <c r="E2687" s="87">
        <v>19</v>
      </c>
      <c r="F2687">
        <v>1</v>
      </c>
    </row>
    <row r="2688" spans="1:6">
      <c r="A2688" s="86">
        <v>44102</v>
      </c>
      <c r="B2688" s="87">
        <v>44102</v>
      </c>
      <c r="C2688" s="87" t="s">
        <v>526</v>
      </c>
      <c r="D2688" s="88">
        <f>VLOOKUP(Pag_Inicio_Corr_mas_casos[[#This Row],[Corregimiento]],Hoja3!$A$2:$D$676,4,0)</f>
        <v>130106</v>
      </c>
      <c r="E2688" s="87">
        <v>18</v>
      </c>
      <c r="F2688">
        <v>1</v>
      </c>
    </row>
    <row r="2689" spans="1:6">
      <c r="A2689" s="86">
        <v>44102</v>
      </c>
      <c r="B2689" s="87">
        <v>44102</v>
      </c>
      <c r="C2689" s="87" t="s">
        <v>546</v>
      </c>
      <c r="D2689" s="88">
        <f>VLOOKUP(Pag_Inicio_Corr_mas_casos[[#This Row],[Corregimiento]],Hoja3!$A$2:$D$676,4,0)</f>
        <v>30107</v>
      </c>
      <c r="E2689" s="87">
        <v>18</v>
      </c>
      <c r="F2689">
        <v>1</v>
      </c>
    </row>
    <row r="2690" spans="1:6">
      <c r="A2690" s="86">
        <v>44102</v>
      </c>
      <c r="B2690" s="87">
        <v>44102</v>
      </c>
      <c r="C2690" s="87" t="s">
        <v>550</v>
      </c>
      <c r="D2690" s="88">
        <f>VLOOKUP(Pag_Inicio_Corr_mas_casos[[#This Row],[Corregimiento]],Hoja3!$A$2:$D$676,4,0)</f>
        <v>80813</v>
      </c>
      <c r="E2690" s="87">
        <v>16</v>
      </c>
      <c r="F2690">
        <v>1</v>
      </c>
    </row>
    <row r="2691" spans="1:6">
      <c r="A2691" s="86">
        <v>44102</v>
      </c>
      <c r="B2691" s="87">
        <v>44102</v>
      </c>
      <c r="C2691" s="87" t="s">
        <v>555</v>
      </c>
      <c r="D2691" s="88">
        <f>VLOOKUP(Pag_Inicio_Corr_mas_casos[[#This Row],[Corregimiento]],Hoja3!$A$2:$D$676,4,0)</f>
        <v>80815</v>
      </c>
      <c r="E2691" s="87">
        <v>14</v>
      </c>
      <c r="F2691">
        <v>1</v>
      </c>
    </row>
    <row r="2692" spans="1:6">
      <c r="A2692" s="86">
        <v>44102</v>
      </c>
      <c r="B2692" s="87">
        <v>44102</v>
      </c>
      <c r="C2692" s="87" t="s">
        <v>532</v>
      </c>
      <c r="D2692" s="88">
        <f>VLOOKUP(Pag_Inicio_Corr_mas_casos[[#This Row],[Corregimiento]],Hoja3!$A$2:$D$676,4,0)</f>
        <v>80816</v>
      </c>
      <c r="E2692" s="87">
        <v>14</v>
      </c>
      <c r="F2692">
        <v>1</v>
      </c>
    </row>
    <row r="2693" spans="1:6">
      <c r="A2693" s="86">
        <v>44102</v>
      </c>
      <c r="B2693" s="87">
        <v>44102</v>
      </c>
      <c r="C2693" s="87" t="s">
        <v>531</v>
      </c>
      <c r="D2693" s="88">
        <f>VLOOKUP(Pag_Inicio_Corr_mas_casos[[#This Row],[Corregimiento]],Hoja3!$A$2:$D$676,4,0)</f>
        <v>81008</v>
      </c>
      <c r="E2693" s="87">
        <v>14</v>
      </c>
      <c r="F2693">
        <v>1</v>
      </c>
    </row>
    <row r="2694" spans="1:6">
      <c r="A2694" s="86">
        <v>44102</v>
      </c>
      <c r="B2694" s="87">
        <v>44102</v>
      </c>
      <c r="C2694" s="87" t="s">
        <v>559</v>
      </c>
      <c r="D2694" s="88">
        <f>VLOOKUP(Pag_Inicio_Corr_mas_casos[[#This Row],[Corregimiento]],Hoja3!$A$2:$D$676,4,0)</f>
        <v>130708</v>
      </c>
      <c r="E2694" s="87">
        <v>14</v>
      </c>
      <c r="F2694">
        <v>1</v>
      </c>
    </row>
    <row r="2695" spans="1:6">
      <c r="A2695" s="86">
        <v>44102</v>
      </c>
      <c r="B2695" s="87">
        <v>44102</v>
      </c>
      <c r="C2695" s="87" t="s">
        <v>563</v>
      </c>
      <c r="D2695" s="88">
        <f>VLOOKUP(Pag_Inicio_Corr_mas_casos[[#This Row],[Corregimiento]],Hoja3!$A$2:$D$676,4,0)</f>
        <v>130105</v>
      </c>
      <c r="E2695" s="87">
        <v>13</v>
      </c>
      <c r="F2695">
        <v>1</v>
      </c>
    </row>
    <row r="2696" spans="1:6">
      <c r="A2696" s="86">
        <v>44102</v>
      </c>
      <c r="B2696" s="87">
        <v>44102</v>
      </c>
      <c r="C2696" s="87" t="s">
        <v>554</v>
      </c>
      <c r="D2696" s="88">
        <f>VLOOKUP(Pag_Inicio_Corr_mas_casos[[#This Row],[Corregimiento]],Hoja3!$A$2:$D$676,4,0)</f>
        <v>80820</v>
      </c>
      <c r="E2696" s="87">
        <v>13</v>
      </c>
      <c r="F2696">
        <v>1</v>
      </c>
    </row>
    <row r="2697" spans="1:6">
      <c r="A2697" s="86">
        <v>44102</v>
      </c>
      <c r="B2697" s="87">
        <v>44102</v>
      </c>
      <c r="C2697" s="87" t="s">
        <v>530</v>
      </c>
      <c r="D2697" s="88">
        <f>VLOOKUP(Pag_Inicio_Corr_mas_casos[[#This Row],[Corregimiento]],Hoja3!$A$2:$D$676,4,0)</f>
        <v>81007</v>
      </c>
      <c r="E2697" s="87">
        <v>13</v>
      </c>
      <c r="F2697">
        <v>1</v>
      </c>
    </row>
    <row r="2698" spans="1:6">
      <c r="A2698" s="86">
        <v>44102</v>
      </c>
      <c r="B2698" s="87">
        <v>44102</v>
      </c>
      <c r="C2698" s="87" t="s">
        <v>552</v>
      </c>
      <c r="D2698" s="88">
        <f>VLOOKUP(Pag_Inicio_Corr_mas_casos[[#This Row],[Corregimiento]],Hoja3!$A$2:$D$676,4,0)</f>
        <v>80501</v>
      </c>
      <c r="E2698" s="87">
        <v>12</v>
      </c>
      <c r="F2698">
        <v>1</v>
      </c>
    </row>
    <row r="2699" spans="1:6">
      <c r="A2699" s="86">
        <v>44102</v>
      </c>
      <c r="B2699" s="87">
        <v>44102</v>
      </c>
      <c r="C2699" s="87" t="s">
        <v>535</v>
      </c>
      <c r="D2699" s="88">
        <f>VLOOKUP(Pag_Inicio_Corr_mas_casos[[#This Row],[Corregimiento]],Hoja3!$A$2:$D$676,4,0)</f>
        <v>80823</v>
      </c>
      <c r="E2699" s="87">
        <v>12</v>
      </c>
      <c r="F2699">
        <v>1</v>
      </c>
    </row>
    <row r="2700" spans="1:6">
      <c r="A2700" s="86">
        <v>44102</v>
      </c>
      <c r="B2700" s="87">
        <v>44102</v>
      </c>
      <c r="C2700" s="87" t="s">
        <v>542</v>
      </c>
      <c r="D2700" s="88">
        <f>VLOOKUP(Pag_Inicio_Corr_mas_casos[[#This Row],[Corregimiento]],Hoja3!$A$2:$D$676,4,0)</f>
        <v>40601</v>
      </c>
      <c r="E2700" s="87">
        <v>11</v>
      </c>
      <c r="F2700">
        <v>1</v>
      </c>
    </row>
    <row r="2701" spans="1:6">
      <c r="A2701" s="86">
        <v>44102</v>
      </c>
      <c r="B2701" s="87">
        <v>44102</v>
      </c>
      <c r="C2701" s="87" t="s">
        <v>661</v>
      </c>
      <c r="D2701" s="88">
        <f>VLOOKUP(Pag_Inicio_Corr_mas_casos[[#This Row],[Corregimiento]],Hoja3!$A$2:$D$676,4,0)</f>
        <v>20205</v>
      </c>
      <c r="E2701" s="87">
        <v>11</v>
      </c>
      <c r="F2701">
        <v>1</v>
      </c>
    </row>
    <row r="2702" spans="1:6">
      <c r="A2702" s="86">
        <v>44102</v>
      </c>
      <c r="B2702" s="87">
        <v>44102</v>
      </c>
      <c r="C2702" s="87" t="s">
        <v>529</v>
      </c>
      <c r="D2702" s="88">
        <f>VLOOKUP(Pag_Inicio_Corr_mas_casos[[#This Row],[Corregimiento]],Hoja3!$A$2:$D$676,4,0)</f>
        <v>80821</v>
      </c>
      <c r="E2702" s="87">
        <v>11</v>
      </c>
      <c r="F2702">
        <v>1</v>
      </c>
    </row>
    <row r="2703" spans="1:6">
      <c r="A2703" s="86">
        <v>44102</v>
      </c>
      <c r="B2703" s="87">
        <v>44102</v>
      </c>
      <c r="C2703" s="87" t="s">
        <v>536</v>
      </c>
      <c r="D2703" s="88">
        <f>VLOOKUP(Pag_Inicio_Corr_mas_casos[[#This Row],[Corregimiento]],Hoja3!$A$2:$D$676,4,0)</f>
        <v>81001</v>
      </c>
      <c r="E2703" s="87">
        <v>11</v>
      </c>
      <c r="F2703">
        <v>1</v>
      </c>
    </row>
    <row r="2704" spans="1:6">
      <c r="A2704" s="86">
        <v>44102</v>
      </c>
      <c r="B2704" s="87">
        <v>44102</v>
      </c>
      <c r="C2704" s="87" t="s">
        <v>695</v>
      </c>
      <c r="D2704" s="88">
        <f>VLOOKUP(Pag_Inicio_Corr_mas_casos[[#This Row],[Corregimiento]],Hoja3!$A$2:$D$676,4,0)</f>
        <v>110202</v>
      </c>
      <c r="E2704" s="87">
        <v>11</v>
      </c>
      <c r="F2704">
        <v>1</v>
      </c>
    </row>
    <row r="2705" spans="1:6">
      <c r="A2705" s="86">
        <v>44102</v>
      </c>
      <c r="B2705" s="87">
        <v>44102</v>
      </c>
      <c r="C2705" s="87" t="s">
        <v>589</v>
      </c>
      <c r="D2705" s="88">
        <f>VLOOKUP(Pag_Inicio_Corr_mas_casos[[#This Row],[Corregimiento]],Hoja3!$A$2:$D$676,4,0)</f>
        <v>130301</v>
      </c>
      <c r="E2705" s="87">
        <v>11</v>
      </c>
      <c r="F2705">
        <v>1</v>
      </c>
    </row>
    <row r="2706" spans="1:6">
      <c r="A2706" s="89">
        <v>44103</v>
      </c>
      <c r="B2706" s="90">
        <v>44103</v>
      </c>
      <c r="C2706" s="90" t="s">
        <v>692</v>
      </c>
      <c r="D2706" s="91">
        <f>VLOOKUP(Pag_Inicio_Corr_mas_casos[[#This Row],[Corregimiento]],Hoja3!$A$2:$D$676,4,0)</f>
        <v>120705</v>
      </c>
      <c r="E2706" s="90">
        <v>23</v>
      </c>
      <c r="F2706">
        <v>1</v>
      </c>
    </row>
    <row r="2707" spans="1:6">
      <c r="A2707" s="89">
        <v>44103</v>
      </c>
      <c r="B2707" s="90">
        <v>44103</v>
      </c>
      <c r="C2707" s="90" t="s">
        <v>566</v>
      </c>
      <c r="D2707" s="91">
        <f>VLOOKUP(Pag_Inicio_Corr_mas_casos[[#This Row],[Corregimiento]],Hoja3!$A$2:$D$676,4,0)</f>
        <v>40201</v>
      </c>
      <c r="E2707" s="90">
        <v>20</v>
      </c>
      <c r="F2707">
        <v>1</v>
      </c>
    </row>
    <row r="2708" spans="1:6">
      <c r="A2708" s="89">
        <v>44103</v>
      </c>
      <c r="B2708" s="90">
        <v>44103</v>
      </c>
      <c r="C2708" s="90" t="s">
        <v>526</v>
      </c>
      <c r="D2708" s="91">
        <f>VLOOKUP(Pag_Inicio_Corr_mas_casos[[#This Row],[Corregimiento]],Hoja3!$A$2:$D$676,4,0)</f>
        <v>130106</v>
      </c>
      <c r="E2708" s="90">
        <v>20</v>
      </c>
      <c r="F2708">
        <v>1</v>
      </c>
    </row>
    <row r="2709" spans="1:6">
      <c r="A2709" s="89">
        <v>44103</v>
      </c>
      <c r="B2709" s="90">
        <v>44103</v>
      </c>
      <c r="C2709" s="90" t="s">
        <v>558</v>
      </c>
      <c r="D2709" s="91">
        <f>VLOOKUP(Pag_Inicio_Corr_mas_casos[[#This Row],[Corregimiento]],Hoja3!$A$2:$D$676,4,0)</f>
        <v>50316</v>
      </c>
      <c r="E2709" s="90">
        <v>18</v>
      </c>
      <c r="F2709">
        <v>1</v>
      </c>
    </row>
    <row r="2710" spans="1:6">
      <c r="A2710" s="89">
        <v>44103</v>
      </c>
      <c r="B2710" s="90">
        <v>44103</v>
      </c>
      <c r="C2710" s="90" t="s">
        <v>696</v>
      </c>
      <c r="D2710" s="91">
        <f>VLOOKUP(Pag_Inicio_Corr_mas_casos[[#This Row],[Corregimiento]],Hoja3!$A$2:$D$676,4,0)</f>
        <v>50109</v>
      </c>
      <c r="E2710" s="90">
        <v>18</v>
      </c>
      <c r="F2710">
        <v>1</v>
      </c>
    </row>
    <row r="2711" spans="1:6">
      <c r="A2711" s="89">
        <v>44103</v>
      </c>
      <c r="B2711" s="90">
        <v>44103</v>
      </c>
      <c r="C2711" s="90" t="s">
        <v>540</v>
      </c>
      <c r="D2711" s="91">
        <f>VLOOKUP(Pag_Inicio_Corr_mas_casos[[#This Row],[Corregimiento]],Hoja3!$A$2:$D$676,4,0)</f>
        <v>80812</v>
      </c>
      <c r="E2711" s="90">
        <v>15</v>
      </c>
      <c r="F2711">
        <v>1</v>
      </c>
    </row>
    <row r="2712" spans="1:6">
      <c r="A2712" s="89">
        <v>44103</v>
      </c>
      <c r="B2712" s="90">
        <v>44103</v>
      </c>
      <c r="C2712" s="90" t="s">
        <v>528</v>
      </c>
      <c r="D2712" s="91">
        <f>VLOOKUP(Pag_Inicio_Corr_mas_casos[[#This Row],[Corregimiento]],Hoja3!$A$2:$D$676,4,0)</f>
        <v>130102</v>
      </c>
      <c r="E2712" s="90">
        <v>12</v>
      </c>
      <c r="F2712">
        <v>1</v>
      </c>
    </row>
    <row r="2713" spans="1:6">
      <c r="A2713" s="89">
        <v>44103</v>
      </c>
      <c r="B2713" s="90">
        <v>44103</v>
      </c>
      <c r="C2713" s="90" t="s">
        <v>554</v>
      </c>
      <c r="D2713" s="91">
        <f>VLOOKUP(Pag_Inicio_Corr_mas_casos[[#This Row],[Corregimiento]],Hoja3!$A$2:$D$676,4,0)</f>
        <v>80820</v>
      </c>
      <c r="E2713" s="90">
        <v>12</v>
      </c>
      <c r="F2713">
        <v>1</v>
      </c>
    </row>
    <row r="2714" spans="1:6">
      <c r="A2714" s="89">
        <v>44103</v>
      </c>
      <c r="B2714" s="90">
        <v>44103</v>
      </c>
      <c r="C2714" s="90" t="s">
        <v>697</v>
      </c>
      <c r="D2714" s="91">
        <f>VLOOKUP(Pag_Inicio_Corr_mas_casos[[#This Row],[Corregimiento]],Hoja3!$A$2:$D$676,4,0)</f>
        <v>91011</v>
      </c>
      <c r="E2714" s="90">
        <v>11</v>
      </c>
      <c r="F2714">
        <v>1</v>
      </c>
    </row>
    <row r="2715" spans="1:6">
      <c r="A2715" s="89">
        <v>44103</v>
      </c>
      <c r="B2715" s="90">
        <v>44103</v>
      </c>
      <c r="C2715" s="90" t="s">
        <v>544</v>
      </c>
      <c r="D2715" s="91">
        <f>VLOOKUP(Pag_Inicio_Corr_mas_casos[[#This Row],[Corregimiento]],Hoja3!$A$2:$D$676,4,0)</f>
        <v>130108</v>
      </c>
      <c r="E2715" s="90">
        <v>10</v>
      </c>
      <c r="F2715">
        <v>1</v>
      </c>
    </row>
    <row r="2716" spans="1:6">
      <c r="A2716" s="89">
        <v>44103</v>
      </c>
      <c r="B2716" s="90">
        <v>44103</v>
      </c>
      <c r="C2716" s="90" t="s">
        <v>537</v>
      </c>
      <c r="D2716" s="91">
        <f>VLOOKUP(Pag_Inicio_Corr_mas_casos[[#This Row],[Corregimiento]],Hoja3!$A$2:$D$676,4,0)</f>
        <v>80819</v>
      </c>
      <c r="E2716" s="90">
        <v>10</v>
      </c>
      <c r="F2716">
        <v>1</v>
      </c>
    </row>
    <row r="2717" spans="1:6">
      <c r="A2717" s="89">
        <v>44103</v>
      </c>
      <c r="B2717" s="90">
        <v>44103</v>
      </c>
      <c r="C2717" s="90" t="s">
        <v>531</v>
      </c>
      <c r="D2717" s="91">
        <f>VLOOKUP(Pag_Inicio_Corr_mas_casos[[#This Row],[Corregimiento]],Hoja3!$A$2:$D$676,4,0)</f>
        <v>81008</v>
      </c>
      <c r="E2717" s="90">
        <v>10</v>
      </c>
      <c r="F2717">
        <v>1</v>
      </c>
    </row>
    <row r="2718" spans="1:6">
      <c r="A2718" s="64">
        <v>44104</v>
      </c>
      <c r="B2718" s="65">
        <v>44104</v>
      </c>
      <c r="C2718" s="65" t="s">
        <v>526</v>
      </c>
      <c r="D2718" s="66">
        <f>VLOOKUP(Pag_Inicio_Corr_mas_casos[[#This Row],[Corregimiento]],Hoja3!$A$2:$D$676,4,0)</f>
        <v>130106</v>
      </c>
      <c r="E2718" s="65">
        <v>25</v>
      </c>
      <c r="F2718">
        <v>1</v>
      </c>
    </row>
    <row r="2719" spans="1:6">
      <c r="A2719" s="64">
        <v>44104</v>
      </c>
      <c r="B2719" s="65">
        <v>44104</v>
      </c>
      <c r="C2719" s="65" t="s">
        <v>524</v>
      </c>
      <c r="D2719" s="66">
        <f>VLOOKUP(Pag_Inicio_Corr_mas_casos[[#This Row],[Corregimiento]],Hoja3!$A$2:$D$676,4,0)</f>
        <v>130101</v>
      </c>
      <c r="E2719" s="65">
        <v>20</v>
      </c>
      <c r="F2719">
        <v>1</v>
      </c>
    </row>
    <row r="2720" spans="1:6">
      <c r="A2720" s="64">
        <v>44104</v>
      </c>
      <c r="B2720" s="65">
        <v>44104</v>
      </c>
      <c r="C2720" s="65" t="s">
        <v>544</v>
      </c>
      <c r="D2720" s="66">
        <f>VLOOKUP(Pag_Inicio_Corr_mas_casos[[#This Row],[Corregimiento]],Hoja3!$A$2:$D$676,4,0)</f>
        <v>130108</v>
      </c>
      <c r="E2720" s="65">
        <v>19</v>
      </c>
      <c r="F2720">
        <v>1</v>
      </c>
    </row>
    <row r="2721" spans="1:6">
      <c r="A2721" s="64">
        <v>44104</v>
      </c>
      <c r="B2721" s="65">
        <v>44104</v>
      </c>
      <c r="C2721" s="65" t="s">
        <v>529</v>
      </c>
      <c r="D2721" s="66">
        <f>VLOOKUP(Pag_Inicio_Corr_mas_casos[[#This Row],[Corregimiento]],Hoja3!$A$2:$D$676,4,0)</f>
        <v>80821</v>
      </c>
      <c r="E2721" s="65">
        <v>18</v>
      </c>
      <c r="F2721">
        <v>1</v>
      </c>
    </row>
    <row r="2722" spans="1:6">
      <c r="A2722" s="64">
        <v>44104</v>
      </c>
      <c r="B2722" s="65">
        <v>44104</v>
      </c>
      <c r="C2722" s="65" t="s">
        <v>698</v>
      </c>
      <c r="D2722" s="66">
        <f>VLOOKUP(Pag_Inicio_Corr_mas_casos[[#This Row],[Corregimiento]],Hoja3!$A$2:$D$676,4,0)</f>
        <v>60703</v>
      </c>
      <c r="E2722" s="65">
        <v>18</v>
      </c>
      <c r="F2722">
        <v>1</v>
      </c>
    </row>
    <row r="2723" spans="1:6">
      <c r="A2723" s="64">
        <v>44104</v>
      </c>
      <c r="B2723" s="65">
        <v>44104</v>
      </c>
      <c r="C2723" s="65" t="s">
        <v>580</v>
      </c>
      <c r="D2723" s="66">
        <f>VLOOKUP(Pag_Inicio_Corr_mas_casos[[#This Row],[Corregimiento]],Hoja3!$A$2:$D$676,4,0)</f>
        <v>91001</v>
      </c>
      <c r="E2723" s="65">
        <v>17</v>
      </c>
      <c r="F2723">
        <v>1</v>
      </c>
    </row>
    <row r="2724" spans="1:6">
      <c r="A2724" s="64">
        <v>44104</v>
      </c>
      <c r="B2724" s="65">
        <v>44104</v>
      </c>
      <c r="C2724" s="65" t="s">
        <v>694</v>
      </c>
      <c r="D2724" s="66">
        <f>VLOOKUP(Pag_Inicio_Corr_mas_casos[[#This Row],[Corregimiento]],Hoja3!$A$2:$D$676,4,0)</f>
        <v>20401</v>
      </c>
      <c r="E2724" s="65">
        <v>16</v>
      </c>
      <c r="F2724">
        <v>1</v>
      </c>
    </row>
    <row r="2725" spans="1:6">
      <c r="A2725" s="64">
        <v>44104</v>
      </c>
      <c r="B2725" s="65">
        <v>44104</v>
      </c>
      <c r="C2725" s="65" t="s">
        <v>540</v>
      </c>
      <c r="D2725" s="66">
        <f>VLOOKUP(Pag_Inicio_Corr_mas_casos[[#This Row],[Corregimiento]],Hoja3!$A$2:$D$676,4,0)</f>
        <v>80812</v>
      </c>
      <c r="E2725" s="65">
        <v>15</v>
      </c>
      <c r="F2725">
        <v>1</v>
      </c>
    </row>
    <row r="2726" spans="1:6">
      <c r="A2726" s="64">
        <v>44104</v>
      </c>
      <c r="B2726" s="65">
        <v>44104</v>
      </c>
      <c r="C2726" s="65" t="s">
        <v>537</v>
      </c>
      <c r="D2726" s="66">
        <f>VLOOKUP(Pag_Inicio_Corr_mas_casos[[#This Row],[Corregimiento]],Hoja3!$A$2:$D$676,4,0)</f>
        <v>80819</v>
      </c>
      <c r="E2726" s="65">
        <v>14</v>
      </c>
      <c r="F2726">
        <v>1</v>
      </c>
    </row>
    <row r="2727" spans="1:6">
      <c r="A2727" s="64">
        <v>44104</v>
      </c>
      <c r="B2727" s="65">
        <v>44104</v>
      </c>
      <c r="C2727" s="65" t="s">
        <v>533</v>
      </c>
      <c r="D2727" s="66">
        <f>VLOOKUP(Pag_Inicio_Corr_mas_casos[[#This Row],[Corregimiento]],Hoja3!$A$2:$D$676,4,0)</f>
        <v>80817</v>
      </c>
      <c r="E2727" s="65">
        <v>14</v>
      </c>
      <c r="F2727">
        <v>1</v>
      </c>
    </row>
    <row r="2728" spans="1:6">
      <c r="A2728" s="64">
        <v>44104</v>
      </c>
      <c r="B2728" s="65">
        <v>44104</v>
      </c>
      <c r="C2728" s="65" t="s">
        <v>560</v>
      </c>
      <c r="D2728" s="66">
        <f>VLOOKUP(Pag_Inicio_Corr_mas_casos[[#This Row],[Corregimiento]],Hoja3!$A$2:$D$676,4,0)</f>
        <v>80826</v>
      </c>
      <c r="E2728" s="65">
        <v>13</v>
      </c>
      <c r="F2728">
        <v>1</v>
      </c>
    </row>
    <row r="2729" spans="1:6">
      <c r="A2729" s="64">
        <v>44104</v>
      </c>
      <c r="B2729" s="65">
        <v>44104</v>
      </c>
      <c r="C2729" s="65" t="s">
        <v>532</v>
      </c>
      <c r="D2729" s="66">
        <f>VLOOKUP(Pag_Inicio_Corr_mas_casos[[#This Row],[Corregimiento]],Hoja3!$A$2:$D$676,4,0)</f>
        <v>80816</v>
      </c>
      <c r="E2729" s="65">
        <v>13</v>
      </c>
      <c r="F2729">
        <v>1</v>
      </c>
    </row>
    <row r="2730" spans="1:6">
      <c r="A2730" s="64">
        <v>44104</v>
      </c>
      <c r="B2730" s="65">
        <v>44104</v>
      </c>
      <c r="C2730" s="65" t="s">
        <v>617</v>
      </c>
      <c r="D2730" s="66">
        <f>VLOOKUP(Pag_Inicio_Corr_mas_casos[[#This Row],[Corregimiento]],Hoja3!$A$2:$D$676,4,0)</f>
        <v>40801</v>
      </c>
      <c r="E2730" s="65">
        <v>13</v>
      </c>
      <c r="F2730">
        <v>1</v>
      </c>
    </row>
    <row r="2731" spans="1:6">
      <c r="A2731" s="64">
        <v>44104</v>
      </c>
      <c r="B2731" s="65">
        <v>44104</v>
      </c>
      <c r="C2731" s="65" t="s">
        <v>558</v>
      </c>
      <c r="D2731" s="66">
        <f>VLOOKUP(Pag_Inicio_Corr_mas_casos[[#This Row],[Corregimiento]],Hoja3!$A$2:$D$676,4,0)</f>
        <v>50316</v>
      </c>
      <c r="E2731" s="65">
        <v>12</v>
      </c>
      <c r="F2731">
        <v>1</v>
      </c>
    </row>
    <row r="2732" spans="1:6">
      <c r="A2732" s="64">
        <v>44104</v>
      </c>
      <c r="B2732" s="65">
        <v>44104</v>
      </c>
      <c r="C2732" s="65" t="s">
        <v>568</v>
      </c>
      <c r="D2732" s="66">
        <f>VLOOKUP(Pag_Inicio_Corr_mas_casos[[#This Row],[Corregimiento]],Hoja3!$A$2:$D$676,4,0)</f>
        <v>130717</v>
      </c>
      <c r="E2732" s="65">
        <v>12</v>
      </c>
      <c r="F2732">
        <v>1</v>
      </c>
    </row>
    <row r="2733" spans="1:6">
      <c r="A2733" s="64">
        <v>44104</v>
      </c>
      <c r="B2733" s="65">
        <v>44104</v>
      </c>
      <c r="C2733" s="65" t="s">
        <v>528</v>
      </c>
      <c r="D2733" s="66">
        <f>VLOOKUP(Pag_Inicio_Corr_mas_casos[[#This Row],[Corregimiento]],Hoja3!$A$2:$D$676,4,0)</f>
        <v>130102</v>
      </c>
      <c r="E2733" s="65">
        <v>10</v>
      </c>
      <c r="F2733">
        <v>1</v>
      </c>
    </row>
    <row r="2734" spans="1:6">
      <c r="A2734" s="64">
        <v>44104</v>
      </c>
      <c r="B2734" s="65">
        <v>44104</v>
      </c>
      <c r="C2734" s="65" t="s">
        <v>561</v>
      </c>
      <c r="D2734" s="66">
        <f>VLOOKUP(Pag_Inicio_Corr_mas_casos[[#This Row],[Corregimiento]],Hoja3!$A$2:$D$676,4,0)</f>
        <v>50208</v>
      </c>
      <c r="E2734" s="65">
        <v>10</v>
      </c>
      <c r="F2734">
        <v>1</v>
      </c>
    </row>
    <row r="2735" spans="1:6">
      <c r="A2735" s="64">
        <v>44104</v>
      </c>
      <c r="B2735" s="65">
        <v>44104</v>
      </c>
      <c r="C2735" s="65" t="s">
        <v>696</v>
      </c>
      <c r="D2735" s="66">
        <f>VLOOKUP(Pag_Inicio_Corr_mas_casos[[#This Row],[Corregimiento]],Hoja3!$A$2:$D$676,4,0)</f>
        <v>50109</v>
      </c>
      <c r="E2735" s="65">
        <v>10</v>
      </c>
      <c r="F2735">
        <v>1</v>
      </c>
    </row>
    <row r="2736" spans="1:6">
      <c r="A2736" s="64">
        <v>44104</v>
      </c>
      <c r="B2736" s="65">
        <v>44104</v>
      </c>
      <c r="C2736" s="65" t="s">
        <v>542</v>
      </c>
      <c r="D2736" s="66">
        <f>VLOOKUP(Pag_Inicio_Corr_mas_casos[[#This Row],[Corregimiento]],Hoja3!$A$2:$D$676,4,0)</f>
        <v>40601</v>
      </c>
      <c r="E2736" s="65">
        <v>10</v>
      </c>
      <c r="F2736">
        <v>1</v>
      </c>
    </row>
    <row r="2737" spans="1:6">
      <c r="A2737" s="58">
        <v>44105</v>
      </c>
      <c r="B2737" s="59">
        <v>44105</v>
      </c>
      <c r="C2737" s="59" t="s">
        <v>537</v>
      </c>
      <c r="D2737" s="60">
        <f>VLOOKUP(Pag_Inicio_Corr_mas_casos[[#This Row],[Corregimiento]],Hoja3!$A$2:$D$676,4,0)</f>
        <v>80819</v>
      </c>
      <c r="E2737" s="59">
        <v>32</v>
      </c>
      <c r="F2737">
        <v>1</v>
      </c>
    </row>
    <row r="2738" spans="1:6">
      <c r="A2738" s="58">
        <v>44105</v>
      </c>
      <c r="B2738" s="59">
        <v>44105</v>
      </c>
      <c r="C2738" s="59" t="s">
        <v>540</v>
      </c>
      <c r="D2738" s="60">
        <f>VLOOKUP(Pag_Inicio_Corr_mas_casos[[#This Row],[Corregimiento]],Hoja3!$A$2:$D$676,4,0)</f>
        <v>80812</v>
      </c>
      <c r="E2738" s="59">
        <v>28</v>
      </c>
      <c r="F2738">
        <v>1</v>
      </c>
    </row>
    <row r="2739" spans="1:6">
      <c r="A2739" s="58">
        <v>44105</v>
      </c>
      <c r="B2739" s="59">
        <v>44105</v>
      </c>
      <c r="C2739" s="59" t="s">
        <v>526</v>
      </c>
      <c r="D2739" s="60">
        <f>VLOOKUP(Pag_Inicio_Corr_mas_casos[[#This Row],[Corregimiento]],Hoja3!$A$2:$D$676,4,0)</f>
        <v>130106</v>
      </c>
      <c r="E2739" s="59">
        <v>24</v>
      </c>
      <c r="F2739">
        <v>1</v>
      </c>
    </row>
    <row r="2740" spans="1:6">
      <c r="A2740" s="58">
        <v>44105</v>
      </c>
      <c r="B2740" s="59">
        <v>44105</v>
      </c>
      <c r="C2740" s="59" t="s">
        <v>524</v>
      </c>
      <c r="D2740" s="60">
        <f>VLOOKUP(Pag_Inicio_Corr_mas_casos[[#This Row],[Corregimiento]],Hoja3!$A$2:$D$676,4,0)</f>
        <v>130101</v>
      </c>
      <c r="E2740" s="59">
        <v>21</v>
      </c>
      <c r="F2740">
        <v>1</v>
      </c>
    </row>
    <row r="2741" spans="1:6">
      <c r="A2741" s="58">
        <v>44105</v>
      </c>
      <c r="B2741" s="59">
        <v>44105</v>
      </c>
      <c r="C2741" s="59" t="s">
        <v>565</v>
      </c>
      <c r="D2741" s="60">
        <f>VLOOKUP(Pag_Inicio_Corr_mas_casos[[#This Row],[Corregimiento]],Hoja3!$A$2:$D$676,4,0)</f>
        <v>80809</v>
      </c>
      <c r="E2741" s="59">
        <v>21</v>
      </c>
      <c r="F2741">
        <v>1</v>
      </c>
    </row>
    <row r="2742" spans="1:6">
      <c r="A2742" s="58">
        <v>44105</v>
      </c>
      <c r="B2742" s="59">
        <v>44105</v>
      </c>
      <c r="C2742" s="59" t="s">
        <v>533</v>
      </c>
      <c r="D2742" s="60">
        <f>VLOOKUP(Pag_Inicio_Corr_mas_casos[[#This Row],[Corregimiento]],Hoja3!$A$2:$D$676,4,0)</f>
        <v>80817</v>
      </c>
      <c r="E2742" s="59">
        <v>20</v>
      </c>
      <c r="F2742">
        <v>1</v>
      </c>
    </row>
    <row r="2743" spans="1:6">
      <c r="A2743" s="58">
        <v>44105</v>
      </c>
      <c r="B2743" s="59">
        <v>44105</v>
      </c>
      <c r="C2743" s="59" t="s">
        <v>529</v>
      </c>
      <c r="D2743" s="60">
        <f>VLOOKUP(Pag_Inicio_Corr_mas_casos[[#This Row],[Corregimiento]],Hoja3!$A$2:$D$676,4,0)</f>
        <v>80821</v>
      </c>
      <c r="E2743" s="59">
        <v>18</v>
      </c>
      <c r="F2743">
        <v>1</v>
      </c>
    </row>
    <row r="2744" spans="1:6">
      <c r="A2744" s="58">
        <v>44105</v>
      </c>
      <c r="B2744" s="59">
        <v>44105</v>
      </c>
      <c r="C2744" s="59" t="s">
        <v>571</v>
      </c>
      <c r="D2744" s="60">
        <f>VLOOKUP(Pag_Inicio_Corr_mas_casos[[#This Row],[Corregimiento]],Hoja3!$A$2:$D$676,4,0)</f>
        <v>30104</v>
      </c>
      <c r="E2744" s="59">
        <v>17</v>
      </c>
      <c r="F2744">
        <v>1</v>
      </c>
    </row>
    <row r="2745" spans="1:6">
      <c r="A2745" s="58">
        <v>44105</v>
      </c>
      <c r="B2745" s="59">
        <v>44105</v>
      </c>
      <c r="C2745" s="59" t="s">
        <v>563</v>
      </c>
      <c r="D2745" s="60">
        <f>VLOOKUP(Pag_Inicio_Corr_mas_casos[[#This Row],[Corregimiento]],Hoja3!$A$2:$D$676,4,0)</f>
        <v>130105</v>
      </c>
      <c r="E2745" s="59">
        <v>15</v>
      </c>
      <c r="F2745">
        <v>1</v>
      </c>
    </row>
    <row r="2746" spans="1:6">
      <c r="A2746" s="58">
        <v>44105</v>
      </c>
      <c r="B2746" s="59">
        <v>44105</v>
      </c>
      <c r="C2746" s="59" t="s">
        <v>530</v>
      </c>
      <c r="D2746" s="60">
        <f>VLOOKUP(Pag_Inicio_Corr_mas_casos[[#This Row],[Corregimiento]],Hoja3!$A$2:$D$676,4,0)</f>
        <v>81007</v>
      </c>
      <c r="E2746" s="59">
        <v>14</v>
      </c>
      <c r="F2746">
        <v>1</v>
      </c>
    </row>
    <row r="2747" spans="1:6">
      <c r="A2747" s="58">
        <v>44105</v>
      </c>
      <c r="B2747" s="59">
        <v>44105</v>
      </c>
      <c r="C2747" s="59" t="s">
        <v>546</v>
      </c>
      <c r="D2747" s="60">
        <f>VLOOKUP(Pag_Inicio_Corr_mas_casos[[#This Row],[Corregimiento]],Hoja3!$A$2:$D$676,4,0)</f>
        <v>30107</v>
      </c>
      <c r="E2747" s="59">
        <v>14</v>
      </c>
      <c r="F2747">
        <v>1</v>
      </c>
    </row>
    <row r="2748" spans="1:6">
      <c r="A2748" s="58">
        <v>44105</v>
      </c>
      <c r="B2748" s="59">
        <v>44105</v>
      </c>
      <c r="C2748" s="59" t="s">
        <v>532</v>
      </c>
      <c r="D2748" s="60">
        <f>VLOOKUP(Pag_Inicio_Corr_mas_casos[[#This Row],[Corregimiento]],Hoja3!$A$2:$D$676,4,0)</f>
        <v>80816</v>
      </c>
      <c r="E2748" s="59">
        <v>14</v>
      </c>
      <c r="F2748">
        <v>1</v>
      </c>
    </row>
    <row r="2749" spans="1:6">
      <c r="A2749" s="58">
        <v>44105</v>
      </c>
      <c r="B2749" s="59">
        <v>44105</v>
      </c>
      <c r="C2749" s="59" t="s">
        <v>550</v>
      </c>
      <c r="D2749" s="60">
        <f>VLOOKUP(Pag_Inicio_Corr_mas_casos[[#This Row],[Corregimiento]],Hoja3!$A$2:$D$676,4,0)</f>
        <v>80813</v>
      </c>
      <c r="E2749" s="59">
        <v>14</v>
      </c>
      <c r="F2749">
        <v>1</v>
      </c>
    </row>
    <row r="2750" spans="1:6">
      <c r="A2750" s="58">
        <v>44105</v>
      </c>
      <c r="B2750" s="59">
        <v>44105</v>
      </c>
      <c r="C2750" s="59" t="s">
        <v>542</v>
      </c>
      <c r="D2750" s="60">
        <f>VLOOKUP(Pag_Inicio_Corr_mas_casos[[#This Row],[Corregimiento]],Hoja3!$A$2:$D$676,4,0)</f>
        <v>40601</v>
      </c>
      <c r="E2750" s="59">
        <v>12</v>
      </c>
      <c r="F2750">
        <v>1</v>
      </c>
    </row>
    <row r="2751" spans="1:6">
      <c r="A2751" s="58">
        <v>44105</v>
      </c>
      <c r="B2751" s="59">
        <v>44105</v>
      </c>
      <c r="C2751" s="59" t="s">
        <v>534</v>
      </c>
      <c r="D2751" s="60">
        <f>VLOOKUP(Pag_Inicio_Corr_mas_casos[[#This Row],[Corregimiento]],Hoja3!$A$2:$D$676,4,0)</f>
        <v>80822</v>
      </c>
      <c r="E2751" s="59">
        <v>11</v>
      </c>
      <c r="F2751">
        <v>1</v>
      </c>
    </row>
    <row r="2752" spans="1:6">
      <c r="A2752" s="58">
        <v>44105</v>
      </c>
      <c r="B2752" s="59">
        <v>44105</v>
      </c>
      <c r="C2752" s="59" t="s">
        <v>558</v>
      </c>
      <c r="D2752" s="60">
        <f>VLOOKUP(Pag_Inicio_Corr_mas_casos[[#This Row],[Corregimiento]],Hoja3!$A$2:$D$676,4,0)</f>
        <v>50316</v>
      </c>
      <c r="E2752" s="59">
        <v>11</v>
      </c>
      <c r="F2752">
        <v>1</v>
      </c>
    </row>
    <row r="2753" spans="1:6">
      <c r="A2753" s="67">
        <v>44106</v>
      </c>
      <c r="B2753" s="68">
        <v>44106</v>
      </c>
      <c r="C2753" s="68" t="s">
        <v>699</v>
      </c>
      <c r="D2753" s="69">
        <f>VLOOKUP(Pag_Inicio_Corr_mas_casos[[#This Row],[Corregimiento]],Hoja3!$A$2:$D$676,4,0)</f>
        <v>40401</v>
      </c>
      <c r="E2753" s="68">
        <v>31</v>
      </c>
      <c r="F2753">
        <v>1</v>
      </c>
    </row>
    <row r="2754" spans="1:6">
      <c r="A2754" s="67">
        <v>44106</v>
      </c>
      <c r="B2754" s="68">
        <v>44106</v>
      </c>
      <c r="C2754" s="68" t="s">
        <v>565</v>
      </c>
      <c r="D2754" s="69">
        <f>VLOOKUP(Pag_Inicio_Corr_mas_casos[[#This Row],[Corregimiento]],Hoja3!$A$2:$D$676,4,0)</f>
        <v>80809</v>
      </c>
      <c r="E2754" s="68">
        <v>18</v>
      </c>
      <c r="F2754">
        <v>1</v>
      </c>
    </row>
    <row r="2755" spans="1:6">
      <c r="A2755" s="67">
        <v>44106</v>
      </c>
      <c r="B2755" s="68">
        <v>44106</v>
      </c>
      <c r="C2755" s="68" t="s">
        <v>657</v>
      </c>
      <c r="D2755" s="69">
        <f>VLOOKUP(Pag_Inicio_Corr_mas_casos[[#This Row],[Corregimiento]],Hoja3!$A$2:$D$676,4,0)</f>
        <v>91101</v>
      </c>
      <c r="E2755" s="68">
        <v>16</v>
      </c>
      <c r="F2755">
        <v>1</v>
      </c>
    </row>
    <row r="2756" spans="1:6">
      <c r="A2756" s="67">
        <v>44106</v>
      </c>
      <c r="B2756" s="68">
        <v>44106</v>
      </c>
      <c r="C2756" s="68" t="s">
        <v>533</v>
      </c>
      <c r="D2756" s="69">
        <f>VLOOKUP(Pag_Inicio_Corr_mas_casos[[#This Row],[Corregimiento]],Hoja3!$A$2:$D$676,4,0)</f>
        <v>80817</v>
      </c>
      <c r="E2756" s="68">
        <v>15</v>
      </c>
      <c r="F2756">
        <v>1</v>
      </c>
    </row>
    <row r="2757" spans="1:6">
      <c r="A2757" s="67">
        <v>44106</v>
      </c>
      <c r="B2757" s="68">
        <v>44106</v>
      </c>
      <c r="C2757" s="68" t="s">
        <v>537</v>
      </c>
      <c r="D2757" s="69">
        <f>VLOOKUP(Pag_Inicio_Corr_mas_casos[[#This Row],[Corregimiento]],Hoja3!$A$2:$D$676,4,0)</f>
        <v>80819</v>
      </c>
      <c r="E2757" s="68">
        <v>15</v>
      </c>
      <c r="F2757">
        <v>1</v>
      </c>
    </row>
    <row r="2758" spans="1:6">
      <c r="A2758" s="67">
        <v>44106</v>
      </c>
      <c r="B2758" s="68">
        <v>44106</v>
      </c>
      <c r="C2758" s="68" t="s">
        <v>534</v>
      </c>
      <c r="D2758" s="69">
        <f>VLOOKUP(Pag_Inicio_Corr_mas_casos[[#This Row],[Corregimiento]],Hoja3!$A$2:$D$676,4,0)</f>
        <v>80822</v>
      </c>
      <c r="E2758" s="68">
        <v>13</v>
      </c>
      <c r="F2758">
        <v>1</v>
      </c>
    </row>
    <row r="2759" spans="1:6">
      <c r="A2759" s="67">
        <v>44106</v>
      </c>
      <c r="B2759" s="68">
        <v>44106</v>
      </c>
      <c r="C2759" s="68" t="s">
        <v>541</v>
      </c>
      <c r="D2759" s="69">
        <f>VLOOKUP(Pag_Inicio_Corr_mas_casos[[#This Row],[Corregimiento]],Hoja3!$A$2:$D$676,4,0)</f>
        <v>130702</v>
      </c>
      <c r="E2759" s="68">
        <v>13</v>
      </c>
      <c r="F2759">
        <v>1</v>
      </c>
    </row>
    <row r="2760" spans="1:6">
      <c r="A2760" s="67">
        <v>44106</v>
      </c>
      <c r="B2760" s="68">
        <v>44106</v>
      </c>
      <c r="C2760" s="68" t="s">
        <v>524</v>
      </c>
      <c r="D2760" s="69">
        <f>VLOOKUP(Pag_Inicio_Corr_mas_casos[[#This Row],[Corregimiento]],Hoja3!$A$2:$D$676,4,0)</f>
        <v>130101</v>
      </c>
      <c r="E2760" s="68">
        <v>12</v>
      </c>
      <c r="F2760">
        <v>1</v>
      </c>
    </row>
    <row r="2761" spans="1:6">
      <c r="A2761" s="67">
        <v>44106</v>
      </c>
      <c r="B2761" s="68">
        <v>44106</v>
      </c>
      <c r="C2761" s="68" t="s">
        <v>540</v>
      </c>
      <c r="D2761" s="69">
        <f>VLOOKUP(Pag_Inicio_Corr_mas_casos[[#This Row],[Corregimiento]],Hoja3!$A$2:$D$676,4,0)</f>
        <v>80812</v>
      </c>
      <c r="E2761" s="68">
        <v>12</v>
      </c>
      <c r="F2761">
        <v>1</v>
      </c>
    </row>
    <row r="2762" spans="1:6">
      <c r="A2762" s="67">
        <v>44106</v>
      </c>
      <c r="B2762" s="68">
        <v>44106</v>
      </c>
      <c r="C2762" s="68" t="s">
        <v>653</v>
      </c>
      <c r="D2762" s="69">
        <f>VLOOKUP(Pag_Inicio_Corr_mas_casos[[#This Row],[Corregimiento]],Hoja3!$A$2:$D$676,4,0)</f>
        <v>50104</v>
      </c>
      <c r="E2762" s="68">
        <v>11</v>
      </c>
      <c r="F2762">
        <v>1</v>
      </c>
    </row>
    <row r="2763" spans="1:6">
      <c r="A2763" s="67">
        <v>44106</v>
      </c>
      <c r="B2763" s="68">
        <v>44106</v>
      </c>
      <c r="C2763" s="68" t="s">
        <v>550</v>
      </c>
      <c r="D2763" s="69">
        <f>VLOOKUP(Pag_Inicio_Corr_mas_casos[[#This Row],[Corregimiento]],Hoja3!$A$2:$D$676,4,0)</f>
        <v>80813</v>
      </c>
      <c r="E2763" s="68">
        <v>11</v>
      </c>
      <c r="F2763">
        <v>1</v>
      </c>
    </row>
    <row r="2764" spans="1:6">
      <c r="A2764" s="67">
        <v>44106</v>
      </c>
      <c r="B2764" s="68">
        <v>44106</v>
      </c>
      <c r="C2764" s="68" t="s">
        <v>658</v>
      </c>
      <c r="D2764" s="69">
        <f>VLOOKUP(Pag_Inicio_Corr_mas_casos[[#This Row],[Corregimiento]],Hoja3!$A$2:$D$676,4,0)</f>
        <v>70409</v>
      </c>
      <c r="E2764" s="68">
        <v>11</v>
      </c>
      <c r="F2764">
        <v>1</v>
      </c>
    </row>
    <row r="2765" spans="1:6">
      <c r="A2765" s="67">
        <v>44106</v>
      </c>
      <c r="B2765" s="68">
        <v>44106</v>
      </c>
      <c r="C2765" s="68" t="s">
        <v>697</v>
      </c>
      <c r="D2765" s="69">
        <f>VLOOKUP(Pag_Inicio_Corr_mas_casos[[#This Row],[Corregimiento]],Hoja3!$A$2:$D$676,4,0)</f>
        <v>91011</v>
      </c>
      <c r="E2765" s="68">
        <v>10</v>
      </c>
      <c r="F2765">
        <v>1</v>
      </c>
    </row>
    <row r="2766" spans="1:6">
      <c r="A2766" s="67">
        <v>44106</v>
      </c>
      <c r="B2766" s="68">
        <v>44106</v>
      </c>
      <c r="C2766" s="68" t="s">
        <v>700</v>
      </c>
      <c r="D2766" s="69">
        <f>VLOOKUP(Pag_Inicio_Corr_mas_casos[[#This Row],[Corregimiento]],Hoja3!$A$2:$D$676,4,0)</f>
        <v>60604</v>
      </c>
      <c r="E2766" s="68">
        <v>10</v>
      </c>
      <c r="F2766">
        <v>1</v>
      </c>
    </row>
    <row r="2767" spans="1:6">
      <c r="A2767" s="67">
        <v>44106</v>
      </c>
      <c r="B2767" s="68">
        <v>44106</v>
      </c>
      <c r="C2767" s="68" t="s">
        <v>529</v>
      </c>
      <c r="D2767" s="69">
        <f>VLOOKUP(Pag_Inicio_Corr_mas_casos[[#This Row],[Corregimiento]],Hoja3!$A$2:$D$676,4,0)</f>
        <v>80821</v>
      </c>
      <c r="E2767" s="68">
        <v>10</v>
      </c>
      <c r="F2767">
        <v>1</v>
      </c>
    </row>
    <row r="2768" spans="1:6">
      <c r="A2768" s="92">
        <v>44107</v>
      </c>
      <c r="B2768" s="93">
        <v>44107</v>
      </c>
      <c r="C2768" s="93" t="s">
        <v>526</v>
      </c>
      <c r="D2768" s="94">
        <f>VLOOKUP(Pag_Inicio_Corr_mas_casos[[#This Row],[Corregimiento]],Hoja3!$A$2:$D$676,4,0)</f>
        <v>130106</v>
      </c>
      <c r="E2768" s="93">
        <v>25</v>
      </c>
      <c r="F2768">
        <v>1</v>
      </c>
    </row>
    <row r="2769" spans="1:6">
      <c r="A2769" s="92">
        <v>44107</v>
      </c>
      <c r="B2769" s="93">
        <v>44107</v>
      </c>
      <c r="C2769" s="93" t="s">
        <v>524</v>
      </c>
      <c r="D2769" s="94">
        <f>VLOOKUP(Pag_Inicio_Corr_mas_casos[[#This Row],[Corregimiento]],Hoja3!$A$2:$D$676,4,0)</f>
        <v>130101</v>
      </c>
      <c r="E2769" s="93">
        <v>22</v>
      </c>
      <c r="F2769">
        <v>1</v>
      </c>
    </row>
    <row r="2770" spans="1:6">
      <c r="A2770" s="92">
        <v>44107</v>
      </c>
      <c r="B2770" s="93">
        <v>44107</v>
      </c>
      <c r="C2770" s="93" t="s">
        <v>559</v>
      </c>
      <c r="D2770" s="94">
        <f>VLOOKUP(Pag_Inicio_Corr_mas_casos[[#This Row],[Corregimiento]],Hoja3!$A$2:$D$676,4,0)</f>
        <v>130708</v>
      </c>
      <c r="E2770" s="93">
        <v>19</v>
      </c>
      <c r="F2770">
        <v>1</v>
      </c>
    </row>
    <row r="2771" spans="1:6">
      <c r="A2771" s="92">
        <v>44107</v>
      </c>
      <c r="B2771" s="93">
        <v>44107</v>
      </c>
      <c r="C2771" s="93" t="s">
        <v>537</v>
      </c>
      <c r="D2771" s="94">
        <f>VLOOKUP(Pag_Inicio_Corr_mas_casos[[#This Row],[Corregimiento]],Hoja3!$A$2:$D$676,4,0)</f>
        <v>80819</v>
      </c>
      <c r="E2771" s="93">
        <v>19</v>
      </c>
      <c r="F2771">
        <v>1</v>
      </c>
    </row>
    <row r="2772" spans="1:6">
      <c r="A2772" s="92">
        <v>44107</v>
      </c>
      <c r="B2772" s="93">
        <v>44107</v>
      </c>
      <c r="C2772" s="93" t="s">
        <v>622</v>
      </c>
      <c r="D2772" s="94">
        <f>VLOOKUP(Pag_Inicio_Corr_mas_casos[[#This Row],[Corregimiento]],Hoja3!$A$2:$D$676,4,0)</f>
        <v>10101</v>
      </c>
      <c r="E2772" s="93">
        <v>16</v>
      </c>
      <c r="F2772">
        <v>1</v>
      </c>
    </row>
    <row r="2773" spans="1:6">
      <c r="A2773" s="92">
        <v>44107</v>
      </c>
      <c r="B2773" s="93">
        <v>44107</v>
      </c>
      <c r="C2773" s="93" t="s">
        <v>532</v>
      </c>
      <c r="D2773" s="94">
        <f>VLOOKUP(Pag_Inicio_Corr_mas_casos[[#This Row],[Corregimiento]],Hoja3!$A$2:$D$676,4,0)</f>
        <v>80816</v>
      </c>
      <c r="E2773" s="93">
        <v>15</v>
      </c>
      <c r="F2773">
        <v>1</v>
      </c>
    </row>
    <row r="2774" spans="1:6">
      <c r="A2774" s="92">
        <v>44107</v>
      </c>
      <c r="B2774" s="93">
        <v>44107</v>
      </c>
      <c r="C2774" s="93" t="s">
        <v>541</v>
      </c>
      <c r="D2774" s="94">
        <f>VLOOKUP(Pag_Inicio_Corr_mas_casos[[#This Row],[Corregimiento]],Hoja3!$A$2:$D$676,4,0)</f>
        <v>130702</v>
      </c>
      <c r="E2774" s="93">
        <v>14</v>
      </c>
      <c r="F2774">
        <v>1</v>
      </c>
    </row>
    <row r="2775" spans="1:6">
      <c r="A2775" s="92">
        <v>44107</v>
      </c>
      <c r="B2775" s="93">
        <v>44107</v>
      </c>
      <c r="C2775" s="93" t="s">
        <v>543</v>
      </c>
      <c r="D2775" s="94">
        <f>VLOOKUP(Pag_Inicio_Corr_mas_casos[[#This Row],[Corregimiento]],Hoja3!$A$2:$D$676,4,0)</f>
        <v>80806</v>
      </c>
      <c r="E2775" s="93">
        <v>14</v>
      </c>
      <c r="F2775">
        <v>1</v>
      </c>
    </row>
    <row r="2776" spans="1:6">
      <c r="A2776" s="92">
        <v>44107</v>
      </c>
      <c r="B2776" s="93">
        <v>44107</v>
      </c>
      <c r="C2776" s="93" t="s">
        <v>580</v>
      </c>
      <c r="D2776" s="94">
        <f>VLOOKUP(Pag_Inicio_Corr_mas_casos[[#This Row],[Corregimiento]],Hoja3!$A$2:$D$676,4,0)</f>
        <v>91001</v>
      </c>
      <c r="E2776" s="93">
        <v>14</v>
      </c>
      <c r="F2776">
        <v>1</v>
      </c>
    </row>
    <row r="2777" spans="1:6">
      <c r="A2777" s="92">
        <v>44107</v>
      </c>
      <c r="B2777" s="93">
        <v>44107</v>
      </c>
      <c r="C2777" s="93" t="s">
        <v>534</v>
      </c>
      <c r="D2777" s="94">
        <f>VLOOKUP(Pag_Inicio_Corr_mas_casos[[#This Row],[Corregimiento]],Hoja3!$A$2:$D$676,4,0)</f>
        <v>80822</v>
      </c>
      <c r="E2777" s="93">
        <v>13</v>
      </c>
      <c r="F2777">
        <v>1</v>
      </c>
    </row>
    <row r="2778" spans="1:6">
      <c r="A2778" s="92">
        <v>44107</v>
      </c>
      <c r="B2778" s="93">
        <v>44107</v>
      </c>
      <c r="C2778" s="93" t="s">
        <v>540</v>
      </c>
      <c r="D2778" s="94">
        <f>VLOOKUP(Pag_Inicio_Corr_mas_casos[[#This Row],[Corregimiento]],Hoja3!$A$2:$D$676,4,0)</f>
        <v>80812</v>
      </c>
      <c r="E2778" s="93">
        <v>13</v>
      </c>
      <c r="F2778">
        <v>1</v>
      </c>
    </row>
    <row r="2779" spans="1:6">
      <c r="A2779" s="92">
        <v>44107</v>
      </c>
      <c r="B2779" s="93">
        <v>44107</v>
      </c>
      <c r="C2779" s="93" t="s">
        <v>525</v>
      </c>
      <c r="D2779" s="94">
        <f>VLOOKUP(Pag_Inicio_Corr_mas_casos[[#This Row],[Corregimiento]],Hoja3!$A$2:$D$676,4,0)</f>
        <v>81002</v>
      </c>
      <c r="E2779" s="93">
        <v>12</v>
      </c>
      <c r="F2779">
        <v>1</v>
      </c>
    </row>
    <row r="2780" spans="1:6">
      <c r="A2780" s="92">
        <v>44107</v>
      </c>
      <c r="B2780" s="93">
        <v>44107</v>
      </c>
      <c r="C2780" s="93" t="s">
        <v>542</v>
      </c>
      <c r="D2780" s="94">
        <f>VLOOKUP(Pag_Inicio_Corr_mas_casos[[#This Row],[Corregimiento]],Hoja3!$A$2:$D$676,4,0)</f>
        <v>40601</v>
      </c>
      <c r="E2780" s="93">
        <v>12</v>
      </c>
      <c r="F2780">
        <v>1</v>
      </c>
    </row>
    <row r="2781" spans="1:6">
      <c r="A2781" s="92">
        <v>44107</v>
      </c>
      <c r="B2781" s="93">
        <v>44107</v>
      </c>
      <c r="C2781" s="93" t="s">
        <v>677</v>
      </c>
      <c r="D2781" s="94">
        <f>VLOOKUP(Pag_Inicio_Corr_mas_casos[[#This Row],[Corregimiento]],Hoja3!$A$2:$D$676,4,0)</f>
        <v>70211</v>
      </c>
      <c r="E2781" s="93">
        <v>12</v>
      </c>
      <c r="F2781">
        <v>1</v>
      </c>
    </row>
    <row r="2782" spans="1:6">
      <c r="A2782" s="92">
        <v>44107</v>
      </c>
      <c r="B2782" s="93">
        <v>44107</v>
      </c>
      <c r="C2782" s="93" t="s">
        <v>533</v>
      </c>
      <c r="D2782" s="94">
        <f>VLOOKUP(Pag_Inicio_Corr_mas_casos[[#This Row],[Corregimiento]],Hoja3!$A$2:$D$676,4,0)</f>
        <v>80817</v>
      </c>
      <c r="E2782" s="93">
        <v>12</v>
      </c>
      <c r="F2782">
        <v>1</v>
      </c>
    </row>
    <row r="2783" spans="1:6">
      <c r="A2783" s="92">
        <v>44107</v>
      </c>
      <c r="B2783" s="93">
        <v>44107</v>
      </c>
      <c r="C2783" s="93" t="s">
        <v>529</v>
      </c>
      <c r="D2783" s="94">
        <f>VLOOKUP(Pag_Inicio_Corr_mas_casos[[#This Row],[Corregimiento]],Hoja3!$A$2:$D$676,4,0)</f>
        <v>80821</v>
      </c>
      <c r="E2783" s="93">
        <v>11</v>
      </c>
      <c r="F2783">
        <v>1</v>
      </c>
    </row>
    <row r="2784" spans="1:6">
      <c r="A2784" s="92">
        <v>44107</v>
      </c>
      <c r="B2784" s="93">
        <v>44107</v>
      </c>
      <c r="C2784" s="93" t="s">
        <v>536</v>
      </c>
      <c r="D2784" s="94">
        <f>VLOOKUP(Pag_Inicio_Corr_mas_casos[[#This Row],[Corregimiento]],Hoja3!$A$2:$D$676,4,0)</f>
        <v>81001</v>
      </c>
      <c r="E2784" s="93">
        <v>11</v>
      </c>
      <c r="F2784">
        <v>1</v>
      </c>
    </row>
    <row r="2785" spans="1:6">
      <c r="A2785" s="92">
        <v>44107</v>
      </c>
      <c r="B2785" s="93">
        <v>44107</v>
      </c>
      <c r="C2785" s="93" t="s">
        <v>701</v>
      </c>
      <c r="D2785" s="94">
        <f>VLOOKUP(Pag_Inicio_Corr_mas_casos[[#This Row],[Corregimiento]],Hoja3!$A$2:$D$676,4,0)</f>
        <v>130701</v>
      </c>
      <c r="E2785" s="93">
        <v>11</v>
      </c>
      <c r="F2785">
        <v>1</v>
      </c>
    </row>
    <row r="2786" spans="1:6">
      <c r="A2786" s="92">
        <v>44107</v>
      </c>
      <c r="B2786" s="93">
        <v>44107</v>
      </c>
      <c r="C2786" s="93" t="s">
        <v>560</v>
      </c>
      <c r="D2786" s="94">
        <f>VLOOKUP(Pag_Inicio_Corr_mas_casos[[#This Row],[Corregimiento]],Hoja3!$A$2:$D$676,4,0)</f>
        <v>80826</v>
      </c>
      <c r="E2786" s="93">
        <v>11</v>
      </c>
      <c r="F2786">
        <v>1</v>
      </c>
    </row>
    <row r="2787" spans="1:6">
      <c r="A2787" s="92">
        <v>44107</v>
      </c>
      <c r="B2787" s="93">
        <v>44107</v>
      </c>
      <c r="C2787" s="93" t="s">
        <v>676</v>
      </c>
      <c r="D2787" s="94">
        <f>VLOOKUP(Pag_Inicio_Corr_mas_casos[[#This Row],[Corregimiento]],Hoja3!$A$2:$D$676,4,0)</f>
        <v>41301</v>
      </c>
      <c r="E2787" s="93">
        <v>11</v>
      </c>
      <c r="F2787">
        <v>1</v>
      </c>
    </row>
    <row r="2788" spans="1:6">
      <c r="A2788" s="70">
        <v>44108</v>
      </c>
      <c r="B2788" s="71">
        <v>44108</v>
      </c>
      <c r="C2788" s="71" t="s">
        <v>550</v>
      </c>
      <c r="D2788" s="72">
        <f>VLOOKUP(Pag_Inicio_Corr_mas_casos[[#This Row],[Corregimiento]],Hoja3!$A$2:$D$676,4,0)</f>
        <v>80813</v>
      </c>
      <c r="E2788" s="71">
        <v>20</v>
      </c>
      <c r="F2788">
        <v>1</v>
      </c>
    </row>
    <row r="2789" spans="1:6">
      <c r="A2789" s="70">
        <v>44108</v>
      </c>
      <c r="B2789" s="71">
        <v>44108</v>
      </c>
      <c r="C2789" s="71" t="s">
        <v>540</v>
      </c>
      <c r="D2789" s="72">
        <f>VLOOKUP(Pag_Inicio_Corr_mas_casos[[#This Row],[Corregimiento]],Hoja3!$A$2:$D$676,4,0)</f>
        <v>80812</v>
      </c>
      <c r="E2789" s="71">
        <v>17</v>
      </c>
      <c r="F2789">
        <v>1</v>
      </c>
    </row>
    <row r="2790" spans="1:6">
      <c r="A2790" s="70">
        <v>44108</v>
      </c>
      <c r="B2790" s="71">
        <v>44108</v>
      </c>
      <c r="C2790" s="71" t="s">
        <v>535</v>
      </c>
      <c r="D2790" s="72">
        <f>VLOOKUP(Pag_Inicio_Corr_mas_casos[[#This Row],[Corregimiento]],Hoja3!$A$2:$D$676,4,0)</f>
        <v>80823</v>
      </c>
      <c r="E2790" s="71">
        <v>17</v>
      </c>
      <c r="F2790">
        <v>1</v>
      </c>
    </row>
    <row r="2791" spans="1:6">
      <c r="A2791" s="70">
        <v>44108</v>
      </c>
      <c r="B2791" s="71">
        <v>44108</v>
      </c>
      <c r="C2791" s="71" t="s">
        <v>542</v>
      </c>
      <c r="D2791" s="72">
        <f>VLOOKUP(Pag_Inicio_Corr_mas_casos[[#This Row],[Corregimiento]],Hoja3!$A$2:$D$676,4,0)</f>
        <v>40601</v>
      </c>
      <c r="E2791" s="71">
        <v>16</v>
      </c>
      <c r="F2791">
        <v>1</v>
      </c>
    </row>
    <row r="2792" spans="1:6">
      <c r="A2792" s="70">
        <v>44108</v>
      </c>
      <c r="B2792" s="71">
        <v>44108</v>
      </c>
      <c r="C2792" s="71" t="s">
        <v>543</v>
      </c>
      <c r="D2792" s="72">
        <f>VLOOKUP(Pag_Inicio_Corr_mas_casos[[#This Row],[Corregimiento]],Hoja3!$A$2:$D$676,4,0)</f>
        <v>80806</v>
      </c>
      <c r="E2792" s="71">
        <v>16</v>
      </c>
      <c r="F2792">
        <v>1</v>
      </c>
    </row>
    <row r="2793" spans="1:6">
      <c r="A2793" s="70">
        <v>44108</v>
      </c>
      <c r="B2793" s="71">
        <v>44108</v>
      </c>
      <c r="C2793" s="71" t="s">
        <v>580</v>
      </c>
      <c r="D2793" s="72">
        <f>VLOOKUP(Pag_Inicio_Corr_mas_casos[[#This Row],[Corregimiento]],Hoja3!$A$2:$D$676,4,0)</f>
        <v>91001</v>
      </c>
      <c r="E2793" s="71">
        <v>15</v>
      </c>
      <c r="F2793">
        <v>1</v>
      </c>
    </row>
    <row r="2794" spans="1:6">
      <c r="A2794" s="70">
        <v>44108</v>
      </c>
      <c r="B2794" s="71">
        <v>44108</v>
      </c>
      <c r="C2794" s="71" t="s">
        <v>634</v>
      </c>
      <c r="D2794" s="72">
        <f>VLOOKUP(Pag_Inicio_Corr_mas_casos[[#This Row],[Corregimiento]],Hoja3!$A$2:$D$676,4,0)</f>
        <v>91008</v>
      </c>
      <c r="E2794" s="71">
        <v>15</v>
      </c>
      <c r="F2794">
        <v>1</v>
      </c>
    </row>
    <row r="2795" spans="1:6">
      <c r="A2795" s="70">
        <v>44108</v>
      </c>
      <c r="B2795" s="71">
        <v>44108</v>
      </c>
      <c r="C2795" s="71" t="s">
        <v>555</v>
      </c>
      <c r="D2795" s="72">
        <f>VLOOKUP(Pag_Inicio_Corr_mas_casos[[#This Row],[Corregimiento]],Hoja3!$A$2:$D$676,4,0)</f>
        <v>80815</v>
      </c>
      <c r="E2795" s="71">
        <v>15</v>
      </c>
      <c r="F2795">
        <v>1</v>
      </c>
    </row>
    <row r="2796" spans="1:6">
      <c r="A2796" s="70">
        <v>44108</v>
      </c>
      <c r="B2796" s="71">
        <v>44108</v>
      </c>
      <c r="C2796" s="71" t="s">
        <v>529</v>
      </c>
      <c r="D2796" s="72">
        <f>VLOOKUP(Pag_Inicio_Corr_mas_casos[[#This Row],[Corregimiento]],Hoja3!$A$2:$D$676,4,0)</f>
        <v>80821</v>
      </c>
      <c r="E2796" s="71">
        <v>14</v>
      </c>
      <c r="F2796">
        <v>1</v>
      </c>
    </row>
    <row r="2797" spans="1:6">
      <c r="A2797" s="70">
        <v>44108</v>
      </c>
      <c r="B2797" s="71">
        <v>44108</v>
      </c>
      <c r="C2797" s="71" t="s">
        <v>541</v>
      </c>
      <c r="D2797" s="72">
        <f>VLOOKUP(Pag_Inicio_Corr_mas_casos[[#This Row],[Corregimiento]],Hoja3!$A$2:$D$676,4,0)</f>
        <v>130702</v>
      </c>
      <c r="E2797" s="71">
        <v>13</v>
      </c>
      <c r="F2797">
        <v>1</v>
      </c>
    </row>
    <row r="2798" spans="1:6">
      <c r="A2798" s="70">
        <v>44108</v>
      </c>
      <c r="B2798" s="71">
        <v>44108</v>
      </c>
      <c r="C2798" s="71" t="s">
        <v>665</v>
      </c>
      <c r="D2798" s="72">
        <f>VLOOKUP(Pag_Inicio_Corr_mas_casos[[#This Row],[Corregimiento]],Hoja3!$A$2:$D$676,4,0)</f>
        <v>20201</v>
      </c>
      <c r="E2798" s="71">
        <v>12</v>
      </c>
      <c r="F2798">
        <v>1</v>
      </c>
    </row>
    <row r="2799" spans="1:6">
      <c r="A2799" s="70">
        <v>44108</v>
      </c>
      <c r="B2799" s="71">
        <v>44108</v>
      </c>
      <c r="C2799" s="71" t="s">
        <v>533</v>
      </c>
      <c r="D2799" s="72">
        <f>VLOOKUP(Pag_Inicio_Corr_mas_casos[[#This Row],[Corregimiento]],Hoja3!$A$2:$D$676,4,0)</f>
        <v>80817</v>
      </c>
      <c r="E2799" s="71">
        <v>11</v>
      </c>
      <c r="F2799">
        <v>1</v>
      </c>
    </row>
    <row r="2800" spans="1:6">
      <c r="A2800" s="70">
        <v>44108</v>
      </c>
      <c r="B2800" s="71">
        <v>44108</v>
      </c>
      <c r="C2800" s="71" t="s">
        <v>599</v>
      </c>
      <c r="D2800" s="72">
        <f>VLOOKUP(Pag_Inicio_Corr_mas_casos[[#This Row],[Corregimiento]],Hoja3!$A$2:$D$676,4,0)</f>
        <v>81004</v>
      </c>
      <c r="E2800" s="71">
        <v>11</v>
      </c>
      <c r="F2800">
        <v>1</v>
      </c>
    </row>
    <row r="2801" spans="1:6">
      <c r="A2801" s="70">
        <v>44108</v>
      </c>
      <c r="B2801" s="71">
        <v>44108</v>
      </c>
      <c r="C2801" s="71" t="s">
        <v>664</v>
      </c>
      <c r="D2801" s="72">
        <f>VLOOKUP(Pag_Inicio_Corr_mas_casos[[#This Row],[Corregimiento]],Hoja3!$A$2:$D$676,4,0)</f>
        <v>120101</v>
      </c>
      <c r="E2801" s="71">
        <v>11</v>
      </c>
      <c r="F2801">
        <v>1</v>
      </c>
    </row>
    <row r="2802" spans="1:6">
      <c r="A2802" s="70">
        <v>44108</v>
      </c>
      <c r="B2802" s="71">
        <v>44108</v>
      </c>
      <c r="C2802" s="71" t="s">
        <v>662</v>
      </c>
      <c r="D2802" s="72">
        <f>VLOOKUP(Pag_Inicio_Corr_mas_casos[[#This Row],[Corregimiento]],Hoja3!$A$2:$D$676,4,0)</f>
        <v>40502</v>
      </c>
      <c r="E2802" s="71">
        <v>11</v>
      </c>
      <c r="F2802">
        <v>1</v>
      </c>
    </row>
    <row r="2803" spans="1:6">
      <c r="A2803" s="70">
        <v>44108</v>
      </c>
      <c r="B2803" s="71">
        <v>44108</v>
      </c>
      <c r="C2803" s="71" t="s">
        <v>525</v>
      </c>
      <c r="D2803" s="72">
        <f>VLOOKUP(Pag_Inicio_Corr_mas_casos[[#This Row],[Corregimiento]],Hoja3!$A$2:$D$676,4,0)</f>
        <v>81002</v>
      </c>
      <c r="E2803" s="71">
        <v>11</v>
      </c>
      <c r="F2803">
        <v>1</v>
      </c>
    </row>
    <row r="2804" spans="1:6">
      <c r="A2804" s="58">
        <v>44109</v>
      </c>
      <c r="B2804" s="59">
        <v>44109</v>
      </c>
      <c r="C2804" s="59" t="s">
        <v>657</v>
      </c>
      <c r="D2804" s="60">
        <f>VLOOKUP(Pag_Inicio_Corr_mas_casos[[#This Row],[Corregimiento]],Hoja3!$A$2:$D$676,4,0)</f>
        <v>91101</v>
      </c>
      <c r="E2804" s="59">
        <v>44</v>
      </c>
      <c r="F2804">
        <v>1</v>
      </c>
    </row>
    <row r="2805" spans="1:6">
      <c r="A2805" s="58">
        <v>44109</v>
      </c>
      <c r="B2805" s="59">
        <v>44109</v>
      </c>
      <c r="C2805" s="59" t="s">
        <v>688</v>
      </c>
      <c r="D2805" s="60">
        <f>VLOOKUP(Pag_Inicio_Corr_mas_casos[[#This Row],[Corregimiento]],Hoja3!$A$2:$D$676,4,0)</f>
        <v>130104</v>
      </c>
      <c r="E2805" s="59">
        <v>41</v>
      </c>
      <c r="F2805">
        <v>1</v>
      </c>
    </row>
    <row r="2806" spans="1:6">
      <c r="A2806" s="58">
        <v>44109</v>
      </c>
      <c r="B2806" s="59">
        <v>44109</v>
      </c>
      <c r="C2806" s="59" t="s">
        <v>670</v>
      </c>
      <c r="D2806" s="60">
        <f>VLOOKUP(Pag_Inicio_Corr_mas_casos[[#This Row],[Corregimiento]],Hoja3!$A$2:$D$676,4,0)</f>
        <v>110201</v>
      </c>
      <c r="E2806" s="59">
        <v>28</v>
      </c>
      <c r="F2806">
        <v>1</v>
      </c>
    </row>
    <row r="2807" spans="1:6">
      <c r="A2807" s="58">
        <v>44109</v>
      </c>
      <c r="B2807" s="59">
        <v>44109</v>
      </c>
      <c r="C2807" s="59" t="s">
        <v>537</v>
      </c>
      <c r="D2807" s="60">
        <f>VLOOKUP(Pag_Inicio_Corr_mas_casos[[#This Row],[Corregimiento]],Hoja3!$A$2:$D$676,4,0)</f>
        <v>80819</v>
      </c>
      <c r="E2807" s="59">
        <v>14</v>
      </c>
      <c r="F2807">
        <v>1</v>
      </c>
    </row>
    <row r="2808" spans="1:6">
      <c r="A2808" s="58">
        <v>44109</v>
      </c>
      <c r="B2808" s="59">
        <v>44109</v>
      </c>
      <c r="C2808" s="59" t="s">
        <v>702</v>
      </c>
      <c r="D2808" s="60">
        <f>VLOOKUP(Pag_Inicio_Corr_mas_casos[[#This Row],[Corregimiento]],Hoja3!$A$2:$D$676,4,0)</f>
        <v>120510</v>
      </c>
      <c r="E2808" s="59">
        <v>12</v>
      </c>
      <c r="F2808">
        <v>1</v>
      </c>
    </row>
    <row r="2809" spans="1:6">
      <c r="A2809" s="58">
        <v>44109</v>
      </c>
      <c r="B2809" s="59">
        <v>44109</v>
      </c>
      <c r="C2809" s="59" t="s">
        <v>664</v>
      </c>
      <c r="D2809" s="60">
        <f>VLOOKUP(Pag_Inicio_Corr_mas_casos[[#This Row],[Corregimiento]],Hoja3!$A$2:$D$676,4,0)</f>
        <v>120101</v>
      </c>
      <c r="E2809" s="59">
        <v>12</v>
      </c>
      <c r="F2809">
        <v>1</v>
      </c>
    </row>
    <row r="2810" spans="1:6">
      <c r="A2810" s="58">
        <v>44109</v>
      </c>
      <c r="B2810" s="59">
        <v>44109</v>
      </c>
      <c r="C2810" s="59" t="s">
        <v>540</v>
      </c>
      <c r="D2810" s="60">
        <f>VLOOKUP(Pag_Inicio_Corr_mas_casos[[#This Row],[Corregimiento]],Hoja3!$A$2:$D$676,4,0)</f>
        <v>80812</v>
      </c>
      <c r="E2810" s="59">
        <v>12</v>
      </c>
      <c r="F2810">
        <v>1</v>
      </c>
    </row>
    <row r="2811" spans="1:6">
      <c r="A2811" s="58">
        <v>44109</v>
      </c>
      <c r="B2811" s="59">
        <v>44109</v>
      </c>
      <c r="C2811" s="59" t="s">
        <v>579</v>
      </c>
      <c r="D2811" s="60">
        <f>VLOOKUP(Pag_Inicio_Corr_mas_casos[[#This Row],[Corregimiento]],Hoja3!$A$2:$D$676,4,0)</f>
        <v>130706</v>
      </c>
      <c r="E2811" s="59">
        <v>11</v>
      </c>
      <c r="F2811">
        <v>1</v>
      </c>
    </row>
    <row r="2812" spans="1:6">
      <c r="A2812" s="58">
        <v>44109</v>
      </c>
      <c r="B2812" s="59">
        <v>44109</v>
      </c>
      <c r="C2812" s="59" t="s">
        <v>542</v>
      </c>
      <c r="D2812" s="60">
        <f>VLOOKUP(Pag_Inicio_Corr_mas_casos[[#This Row],[Corregimiento]],Hoja3!$A$2:$D$676,4,0)</f>
        <v>40601</v>
      </c>
      <c r="E2812" s="59">
        <v>11</v>
      </c>
      <c r="F2812">
        <v>1</v>
      </c>
    </row>
    <row r="2813" spans="1:6">
      <c r="A2813" s="58">
        <v>44109</v>
      </c>
      <c r="B2813" s="59">
        <v>44109</v>
      </c>
      <c r="C2813" s="59" t="s">
        <v>703</v>
      </c>
      <c r="D2813" s="60">
        <f>VLOOKUP(Pag_Inicio_Corr_mas_casos[[#This Row],[Corregimiento]],Hoja3!$A$2:$D$676,4,0)</f>
        <v>91107</v>
      </c>
      <c r="E2813" s="59">
        <v>11</v>
      </c>
      <c r="F2813">
        <v>1</v>
      </c>
    </row>
    <row r="2814" spans="1:6">
      <c r="A2814" s="58">
        <v>44109</v>
      </c>
      <c r="B2814" s="59">
        <v>44109</v>
      </c>
      <c r="C2814" s="59" t="s">
        <v>559</v>
      </c>
      <c r="D2814" s="60">
        <f>VLOOKUP(Pag_Inicio_Corr_mas_casos[[#This Row],[Corregimiento]],Hoja3!$A$2:$D$676,4,0)</f>
        <v>130708</v>
      </c>
      <c r="E2814" s="59">
        <v>11</v>
      </c>
      <c r="F2814">
        <v>1</v>
      </c>
    </row>
    <row r="2815" spans="1:6">
      <c r="A2815" s="74">
        <v>44110</v>
      </c>
      <c r="B2815" s="75">
        <v>44110</v>
      </c>
      <c r="C2815" s="75" t="s">
        <v>695</v>
      </c>
      <c r="D2815" s="76">
        <f>VLOOKUP(Pag_Inicio_Corr_mas_casos[[#This Row],[Corregimiento]],Hoja3!$A$2:$D$676,4,0)</f>
        <v>110202</v>
      </c>
      <c r="E2815" s="75">
        <v>46</v>
      </c>
      <c r="F2815">
        <v>1</v>
      </c>
    </row>
    <row r="2816" spans="1:6">
      <c r="A2816" s="74">
        <v>44110</v>
      </c>
      <c r="B2816" s="75">
        <v>44110</v>
      </c>
      <c r="C2816" s="75" t="s">
        <v>526</v>
      </c>
      <c r="D2816" s="76">
        <f>VLOOKUP(Pag_Inicio_Corr_mas_casos[[#This Row],[Corregimiento]],Hoja3!$A$2:$D$676,4,0)</f>
        <v>130106</v>
      </c>
      <c r="E2816" s="75">
        <v>40</v>
      </c>
      <c r="F2816">
        <v>1</v>
      </c>
    </row>
    <row r="2817" spans="1:6">
      <c r="A2817" s="74">
        <v>44110</v>
      </c>
      <c r="B2817" s="75">
        <v>44110</v>
      </c>
      <c r="C2817" s="75" t="s">
        <v>529</v>
      </c>
      <c r="D2817" s="76">
        <f>VLOOKUP(Pag_Inicio_Corr_mas_casos[[#This Row],[Corregimiento]],Hoja3!$A$2:$D$676,4,0)</f>
        <v>80821</v>
      </c>
      <c r="E2817" s="75">
        <v>21</v>
      </c>
      <c r="F2817">
        <v>1</v>
      </c>
    </row>
    <row r="2818" spans="1:6">
      <c r="A2818" s="74">
        <v>44110</v>
      </c>
      <c r="B2818" s="75">
        <v>44110</v>
      </c>
      <c r="C2818" s="75" t="s">
        <v>704</v>
      </c>
      <c r="D2818" s="76">
        <f>VLOOKUP(Pag_Inicio_Corr_mas_casos[[#This Row],[Corregimiento]],Hoja3!$A$2:$D$676,4,0)</f>
        <v>91112</v>
      </c>
      <c r="E2818" s="75">
        <v>20</v>
      </c>
      <c r="F2818">
        <v>1</v>
      </c>
    </row>
    <row r="2819" spans="1:6">
      <c r="A2819" s="74">
        <v>44110</v>
      </c>
      <c r="B2819" s="75">
        <v>44110</v>
      </c>
      <c r="C2819" s="75" t="s">
        <v>705</v>
      </c>
      <c r="D2819" s="76">
        <f>VLOOKUP(Pag_Inicio_Corr_mas_casos[[#This Row],[Corregimiento]],Hoja3!$A$2:$D$676,4,0)</f>
        <v>120310</v>
      </c>
      <c r="E2819" s="75">
        <v>18</v>
      </c>
      <c r="F2819">
        <v>1</v>
      </c>
    </row>
    <row r="2820" spans="1:6">
      <c r="A2820" s="74">
        <v>44110</v>
      </c>
      <c r="B2820" s="75">
        <v>44110</v>
      </c>
      <c r="C2820" s="75" t="s">
        <v>703</v>
      </c>
      <c r="D2820" s="76">
        <f>VLOOKUP(Pag_Inicio_Corr_mas_casos[[#This Row],[Corregimiento]],Hoja3!$A$2:$D$676,4,0)</f>
        <v>91107</v>
      </c>
      <c r="E2820" s="75">
        <v>17</v>
      </c>
      <c r="F2820">
        <v>1</v>
      </c>
    </row>
    <row r="2821" spans="1:6">
      <c r="A2821" s="74">
        <v>44110</v>
      </c>
      <c r="B2821" s="75">
        <v>44110</v>
      </c>
      <c r="C2821" s="75" t="s">
        <v>559</v>
      </c>
      <c r="D2821" s="76">
        <f>VLOOKUP(Pag_Inicio_Corr_mas_casos[[#This Row],[Corregimiento]],Hoja3!$A$2:$D$676,4,0)</f>
        <v>130708</v>
      </c>
      <c r="E2821" s="75">
        <v>16</v>
      </c>
      <c r="F2821">
        <v>1</v>
      </c>
    </row>
    <row r="2822" spans="1:6">
      <c r="A2822" s="74">
        <v>44110</v>
      </c>
      <c r="B2822" s="75">
        <v>44110</v>
      </c>
      <c r="C2822" s="75" t="s">
        <v>565</v>
      </c>
      <c r="D2822" s="76">
        <f>VLOOKUP(Pag_Inicio_Corr_mas_casos[[#This Row],[Corregimiento]],Hoja3!$A$2:$D$676,4,0)</f>
        <v>80809</v>
      </c>
      <c r="E2822" s="75">
        <v>16</v>
      </c>
      <c r="F2822">
        <v>1</v>
      </c>
    </row>
    <row r="2823" spans="1:6">
      <c r="A2823" s="74">
        <v>44110</v>
      </c>
      <c r="B2823" s="75">
        <v>44110</v>
      </c>
      <c r="C2823" s="75" t="s">
        <v>541</v>
      </c>
      <c r="D2823" s="76">
        <f>VLOOKUP(Pag_Inicio_Corr_mas_casos[[#This Row],[Corregimiento]],Hoja3!$A$2:$D$676,4,0)</f>
        <v>130702</v>
      </c>
      <c r="E2823" s="75">
        <v>15</v>
      </c>
      <c r="F2823">
        <v>1</v>
      </c>
    </row>
    <row r="2824" spans="1:6">
      <c r="A2824" s="74">
        <v>44110</v>
      </c>
      <c r="B2824" s="75">
        <v>44110</v>
      </c>
      <c r="C2824" s="75" t="s">
        <v>540</v>
      </c>
      <c r="D2824" s="76">
        <f>VLOOKUP(Pag_Inicio_Corr_mas_casos[[#This Row],[Corregimiento]],Hoja3!$A$2:$D$676,4,0)</f>
        <v>80812</v>
      </c>
      <c r="E2824" s="75">
        <v>14</v>
      </c>
      <c r="F2824">
        <v>1</v>
      </c>
    </row>
    <row r="2825" spans="1:6">
      <c r="A2825" s="74">
        <v>44110</v>
      </c>
      <c r="B2825" s="75">
        <v>44110</v>
      </c>
      <c r="C2825" s="75" t="s">
        <v>542</v>
      </c>
      <c r="D2825" s="76">
        <f>VLOOKUP(Pag_Inicio_Corr_mas_casos[[#This Row],[Corregimiento]],Hoja3!$A$2:$D$676,4,0)</f>
        <v>40601</v>
      </c>
      <c r="E2825" s="75">
        <v>12</v>
      </c>
      <c r="F2825">
        <v>1</v>
      </c>
    </row>
    <row r="2826" spans="1:6">
      <c r="A2826" s="74">
        <v>44110</v>
      </c>
      <c r="B2826" s="75">
        <v>44110</v>
      </c>
      <c r="C2826" s="75" t="s">
        <v>528</v>
      </c>
      <c r="D2826" s="76">
        <f>VLOOKUP(Pag_Inicio_Corr_mas_casos[[#This Row],[Corregimiento]],Hoja3!$A$2:$D$676,4,0)</f>
        <v>130102</v>
      </c>
      <c r="E2826" s="75">
        <v>12</v>
      </c>
      <c r="F2826">
        <v>1</v>
      </c>
    </row>
    <row r="2827" spans="1:6">
      <c r="A2827" s="74">
        <v>44110</v>
      </c>
      <c r="B2827" s="75">
        <v>44110</v>
      </c>
      <c r="C2827" s="75" t="s">
        <v>524</v>
      </c>
      <c r="D2827" s="76">
        <f>VLOOKUP(Pag_Inicio_Corr_mas_casos[[#This Row],[Corregimiento]],Hoja3!$A$2:$D$676,4,0)</f>
        <v>130101</v>
      </c>
      <c r="E2827" s="75">
        <v>11</v>
      </c>
      <c r="F2827">
        <v>1</v>
      </c>
    </row>
    <row r="2828" spans="1:6">
      <c r="A2828" s="74">
        <v>44110</v>
      </c>
      <c r="B2828" s="75">
        <v>44110</v>
      </c>
      <c r="C2828" s="75" t="s">
        <v>701</v>
      </c>
      <c r="D2828" s="76">
        <f>VLOOKUP(Pag_Inicio_Corr_mas_casos[[#This Row],[Corregimiento]],Hoja3!$A$2:$D$676,4,0)</f>
        <v>130701</v>
      </c>
      <c r="E2828" s="75">
        <v>11</v>
      </c>
      <c r="F2828">
        <v>1</v>
      </c>
    </row>
    <row r="2829" spans="1:6">
      <c r="A2829" s="74">
        <v>44110</v>
      </c>
      <c r="B2829" s="75">
        <v>44110</v>
      </c>
      <c r="C2829" s="75" t="s">
        <v>533</v>
      </c>
      <c r="D2829" s="76">
        <f>VLOOKUP(Pag_Inicio_Corr_mas_casos[[#This Row],[Corregimiento]],Hoja3!$A$2:$D$676,4,0)</f>
        <v>80817</v>
      </c>
      <c r="E2829" s="75">
        <v>11</v>
      </c>
      <c r="F2829">
        <v>1</v>
      </c>
    </row>
    <row r="2830" spans="1:6">
      <c r="A2830" s="89">
        <v>44111</v>
      </c>
      <c r="B2830" s="90">
        <v>44111</v>
      </c>
      <c r="C2830" s="90" t="s">
        <v>537</v>
      </c>
      <c r="D2830" s="91">
        <f>VLOOKUP(Pag_Inicio_Corr_mas_casos[[#This Row],[Corregimiento]],Hoja3!$A$2:$D$676,4,0)</f>
        <v>80819</v>
      </c>
      <c r="E2830" s="90">
        <v>19</v>
      </c>
      <c r="F2830">
        <v>1</v>
      </c>
    </row>
    <row r="2831" spans="1:6">
      <c r="A2831" s="89">
        <v>44111</v>
      </c>
      <c r="B2831" s="90">
        <v>44111</v>
      </c>
      <c r="C2831" s="90" t="s">
        <v>534</v>
      </c>
      <c r="D2831" s="91">
        <f>VLOOKUP(Pag_Inicio_Corr_mas_casos[[#This Row],[Corregimiento]],Hoja3!$A$2:$D$676,4,0)</f>
        <v>80822</v>
      </c>
      <c r="E2831" s="90">
        <v>19</v>
      </c>
      <c r="F2831">
        <v>1</v>
      </c>
    </row>
    <row r="2832" spans="1:6">
      <c r="A2832" s="89">
        <v>44111</v>
      </c>
      <c r="B2832" s="90">
        <v>44111</v>
      </c>
      <c r="C2832" s="90" t="s">
        <v>565</v>
      </c>
      <c r="D2832" s="91">
        <f>VLOOKUP(Pag_Inicio_Corr_mas_casos[[#This Row],[Corregimiento]],Hoja3!$A$2:$D$676,4,0)</f>
        <v>80809</v>
      </c>
      <c r="E2832" s="90">
        <v>18</v>
      </c>
      <c r="F2832">
        <v>1</v>
      </c>
    </row>
    <row r="2833" spans="1:6">
      <c r="A2833" s="89">
        <v>44111</v>
      </c>
      <c r="B2833" s="90">
        <v>44111</v>
      </c>
      <c r="C2833" s="90" t="s">
        <v>706</v>
      </c>
      <c r="D2833" s="91">
        <f>VLOOKUP(Pag_Inicio_Corr_mas_casos[[#This Row],[Corregimiento]],Hoja3!$A$2:$D$676,4,0)</f>
        <v>70408</v>
      </c>
      <c r="E2833" s="90">
        <v>17</v>
      </c>
      <c r="F2833">
        <v>1</v>
      </c>
    </row>
    <row r="2834" spans="1:6">
      <c r="A2834" s="89">
        <v>44111</v>
      </c>
      <c r="B2834" s="90">
        <v>44111</v>
      </c>
      <c r="C2834" s="90" t="s">
        <v>526</v>
      </c>
      <c r="D2834" s="91">
        <f>VLOOKUP(Pag_Inicio_Corr_mas_casos[[#This Row],[Corregimiento]],Hoja3!$A$2:$D$676,4,0)</f>
        <v>130106</v>
      </c>
      <c r="E2834" s="90">
        <v>17</v>
      </c>
      <c r="F2834">
        <v>1</v>
      </c>
    </row>
    <row r="2835" spans="1:6">
      <c r="A2835" s="89">
        <v>44111</v>
      </c>
      <c r="B2835" s="90">
        <v>44111</v>
      </c>
      <c r="C2835" s="90" t="s">
        <v>529</v>
      </c>
      <c r="D2835" s="91">
        <f>VLOOKUP(Pag_Inicio_Corr_mas_casos[[#This Row],[Corregimiento]],Hoja3!$A$2:$D$676,4,0)</f>
        <v>80821</v>
      </c>
      <c r="E2835" s="90">
        <v>16</v>
      </c>
      <c r="F2835">
        <v>1</v>
      </c>
    </row>
    <row r="2836" spans="1:6">
      <c r="A2836" s="89">
        <v>44111</v>
      </c>
      <c r="B2836" s="90">
        <v>44111</v>
      </c>
      <c r="C2836" s="90" t="s">
        <v>524</v>
      </c>
      <c r="D2836" s="91">
        <f>VLOOKUP(Pag_Inicio_Corr_mas_casos[[#This Row],[Corregimiento]],Hoja3!$A$2:$D$676,4,0)</f>
        <v>130101</v>
      </c>
      <c r="E2836" s="90">
        <v>14</v>
      </c>
      <c r="F2836">
        <v>1</v>
      </c>
    </row>
    <row r="2837" spans="1:6">
      <c r="A2837" s="89">
        <v>44111</v>
      </c>
      <c r="B2837" s="90">
        <v>44111</v>
      </c>
      <c r="C2837" s="90" t="s">
        <v>559</v>
      </c>
      <c r="D2837" s="91">
        <f>VLOOKUP(Pag_Inicio_Corr_mas_casos[[#This Row],[Corregimiento]],Hoja3!$A$2:$D$676,4,0)</f>
        <v>130708</v>
      </c>
      <c r="E2837" s="90">
        <v>14</v>
      </c>
      <c r="F2837">
        <v>1</v>
      </c>
    </row>
    <row r="2838" spans="1:6">
      <c r="A2838" s="89">
        <v>44111</v>
      </c>
      <c r="B2838" s="90">
        <v>44111</v>
      </c>
      <c r="C2838" s="90" t="s">
        <v>547</v>
      </c>
      <c r="D2838" s="91">
        <f>VLOOKUP(Pag_Inicio_Corr_mas_casos[[#This Row],[Corregimiento]],Hoja3!$A$2:$D$676,4,0)</f>
        <v>30113</v>
      </c>
      <c r="E2838" s="90">
        <v>13</v>
      </c>
      <c r="F2838">
        <v>1</v>
      </c>
    </row>
    <row r="2839" spans="1:6">
      <c r="A2839" s="89">
        <v>44111</v>
      </c>
      <c r="B2839" s="90">
        <v>44111</v>
      </c>
      <c r="C2839" s="90" t="s">
        <v>540</v>
      </c>
      <c r="D2839" s="91">
        <f>VLOOKUP(Pag_Inicio_Corr_mas_casos[[#This Row],[Corregimiento]],Hoja3!$A$2:$D$676,4,0)</f>
        <v>80812</v>
      </c>
      <c r="E2839" s="90">
        <v>13</v>
      </c>
      <c r="F2839">
        <v>1</v>
      </c>
    </row>
    <row r="2840" spans="1:6">
      <c r="A2840" s="89">
        <v>44111</v>
      </c>
      <c r="B2840" s="90">
        <v>44111</v>
      </c>
      <c r="C2840" s="90" t="s">
        <v>531</v>
      </c>
      <c r="D2840" s="91">
        <f>VLOOKUP(Pag_Inicio_Corr_mas_casos[[#This Row],[Corregimiento]],Hoja3!$A$2:$D$676,4,0)</f>
        <v>81008</v>
      </c>
      <c r="E2840" s="90">
        <v>13</v>
      </c>
      <c r="F2840">
        <v>1</v>
      </c>
    </row>
    <row r="2841" spans="1:6">
      <c r="A2841" s="89">
        <v>44111</v>
      </c>
      <c r="B2841" s="90">
        <v>44111</v>
      </c>
      <c r="C2841" s="90" t="s">
        <v>658</v>
      </c>
      <c r="D2841" s="91">
        <f>VLOOKUP(Pag_Inicio_Corr_mas_casos[[#This Row],[Corregimiento]],Hoja3!$A$2:$D$676,4,0)</f>
        <v>70409</v>
      </c>
      <c r="E2841" s="90">
        <v>12</v>
      </c>
      <c r="F2841">
        <v>1</v>
      </c>
    </row>
    <row r="2842" spans="1:6">
      <c r="A2842" s="89">
        <v>44111</v>
      </c>
      <c r="B2842" s="90">
        <v>44111</v>
      </c>
      <c r="C2842" s="90" t="s">
        <v>525</v>
      </c>
      <c r="D2842" s="91">
        <f>VLOOKUP(Pag_Inicio_Corr_mas_casos[[#This Row],[Corregimiento]],Hoja3!$A$2:$D$676,4,0)</f>
        <v>81002</v>
      </c>
      <c r="E2842" s="90">
        <v>12</v>
      </c>
      <c r="F2842">
        <v>1</v>
      </c>
    </row>
    <row r="2843" spans="1:6">
      <c r="A2843" s="89">
        <v>44111</v>
      </c>
      <c r="B2843" s="90">
        <v>44111</v>
      </c>
      <c r="C2843" s="90" t="s">
        <v>542</v>
      </c>
      <c r="D2843" s="91">
        <f>VLOOKUP(Pag_Inicio_Corr_mas_casos[[#This Row],[Corregimiento]],Hoja3!$A$2:$D$676,4,0)</f>
        <v>40601</v>
      </c>
      <c r="E2843" s="90">
        <v>12</v>
      </c>
      <c r="F2843">
        <v>1</v>
      </c>
    </row>
    <row r="2844" spans="1:6">
      <c r="A2844" s="89">
        <v>44111</v>
      </c>
      <c r="B2844" s="90">
        <v>44111</v>
      </c>
      <c r="C2844" s="90" t="s">
        <v>670</v>
      </c>
      <c r="D2844" s="91">
        <f>VLOOKUP(Pag_Inicio_Corr_mas_casos[[#This Row],[Corregimiento]],Hoja3!$A$2:$D$676,4,0)</f>
        <v>110201</v>
      </c>
      <c r="E2844" s="90">
        <v>11</v>
      </c>
      <c r="F2844">
        <v>1</v>
      </c>
    </row>
    <row r="2845" spans="1:6">
      <c r="A2845" s="89">
        <v>44111</v>
      </c>
      <c r="B2845" s="90">
        <v>44111</v>
      </c>
      <c r="C2845" s="90" t="s">
        <v>580</v>
      </c>
      <c r="D2845" s="91">
        <f>VLOOKUP(Pag_Inicio_Corr_mas_casos[[#This Row],[Corregimiento]],Hoja3!$A$2:$D$676,4,0)</f>
        <v>91001</v>
      </c>
      <c r="E2845" s="90">
        <v>11</v>
      </c>
      <c r="F2845">
        <v>1</v>
      </c>
    </row>
    <row r="2846" spans="1:6">
      <c r="A2846" s="89">
        <v>44111</v>
      </c>
      <c r="B2846" s="90">
        <v>44111</v>
      </c>
      <c r="C2846" s="90" t="s">
        <v>535</v>
      </c>
      <c r="D2846" s="91">
        <f>VLOOKUP(Pag_Inicio_Corr_mas_casos[[#This Row],[Corregimiento]],Hoja3!$A$2:$D$676,4,0)</f>
        <v>80823</v>
      </c>
      <c r="E2846" s="90">
        <v>10</v>
      </c>
      <c r="F2846">
        <v>1</v>
      </c>
    </row>
    <row r="2847" spans="1:6">
      <c r="A2847" s="89">
        <v>44111</v>
      </c>
      <c r="B2847" s="90">
        <v>44111</v>
      </c>
      <c r="C2847" s="90" t="s">
        <v>563</v>
      </c>
      <c r="D2847" s="91">
        <f>VLOOKUP(Pag_Inicio_Corr_mas_casos[[#This Row],[Corregimiento]],Hoja3!$A$2:$D$676,4,0)</f>
        <v>130105</v>
      </c>
      <c r="E2847" s="90">
        <v>10</v>
      </c>
      <c r="F2847">
        <v>1</v>
      </c>
    </row>
    <row r="2848" spans="1:6">
      <c r="A2848" s="80">
        <v>44112</v>
      </c>
      <c r="B2848" s="81">
        <v>44112</v>
      </c>
      <c r="C2848" s="81" t="s">
        <v>670</v>
      </c>
      <c r="D2848" s="82">
        <f>VLOOKUP(Pag_Inicio_Corr_mas_casos[[#This Row],[Corregimiento]],Hoja3!$A$2:$D$676,4,0)</f>
        <v>110201</v>
      </c>
      <c r="E2848" s="81">
        <v>30</v>
      </c>
      <c r="F2848">
        <v>1</v>
      </c>
    </row>
    <row r="2849" spans="1:6">
      <c r="A2849" s="80">
        <v>44112</v>
      </c>
      <c r="B2849" s="81">
        <v>44112</v>
      </c>
      <c r="C2849" s="81" t="s">
        <v>580</v>
      </c>
      <c r="D2849" s="82">
        <f>VLOOKUP(Pag_Inicio_Corr_mas_casos[[#This Row],[Corregimiento]],Hoja3!$A$2:$D$676,4,0)</f>
        <v>91001</v>
      </c>
      <c r="E2849" s="81">
        <v>28</v>
      </c>
      <c r="F2849">
        <v>1</v>
      </c>
    </row>
    <row r="2850" spans="1:6">
      <c r="A2850" s="80">
        <v>44112</v>
      </c>
      <c r="B2850" s="81">
        <v>44112</v>
      </c>
      <c r="C2850" s="81" t="s">
        <v>698</v>
      </c>
      <c r="D2850" s="82">
        <f>VLOOKUP(Pag_Inicio_Corr_mas_casos[[#This Row],[Corregimiento]],Hoja3!$A$2:$D$676,4,0)</f>
        <v>60703</v>
      </c>
      <c r="E2850" s="81">
        <v>19</v>
      </c>
      <c r="F2850">
        <v>1</v>
      </c>
    </row>
    <row r="2851" spans="1:6">
      <c r="A2851" s="80">
        <v>44112</v>
      </c>
      <c r="B2851" s="81">
        <v>44112</v>
      </c>
      <c r="C2851" s="81" t="s">
        <v>524</v>
      </c>
      <c r="D2851" s="82">
        <f>VLOOKUP(Pag_Inicio_Corr_mas_casos[[#This Row],[Corregimiento]],Hoja3!$A$2:$D$676,4,0)</f>
        <v>130101</v>
      </c>
      <c r="E2851" s="81">
        <v>18</v>
      </c>
      <c r="F2851">
        <v>1</v>
      </c>
    </row>
    <row r="2852" spans="1:6">
      <c r="A2852" s="80">
        <v>44112</v>
      </c>
      <c r="B2852" s="81">
        <v>44112</v>
      </c>
      <c r="C2852" s="81" t="s">
        <v>542</v>
      </c>
      <c r="D2852" s="82">
        <f>VLOOKUP(Pag_Inicio_Corr_mas_casos[[#This Row],[Corregimiento]],Hoja3!$A$2:$D$676,4,0)</f>
        <v>40601</v>
      </c>
      <c r="E2852" s="81">
        <v>16</v>
      </c>
      <c r="F2852">
        <v>1</v>
      </c>
    </row>
    <row r="2853" spans="1:6">
      <c r="A2853" s="80">
        <v>44112</v>
      </c>
      <c r="B2853" s="81">
        <v>44112</v>
      </c>
      <c r="C2853" s="81" t="s">
        <v>707</v>
      </c>
      <c r="D2853" s="82">
        <f>VLOOKUP(Pag_Inicio_Corr_mas_casos[[#This Row],[Corregimiento]],Hoja3!$A$2:$D$676,4,0)</f>
        <v>90509</v>
      </c>
      <c r="E2853" s="81">
        <v>16</v>
      </c>
      <c r="F2853">
        <v>1</v>
      </c>
    </row>
    <row r="2854" spans="1:6">
      <c r="A2854" s="80">
        <v>44112</v>
      </c>
      <c r="B2854" s="81">
        <v>44112</v>
      </c>
      <c r="C2854" s="81" t="s">
        <v>543</v>
      </c>
      <c r="D2854" s="82">
        <f>VLOOKUP(Pag_Inicio_Corr_mas_casos[[#This Row],[Corregimiento]],Hoja3!$A$2:$D$676,4,0)</f>
        <v>80806</v>
      </c>
      <c r="E2854" s="81">
        <v>15</v>
      </c>
      <c r="F2854">
        <v>1</v>
      </c>
    </row>
    <row r="2855" spans="1:6">
      <c r="A2855" s="80">
        <v>44112</v>
      </c>
      <c r="B2855" s="81">
        <v>44112</v>
      </c>
      <c r="C2855" s="81" t="s">
        <v>572</v>
      </c>
      <c r="D2855" s="82">
        <f>VLOOKUP(Pag_Inicio_Corr_mas_casos[[#This Row],[Corregimiento]],Hoja3!$A$2:$D$676,4,0)</f>
        <v>130701</v>
      </c>
      <c r="E2855" s="81">
        <v>13</v>
      </c>
      <c r="F2855">
        <v>1</v>
      </c>
    </row>
    <row r="2856" spans="1:6">
      <c r="A2856" s="80">
        <v>44112</v>
      </c>
      <c r="B2856" s="81">
        <v>44112</v>
      </c>
      <c r="C2856" s="81" t="s">
        <v>559</v>
      </c>
      <c r="D2856" s="82">
        <f>VLOOKUP(Pag_Inicio_Corr_mas_casos[[#This Row],[Corregimiento]],Hoja3!$A$2:$D$676,4,0)</f>
        <v>130708</v>
      </c>
      <c r="E2856" s="81">
        <v>13</v>
      </c>
      <c r="F2856">
        <v>1</v>
      </c>
    </row>
    <row r="2857" spans="1:6">
      <c r="A2857" s="80">
        <v>44112</v>
      </c>
      <c r="B2857" s="81">
        <v>44112</v>
      </c>
      <c r="C2857" s="81" t="s">
        <v>565</v>
      </c>
      <c r="D2857" s="82">
        <f>VLOOKUP(Pag_Inicio_Corr_mas_casos[[#This Row],[Corregimiento]],Hoja3!$A$2:$D$676,4,0)</f>
        <v>80809</v>
      </c>
      <c r="E2857" s="81">
        <v>13</v>
      </c>
      <c r="F2857">
        <v>1</v>
      </c>
    </row>
    <row r="2858" spans="1:6">
      <c r="A2858" s="80">
        <v>44112</v>
      </c>
      <c r="B2858" s="81">
        <v>44112</v>
      </c>
      <c r="C2858" s="81" t="s">
        <v>541</v>
      </c>
      <c r="D2858" s="82">
        <f>VLOOKUP(Pag_Inicio_Corr_mas_casos[[#This Row],[Corregimiento]],Hoja3!$A$2:$D$676,4,0)</f>
        <v>130702</v>
      </c>
      <c r="E2858" s="81">
        <v>12</v>
      </c>
      <c r="F2858">
        <v>1</v>
      </c>
    </row>
    <row r="2859" spans="1:6">
      <c r="A2859" s="80">
        <v>44112</v>
      </c>
      <c r="B2859" s="81">
        <v>44112</v>
      </c>
      <c r="C2859" s="81" t="s">
        <v>525</v>
      </c>
      <c r="D2859" s="82">
        <f>VLOOKUP(Pag_Inicio_Corr_mas_casos[[#This Row],[Corregimiento]],Hoja3!$A$2:$D$676,4,0)</f>
        <v>81002</v>
      </c>
      <c r="E2859" s="81">
        <v>12</v>
      </c>
      <c r="F2859">
        <v>1</v>
      </c>
    </row>
    <row r="2860" spans="1:6">
      <c r="A2860" s="80">
        <v>44112</v>
      </c>
      <c r="B2860" s="81">
        <v>44112</v>
      </c>
      <c r="C2860" s="81" t="s">
        <v>517</v>
      </c>
      <c r="D2860" s="82">
        <f>VLOOKUP(Pag_Inicio_Corr_mas_casos[[#This Row],[Corregimiento]],Hoja3!$A$2:$D$676,4,0)</f>
        <v>130709</v>
      </c>
      <c r="E2860" s="81">
        <v>12</v>
      </c>
      <c r="F2860">
        <v>1</v>
      </c>
    </row>
    <row r="2861" spans="1:6">
      <c r="A2861" s="80">
        <v>44112</v>
      </c>
      <c r="B2861" s="81">
        <v>44112</v>
      </c>
      <c r="C2861" s="81" t="s">
        <v>528</v>
      </c>
      <c r="D2861" s="82">
        <f>VLOOKUP(Pag_Inicio_Corr_mas_casos[[#This Row],[Corregimiento]],Hoja3!$A$2:$D$676,4,0)</f>
        <v>130102</v>
      </c>
      <c r="E2861" s="81">
        <v>12</v>
      </c>
      <c r="F2861">
        <v>1</v>
      </c>
    </row>
    <row r="2862" spans="1:6">
      <c r="A2862" s="80">
        <v>44112</v>
      </c>
      <c r="B2862" s="81">
        <v>44112</v>
      </c>
      <c r="C2862" s="81" t="s">
        <v>708</v>
      </c>
      <c r="D2862" s="82">
        <f>VLOOKUP(Pag_Inicio_Corr_mas_casos[[#This Row],[Corregimiento]],Hoja3!$A$2:$D$676,4,0)</f>
        <v>91007</v>
      </c>
      <c r="E2862" s="81">
        <v>11</v>
      </c>
      <c r="F2862">
        <v>1</v>
      </c>
    </row>
    <row r="2863" spans="1:6">
      <c r="A2863" s="80">
        <v>44112</v>
      </c>
      <c r="B2863" s="81">
        <v>44112</v>
      </c>
      <c r="C2863" s="81" t="s">
        <v>631</v>
      </c>
      <c r="D2863" s="82">
        <f>VLOOKUP(Pag_Inicio_Corr_mas_casos[[#This Row],[Corregimiento]],Hoja3!$A$2:$D$676,4,0)</f>
        <v>120402</v>
      </c>
      <c r="E2863" s="81">
        <v>11</v>
      </c>
      <c r="F2863">
        <v>1</v>
      </c>
    </row>
    <row r="2864" spans="1:6">
      <c r="A2864" s="80">
        <v>44112</v>
      </c>
      <c r="B2864" s="81">
        <v>44112</v>
      </c>
      <c r="C2864" s="81" t="s">
        <v>540</v>
      </c>
      <c r="D2864" s="82">
        <f>VLOOKUP(Pag_Inicio_Corr_mas_casos[[#This Row],[Corregimiento]],Hoja3!$A$2:$D$676,4,0)</f>
        <v>80812</v>
      </c>
      <c r="E2864" s="81">
        <v>11</v>
      </c>
      <c r="F2864">
        <v>1</v>
      </c>
    </row>
    <row r="2865" spans="1:6">
      <c r="A2865" s="80">
        <v>44112</v>
      </c>
      <c r="B2865" s="81">
        <v>44112</v>
      </c>
      <c r="C2865" s="81" t="s">
        <v>550</v>
      </c>
      <c r="D2865" s="82">
        <f>VLOOKUP(Pag_Inicio_Corr_mas_casos[[#This Row],[Corregimiento]],Hoja3!$A$2:$D$676,4,0)</f>
        <v>80813</v>
      </c>
      <c r="E2865" s="81">
        <v>11</v>
      </c>
      <c r="F2865">
        <v>1</v>
      </c>
    </row>
    <row r="2866" spans="1:6">
      <c r="A2866" s="80">
        <v>44112</v>
      </c>
      <c r="B2866" s="81">
        <v>44112</v>
      </c>
      <c r="C2866" s="81" t="s">
        <v>657</v>
      </c>
      <c r="D2866" s="82">
        <f>VLOOKUP(Pag_Inicio_Corr_mas_casos[[#This Row],[Corregimiento]],Hoja3!$A$2:$D$676,4,0)</f>
        <v>91101</v>
      </c>
      <c r="E2866" s="81">
        <v>11</v>
      </c>
      <c r="F2866">
        <v>1</v>
      </c>
    </row>
    <row r="2867" spans="1:6">
      <c r="A2867" s="70">
        <v>44113</v>
      </c>
      <c r="B2867" s="71">
        <v>44113</v>
      </c>
      <c r="C2867" s="71" t="s">
        <v>677</v>
      </c>
      <c r="D2867" s="72">
        <f>VLOOKUP(Pag_Inicio_Corr_mas_casos[[#This Row],[Corregimiento]],Hoja3!$A$2:$D$676,4,0)</f>
        <v>70211</v>
      </c>
      <c r="E2867" s="71">
        <v>45</v>
      </c>
      <c r="F2867">
        <v>1</v>
      </c>
    </row>
    <row r="2868" spans="1:6">
      <c r="A2868" s="70">
        <v>44113</v>
      </c>
      <c r="B2868" s="71">
        <v>44113</v>
      </c>
      <c r="C2868" s="71" t="s">
        <v>529</v>
      </c>
      <c r="D2868" s="72">
        <f>VLOOKUP(Pag_Inicio_Corr_mas_casos[[#This Row],[Corregimiento]],Hoja3!$A$2:$D$676,4,0)</f>
        <v>80821</v>
      </c>
      <c r="E2868" s="71">
        <v>34</v>
      </c>
      <c r="F2868">
        <v>1</v>
      </c>
    </row>
    <row r="2869" spans="1:6">
      <c r="A2869" s="70">
        <v>44113</v>
      </c>
      <c r="B2869" s="71">
        <v>44113</v>
      </c>
      <c r="C2869" s="71" t="s">
        <v>657</v>
      </c>
      <c r="D2869" s="72">
        <f>VLOOKUP(Pag_Inicio_Corr_mas_casos[[#This Row],[Corregimiento]],Hoja3!$A$2:$D$676,4,0)</f>
        <v>91101</v>
      </c>
      <c r="E2869" s="71">
        <v>31</v>
      </c>
      <c r="F2869">
        <v>1</v>
      </c>
    </row>
    <row r="2870" spans="1:6">
      <c r="A2870" s="70">
        <v>44113</v>
      </c>
      <c r="B2870" s="71">
        <v>44113</v>
      </c>
      <c r="C2870" s="71" t="s">
        <v>580</v>
      </c>
      <c r="D2870" s="72">
        <f>VLOOKUP(Pag_Inicio_Corr_mas_casos[[#This Row],[Corregimiento]],Hoja3!$A$2:$D$676,4,0)</f>
        <v>91001</v>
      </c>
      <c r="E2870" s="71">
        <v>22</v>
      </c>
      <c r="F2870">
        <v>1</v>
      </c>
    </row>
    <row r="2871" spans="1:6">
      <c r="A2871" s="70">
        <v>44113</v>
      </c>
      <c r="B2871" s="71">
        <v>44113</v>
      </c>
      <c r="C2871" s="71" t="s">
        <v>554</v>
      </c>
      <c r="D2871" s="72">
        <f>VLOOKUP(Pag_Inicio_Corr_mas_casos[[#This Row],[Corregimiento]],Hoja3!$A$2:$D$676,4,0)</f>
        <v>80820</v>
      </c>
      <c r="E2871" s="71">
        <v>19</v>
      </c>
      <c r="F2871">
        <v>1</v>
      </c>
    </row>
    <row r="2872" spans="1:6">
      <c r="A2872" s="70">
        <v>44113</v>
      </c>
      <c r="B2872" s="71">
        <v>44113</v>
      </c>
      <c r="C2872" s="71" t="s">
        <v>537</v>
      </c>
      <c r="D2872" s="72">
        <f>VLOOKUP(Pag_Inicio_Corr_mas_casos[[#This Row],[Corregimiento]],Hoja3!$A$2:$D$676,4,0)</f>
        <v>80819</v>
      </c>
      <c r="E2872" s="71">
        <v>19</v>
      </c>
      <c r="F2872">
        <v>1</v>
      </c>
    </row>
    <row r="2873" spans="1:6">
      <c r="A2873" s="70">
        <v>44113</v>
      </c>
      <c r="B2873" s="71">
        <v>44113</v>
      </c>
      <c r="C2873" s="71" t="s">
        <v>555</v>
      </c>
      <c r="D2873" s="72">
        <f>VLOOKUP(Pag_Inicio_Corr_mas_casos[[#This Row],[Corregimiento]],Hoja3!$A$2:$D$676,4,0)</f>
        <v>80815</v>
      </c>
      <c r="E2873" s="71">
        <v>18</v>
      </c>
      <c r="F2873">
        <v>1</v>
      </c>
    </row>
    <row r="2874" spans="1:6">
      <c r="A2874" s="70">
        <v>44113</v>
      </c>
      <c r="B2874" s="71">
        <v>44113</v>
      </c>
      <c r="C2874" s="71" t="s">
        <v>526</v>
      </c>
      <c r="D2874" s="72">
        <f>VLOOKUP(Pag_Inicio_Corr_mas_casos[[#This Row],[Corregimiento]],Hoja3!$A$2:$D$676,4,0)</f>
        <v>130106</v>
      </c>
      <c r="E2874" s="71">
        <v>18</v>
      </c>
      <c r="F2874">
        <v>1</v>
      </c>
    </row>
    <row r="2875" spans="1:6">
      <c r="A2875" s="70">
        <v>44113</v>
      </c>
      <c r="B2875" s="71">
        <v>44113</v>
      </c>
      <c r="C2875" s="71" t="s">
        <v>544</v>
      </c>
      <c r="D2875" s="72">
        <f>VLOOKUP(Pag_Inicio_Corr_mas_casos[[#This Row],[Corregimiento]],Hoja3!$A$2:$D$676,4,0)</f>
        <v>130108</v>
      </c>
      <c r="E2875" s="71">
        <v>17</v>
      </c>
      <c r="F2875">
        <v>1</v>
      </c>
    </row>
    <row r="2876" spans="1:6">
      <c r="A2876" s="70">
        <v>44113</v>
      </c>
      <c r="B2876" s="71">
        <v>44113</v>
      </c>
      <c r="C2876" s="71" t="s">
        <v>528</v>
      </c>
      <c r="D2876" s="72">
        <f>VLOOKUP(Pag_Inicio_Corr_mas_casos[[#This Row],[Corregimiento]],Hoja3!$A$2:$D$676,4,0)</f>
        <v>130102</v>
      </c>
      <c r="E2876" s="71">
        <v>17</v>
      </c>
      <c r="F2876">
        <v>1</v>
      </c>
    </row>
    <row r="2877" spans="1:6">
      <c r="A2877" s="70">
        <v>44113</v>
      </c>
      <c r="B2877" s="71">
        <v>44113</v>
      </c>
      <c r="C2877" s="71" t="s">
        <v>543</v>
      </c>
      <c r="D2877" s="72">
        <f>VLOOKUP(Pag_Inicio_Corr_mas_casos[[#This Row],[Corregimiento]],Hoja3!$A$2:$D$676,4,0)</f>
        <v>80806</v>
      </c>
      <c r="E2877" s="71">
        <v>15</v>
      </c>
      <c r="F2877">
        <v>1</v>
      </c>
    </row>
    <row r="2878" spans="1:6">
      <c r="A2878" s="70">
        <v>44113</v>
      </c>
      <c r="B2878" s="71">
        <v>44113</v>
      </c>
      <c r="C2878" s="71" t="s">
        <v>568</v>
      </c>
      <c r="D2878" s="72">
        <f>VLOOKUP(Pag_Inicio_Corr_mas_casos[[#This Row],[Corregimiento]],Hoja3!$A$2:$D$676,4,0)</f>
        <v>130717</v>
      </c>
      <c r="E2878" s="71">
        <v>13</v>
      </c>
      <c r="F2878">
        <v>1</v>
      </c>
    </row>
    <row r="2879" spans="1:6">
      <c r="A2879" s="70">
        <v>44113</v>
      </c>
      <c r="B2879" s="71">
        <v>44113</v>
      </c>
      <c r="C2879" s="71" t="s">
        <v>688</v>
      </c>
      <c r="D2879" s="72">
        <f>VLOOKUP(Pag_Inicio_Corr_mas_casos[[#This Row],[Corregimiento]],Hoja3!$A$2:$D$676,4,0)</f>
        <v>130104</v>
      </c>
      <c r="E2879" s="71">
        <v>13</v>
      </c>
      <c r="F2879">
        <v>1</v>
      </c>
    </row>
    <row r="2880" spans="1:6">
      <c r="A2880" s="70">
        <v>44113</v>
      </c>
      <c r="B2880" s="71">
        <v>44113</v>
      </c>
      <c r="C2880" s="71" t="s">
        <v>540</v>
      </c>
      <c r="D2880" s="72">
        <f>VLOOKUP(Pag_Inicio_Corr_mas_casos[[#This Row],[Corregimiento]],Hoja3!$A$2:$D$676,4,0)</f>
        <v>80812</v>
      </c>
      <c r="E2880" s="71">
        <v>11</v>
      </c>
      <c r="F2880">
        <v>1</v>
      </c>
    </row>
    <row r="2881" spans="1:6">
      <c r="A2881" s="64">
        <v>44114</v>
      </c>
      <c r="B2881" s="65">
        <v>44114</v>
      </c>
      <c r="C2881" s="65" t="s">
        <v>706</v>
      </c>
      <c r="D2881" s="66">
        <f>VLOOKUP(Pag_Inicio_Corr_mas_casos[[#This Row],[Corregimiento]],Hoja3!$A$2:$D$676,4,0)</f>
        <v>70408</v>
      </c>
      <c r="E2881" s="65">
        <v>32</v>
      </c>
      <c r="F2881">
        <v>1</v>
      </c>
    </row>
    <row r="2882" spans="1:6">
      <c r="A2882" s="64">
        <v>44114</v>
      </c>
      <c r="B2882" s="65">
        <v>44114</v>
      </c>
      <c r="C2882" s="65" t="s">
        <v>535</v>
      </c>
      <c r="D2882" s="66">
        <f>VLOOKUP(Pag_Inicio_Corr_mas_casos[[#This Row],[Corregimiento]],Hoja3!$A$2:$D$676,4,0)</f>
        <v>80823</v>
      </c>
      <c r="E2882" s="65">
        <v>21</v>
      </c>
      <c r="F2882">
        <v>1</v>
      </c>
    </row>
    <row r="2883" spans="1:6">
      <c r="A2883" s="64">
        <v>44114</v>
      </c>
      <c r="B2883" s="65">
        <v>44114</v>
      </c>
      <c r="C2883" s="65" t="s">
        <v>563</v>
      </c>
      <c r="D2883" s="66">
        <f>VLOOKUP(Pag_Inicio_Corr_mas_casos[[#This Row],[Corregimiento]],Hoja3!$A$2:$D$676,4,0)</f>
        <v>130105</v>
      </c>
      <c r="E2883" s="65">
        <v>21</v>
      </c>
      <c r="F2883">
        <v>1</v>
      </c>
    </row>
    <row r="2884" spans="1:6">
      <c r="A2884" s="64">
        <v>44114</v>
      </c>
      <c r="B2884" s="65">
        <v>44114</v>
      </c>
      <c r="C2884" s="65" t="s">
        <v>709</v>
      </c>
      <c r="D2884" s="66">
        <f>VLOOKUP(Pag_Inicio_Corr_mas_casos[[#This Row],[Corregimiento]],Hoja3!$A$2:$D$676,4,0)</f>
        <v>70220</v>
      </c>
      <c r="E2884" s="65">
        <v>20</v>
      </c>
      <c r="F2884">
        <v>1</v>
      </c>
    </row>
    <row r="2885" spans="1:6">
      <c r="A2885" s="64">
        <v>44114</v>
      </c>
      <c r="B2885" s="65">
        <v>44114</v>
      </c>
      <c r="C2885" s="65" t="s">
        <v>657</v>
      </c>
      <c r="D2885" s="66">
        <f>VLOOKUP(Pag_Inicio_Corr_mas_casos[[#This Row],[Corregimiento]],Hoja3!$A$2:$D$676,4,0)</f>
        <v>91101</v>
      </c>
      <c r="E2885" s="65">
        <v>19</v>
      </c>
      <c r="F2885">
        <v>1</v>
      </c>
    </row>
    <row r="2886" spans="1:6">
      <c r="A2886" s="64">
        <v>44114</v>
      </c>
      <c r="B2886" s="65">
        <v>44114</v>
      </c>
      <c r="C2886" s="65" t="s">
        <v>524</v>
      </c>
      <c r="D2886" s="66">
        <f>VLOOKUP(Pag_Inicio_Corr_mas_casos[[#This Row],[Corregimiento]],Hoja3!$A$2:$D$676,4,0)</f>
        <v>130101</v>
      </c>
      <c r="E2886" s="65">
        <v>18</v>
      </c>
      <c r="F2886">
        <v>1</v>
      </c>
    </row>
    <row r="2887" spans="1:6">
      <c r="A2887" s="64">
        <v>44114</v>
      </c>
      <c r="B2887" s="65">
        <v>44114</v>
      </c>
      <c r="C2887" s="65" t="s">
        <v>528</v>
      </c>
      <c r="D2887" s="66">
        <f>VLOOKUP(Pag_Inicio_Corr_mas_casos[[#This Row],[Corregimiento]],Hoja3!$A$2:$D$676,4,0)</f>
        <v>130102</v>
      </c>
      <c r="E2887" s="65">
        <v>17</v>
      </c>
      <c r="F2887">
        <v>1</v>
      </c>
    </row>
    <row r="2888" spans="1:6">
      <c r="A2888" s="64">
        <v>44114</v>
      </c>
      <c r="B2888" s="65">
        <v>44114</v>
      </c>
      <c r="C2888" s="65" t="s">
        <v>529</v>
      </c>
      <c r="D2888" s="66">
        <f>VLOOKUP(Pag_Inicio_Corr_mas_casos[[#This Row],[Corregimiento]],Hoja3!$A$2:$D$676,4,0)</f>
        <v>80821</v>
      </c>
      <c r="E2888" s="65">
        <v>16</v>
      </c>
      <c r="F2888">
        <v>1</v>
      </c>
    </row>
    <row r="2889" spans="1:6">
      <c r="A2889" s="64">
        <v>44114</v>
      </c>
      <c r="B2889" s="65">
        <v>44114</v>
      </c>
      <c r="C2889" s="65" t="s">
        <v>543</v>
      </c>
      <c r="D2889" s="66">
        <f>VLOOKUP(Pag_Inicio_Corr_mas_casos[[#This Row],[Corregimiento]],Hoja3!$A$2:$D$676,4,0)</f>
        <v>80806</v>
      </c>
      <c r="E2889" s="65">
        <v>15</v>
      </c>
      <c r="F2889">
        <v>1</v>
      </c>
    </row>
    <row r="2890" spans="1:6">
      <c r="A2890" s="64">
        <v>44114</v>
      </c>
      <c r="B2890" s="65">
        <v>44114</v>
      </c>
      <c r="C2890" s="65" t="s">
        <v>710</v>
      </c>
      <c r="D2890" s="66">
        <f>VLOOKUP(Pag_Inicio_Corr_mas_casos[[#This Row],[Corregimiento]],Hoja3!$A$2:$D$676,4,0)</f>
        <v>80812</v>
      </c>
      <c r="E2890" s="65">
        <v>15</v>
      </c>
      <c r="F2890">
        <v>1</v>
      </c>
    </row>
    <row r="2891" spans="1:6">
      <c r="A2891" s="64">
        <v>44114</v>
      </c>
      <c r="B2891" s="65">
        <v>44114</v>
      </c>
      <c r="C2891" s="65" t="s">
        <v>703</v>
      </c>
      <c r="D2891" s="66">
        <f>VLOOKUP(Pag_Inicio_Corr_mas_casos[[#This Row],[Corregimiento]],Hoja3!$A$2:$D$676,4,0)</f>
        <v>91107</v>
      </c>
      <c r="E2891" s="65">
        <v>15</v>
      </c>
      <c r="F2891">
        <v>1</v>
      </c>
    </row>
    <row r="2892" spans="1:6">
      <c r="A2892" s="64">
        <v>44114</v>
      </c>
      <c r="B2892" s="65">
        <v>44114</v>
      </c>
      <c r="C2892" s="65" t="s">
        <v>580</v>
      </c>
      <c r="D2892" s="66">
        <f>VLOOKUP(Pag_Inicio_Corr_mas_casos[[#This Row],[Corregimiento]],Hoja3!$A$2:$D$676,4,0)</f>
        <v>91001</v>
      </c>
      <c r="E2892" s="65">
        <v>15</v>
      </c>
      <c r="F2892">
        <v>1</v>
      </c>
    </row>
    <row r="2893" spans="1:6">
      <c r="A2893" s="64">
        <v>44114</v>
      </c>
      <c r="B2893" s="65">
        <v>44114</v>
      </c>
      <c r="C2893" s="65" t="s">
        <v>569</v>
      </c>
      <c r="D2893" s="66">
        <f>VLOOKUP(Pag_Inicio_Corr_mas_casos[[#This Row],[Corregimiento]],Hoja3!$A$2:$D$676,4,0)</f>
        <v>81003</v>
      </c>
      <c r="E2893" s="65">
        <v>14</v>
      </c>
      <c r="F2893">
        <v>1</v>
      </c>
    </row>
    <row r="2894" spans="1:6">
      <c r="A2894" s="64">
        <v>44114</v>
      </c>
      <c r="B2894" s="65">
        <v>44114</v>
      </c>
      <c r="C2894" s="65" t="s">
        <v>545</v>
      </c>
      <c r="D2894" s="66">
        <f>VLOOKUP(Pag_Inicio_Corr_mas_casos[[#This Row],[Corregimiento]],Hoja3!$A$2:$D$676,4,0)</f>
        <v>80810</v>
      </c>
      <c r="E2894" s="65">
        <v>14</v>
      </c>
      <c r="F2894">
        <v>1</v>
      </c>
    </row>
    <row r="2895" spans="1:6">
      <c r="A2895" s="64">
        <v>44114</v>
      </c>
      <c r="B2895" s="65">
        <v>44114</v>
      </c>
      <c r="C2895" s="65" t="s">
        <v>565</v>
      </c>
      <c r="D2895" s="66">
        <f>VLOOKUP(Pag_Inicio_Corr_mas_casos[[#This Row],[Corregimiento]],Hoja3!$A$2:$D$676,4,0)</f>
        <v>80809</v>
      </c>
      <c r="E2895" s="65">
        <v>14</v>
      </c>
      <c r="F2895">
        <v>1</v>
      </c>
    </row>
    <row r="2896" spans="1:6">
      <c r="A2896" s="64">
        <v>44114</v>
      </c>
      <c r="B2896" s="65">
        <v>44114</v>
      </c>
      <c r="C2896" s="65" t="s">
        <v>633</v>
      </c>
      <c r="D2896" s="66">
        <f>VLOOKUP(Pag_Inicio_Corr_mas_casos[[#This Row],[Corregimiento]],Hoja3!$A$2:$D$676,4,0)</f>
        <v>40501</v>
      </c>
      <c r="E2896" s="65">
        <v>12</v>
      </c>
      <c r="F2896">
        <v>1</v>
      </c>
    </row>
    <row r="2897" spans="1:6">
      <c r="A2897" s="64">
        <v>44114</v>
      </c>
      <c r="B2897" s="65">
        <v>44114</v>
      </c>
      <c r="C2897" s="65" t="s">
        <v>650</v>
      </c>
      <c r="D2897" s="66">
        <f>VLOOKUP(Pag_Inicio_Corr_mas_casos[[#This Row],[Corregimiento]],Hoja3!$A$2:$D$676,4,0)</f>
        <v>60105</v>
      </c>
      <c r="E2897" s="65">
        <v>12</v>
      </c>
      <c r="F2897">
        <v>1</v>
      </c>
    </row>
    <row r="2898" spans="1:6">
      <c r="A2898" s="64">
        <v>44114</v>
      </c>
      <c r="B2898" s="65">
        <v>44114</v>
      </c>
      <c r="C2898" s="65" t="s">
        <v>688</v>
      </c>
      <c r="D2898" s="66">
        <f>VLOOKUP(Pag_Inicio_Corr_mas_casos[[#This Row],[Corregimiento]],Hoja3!$A$2:$D$676,4,0)</f>
        <v>130104</v>
      </c>
      <c r="E2898" s="65">
        <v>12</v>
      </c>
      <c r="F2898">
        <v>1</v>
      </c>
    </row>
    <row r="2899" spans="1:6">
      <c r="A2899" s="64">
        <v>44114</v>
      </c>
      <c r="B2899" s="65">
        <v>44114</v>
      </c>
      <c r="C2899" s="65" t="s">
        <v>693</v>
      </c>
      <c r="D2899" s="66">
        <f>VLOOKUP(Pag_Inicio_Corr_mas_casos[[#This Row],[Corregimiento]],Hoja3!$A$2:$D$676,4,0)</f>
        <v>90101</v>
      </c>
      <c r="E2899" s="65">
        <v>11</v>
      </c>
      <c r="F2899">
        <v>1</v>
      </c>
    </row>
    <row r="2900" spans="1:6">
      <c r="A2900" s="64">
        <v>44114</v>
      </c>
      <c r="B2900" s="65">
        <v>44114</v>
      </c>
      <c r="C2900" s="65" t="s">
        <v>525</v>
      </c>
      <c r="D2900" s="66">
        <f>VLOOKUP(Pag_Inicio_Corr_mas_casos[[#This Row],[Corregimiento]],Hoja3!$A$2:$D$676,4,0)</f>
        <v>81002</v>
      </c>
      <c r="E2900" s="65">
        <v>11</v>
      </c>
      <c r="F2900">
        <v>1</v>
      </c>
    </row>
    <row r="2901" spans="1:6">
      <c r="A2901" s="58">
        <v>44115</v>
      </c>
      <c r="B2901" s="59">
        <v>44115</v>
      </c>
      <c r="C2901" s="59" t="s">
        <v>657</v>
      </c>
      <c r="D2901" s="60">
        <f>VLOOKUP(Pag_Inicio_Corr_mas_casos[[#This Row],[Corregimiento]],Hoja3!$A$2:$D$676,4,0)</f>
        <v>91101</v>
      </c>
      <c r="E2901" s="59">
        <v>30</v>
      </c>
      <c r="F2901">
        <v>1</v>
      </c>
    </row>
    <row r="2902" spans="1:6">
      <c r="A2902" s="58">
        <v>44115</v>
      </c>
      <c r="B2902" s="59">
        <v>44115</v>
      </c>
      <c r="C2902" s="59" t="s">
        <v>559</v>
      </c>
      <c r="D2902" s="60">
        <f>VLOOKUP(Pag_Inicio_Corr_mas_casos[[#This Row],[Corregimiento]],Hoja3!$A$2:$D$676,4,0)</f>
        <v>130708</v>
      </c>
      <c r="E2902" s="59">
        <v>26</v>
      </c>
      <c r="F2902">
        <v>1</v>
      </c>
    </row>
    <row r="2903" spans="1:6">
      <c r="A2903" s="58">
        <v>44115</v>
      </c>
      <c r="B2903" s="59">
        <v>44115</v>
      </c>
      <c r="C2903" s="59" t="s">
        <v>572</v>
      </c>
      <c r="D2903" s="60">
        <f>VLOOKUP(Pag_Inicio_Corr_mas_casos[[#This Row],[Corregimiento]],Hoja3!$A$2:$D$676,4,0)</f>
        <v>130701</v>
      </c>
      <c r="E2903" s="59">
        <v>25</v>
      </c>
      <c r="F2903">
        <v>1</v>
      </c>
    </row>
    <row r="2904" spans="1:6">
      <c r="A2904" s="58">
        <v>44115</v>
      </c>
      <c r="B2904" s="59">
        <v>44115</v>
      </c>
      <c r="C2904" s="59" t="s">
        <v>695</v>
      </c>
      <c r="D2904" s="60">
        <f>VLOOKUP(Pag_Inicio_Corr_mas_casos[[#This Row],[Corregimiento]],Hoja3!$A$2:$D$676,4,0)</f>
        <v>110202</v>
      </c>
      <c r="E2904" s="59">
        <v>23</v>
      </c>
      <c r="F2904">
        <v>1</v>
      </c>
    </row>
    <row r="2905" spans="1:6">
      <c r="A2905" s="58">
        <v>44115</v>
      </c>
      <c r="B2905" s="59">
        <v>44115</v>
      </c>
      <c r="C2905" s="59" t="s">
        <v>526</v>
      </c>
      <c r="D2905" s="60">
        <f>VLOOKUP(Pag_Inicio_Corr_mas_casos[[#This Row],[Corregimiento]],Hoja3!$A$2:$D$676,4,0)</f>
        <v>130106</v>
      </c>
      <c r="E2905" s="59">
        <v>19</v>
      </c>
      <c r="F2905">
        <v>1</v>
      </c>
    </row>
    <row r="2906" spans="1:6">
      <c r="A2906" s="58">
        <v>44115</v>
      </c>
      <c r="B2906" s="59">
        <v>44115</v>
      </c>
      <c r="C2906" s="59" t="s">
        <v>544</v>
      </c>
      <c r="D2906" s="60">
        <f>VLOOKUP(Pag_Inicio_Corr_mas_casos[[#This Row],[Corregimiento]],Hoja3!$A$2:$D$676,4,0)</f>
        <v>130108</v>
      </c>
      <c r="E2906" s="59">
        <v>16</v>
      </c>
      <c r="F2906">
        <v>1</v>
      </c>
    </row>
    <row r="2907" spans="1:6">
      <c r="A2907" s="58">
        <v>44115</v>
      </c>
      <c r="B2907" s="59">
        <v>44115</v>
      </c>
      <c r="C2907" s="59" t="s">
        <v>524</v>
      </c>
      <c r="D2907" s="60">
        <f>VLOOKUP(Pag_Inicio_Corr_mas_casos[[#This Row],[Corregimiento]],Hoja3!$A$2:$D$676,4,0)</f>
        <v>130101</v>
      </c>
      <c r="E2907" s="59">
        <v>15</v>
      </c>
      <c r="F2907">
        <v>1</v>
      </c>
    </row>
    <row r="2908" spans="1:6">
      <c r="A2908" s="58">
        <v>44115</v>
      </c>
      <c r="B2908" s="59">
        <v>44115</v>
      </c>
      <c r="C2908" s="59" t="s">
        <v>528</v>
      </c>
      <c r="D2908" s="60">
        <f>VLOOKUP(Pag_Inicio_Corr_mas_casos[[#This Row],[Corregimiento]],Hoja3!$A$2:$D$676,4,0)</f>
        <v>130102</v>
      </c>
      <c r="E2908" s="59">
        <v>14</v>
      </c>
      <c r="F2908">
        <v>1</v>
      </c>
    </row>
    <row r="2909" spans="1:6">
      <c r="A2909" s="58">
        <v>44115</v>
      </c>
      <c r="B2909" s="59">
        <v>44115</v>
      </c>
      <c r="C2909" s="59" t="s">
        <v>551</v>
      </c>
      <c r="D2909" s="60">
        <f>VLOOKUP(Pag_Inicio_Corr_mas_casos[[#This Row],[Corregimiento]],Hoja3!$A$2:$D$676,4,0)</f>
        <v>120605</v>
      </c>
      <c r="E2909" s="59">
        <v>14</v>
      </c>
      <c r="F2909">
        <v>1</v>
      </c>
    </row>
    <row r="2910" spans="1:6">
      <c r="A2910" s="58">
        <v>44115</v>
      </c>
      <c r="B2910" s="59">
        <v>44115</v>
      </c>
      <c r="C2910" s="59" t="s">
        <v>534</v>
      </c>
      <c r="D2910" s="60">
        <f>VLOOKUP(Pag_Inicio_Corr_mas_casos[[#This Row],[Corregimiento]],Hoja3!$A$2:$D$676,4,0)</f>
        <v>80822</v>
      </c>
      <c r="E2910" s="59">
        <v>12</v>
      </c>
      <c r="F2910">
        <v>1</v>
      </c>
    </row>
    <row r="2911" spans="1:6">
      <c r="A2911" s="58">
        <v>44115</v>
      </c>
      <c r="B2911" s="59">
        <v>44115</v>
      </c>
      <c r="C2911" s="59" t="s">
        <v>644</v>
      </c>
      <c r="D2911" s="60">
        <f>VLOOKUP(Pag_Inicio_Corr_mas_casos[[#This Row],[Corregimiento]],Hoja3!$A$2:$D$676,4,0)</f>
        <v>40404</v>
      </c>
      <c r="E2911" s="59">
        <v>12</v>
      </c>
      <c r="F2911">
        <v>1</v>
      </c>
    </row>
    <row r="2912" spans="1:6">
      <c r="A2912" s="58">
        <v>44115</v>
      </c>
      <c r="B2912" s="59">
        <v>44115</v>
      </c>
      <c r="C2912" s="59" t="s">
        <v>543</v>
      </c>
      <c r="D2912" s="60">
        <f>VLOOKUP(Pag_Inicio_Corr_mas_casos[[#This Row],[Corregimiento]],Hoja3!$A$2:$D$676,4,0)</f>
        <v>80806</v>
      </c>
      <c r="E2912" s="59">
        <v>12</v>
      </c>
      <c r="F2912">
        <v>1</v>
      </c>
    </row>
    <row r="2913" spans="1:6">
      <c r="A2913" s="58">
        <v>44115</v>
      </c>
      <c r="B2913" s="59">
        <v>44115</v>
      </c>
      <c r="C2913" s="59" t="s">
        <v>529</v>
      </c>
      <c r="D2913" s="60">
        <f>VLOOKUP(Pag_Inicio_Corr_mas_casos[[#This Row],[Corregimiento]],Hoja3!$A$2:$D$676,4,0)</f>
        <v>80821</v>
      </c>
      <c r="E2913" s="59">
        <v>11</v>
      </c>
      <c r="F2913">
        <v>1</v>
      </c>
    </row>
    <row r="2914" spans="1:6">
      <c r="A2914" s="58">
        <v>44115</v>
      </c>
      <c r="B2914" s="59">
        <v>44115</v>
      </c>
      <c r="C2914" s="59" t="s">
        <v>555</v>
      </c>
      <c r="D2914" s="60">
        <f>VLOOKUP(Pag_Inicio_Corr_mas_casos[[#This Row],[Corregimiento]],Hoja3!$A$2:$D$676,4,0)</f>
        <v>80815</v>
      </c>
      <c r="E2914" s="59">
        <v>11</v>
      </c>
      <c r="F2914">
        <v>1</v>
      </c>
    </row>
    <row r="2915" spans="1:6">
      <c r="A2915" s="89">
        <v>44116</v>
      </c>
      <c r="B2915" s="90">
        <v>44116</v>
      </c>
      <c r="C2915" s="90" t="s">
        <v>528</v>
      </c>
      <c r="D2915" s="91">
        <f>VLOOKUP(Pag_Inicio_Corr_mas_casos[[#This Row],[Corregimiento]],Hoja3!$A$2:$D$676,4,0)</f>
        <v>130102</v>
      </c>
      <c r="E2915" s="90">
        <v>30</v>
      </c>
      <c r="F2915">
        <v>1</v>
      </c>
    </row>
    <row r="2916" spans="1:6">
      <c r="A2916" s="89">
        <v>44116</v>
      </c>
      <c r="B2916" s="90">
        <v>44116</v>
      </c>
      <c r="C2916" s="90" t="s">
        <v>526</v>
      </c>
      <c r="D2916" s="91">
        <f>VLOOKUP(Pag_Inicio_Corr_mas_casos[[#This Row],[Corregimiento]],Hoja3!$A$2:$D$676,4,0)</f>
        <v>130106</v>
      </c>
      <c r="E2916" s="90">
        <v>23</v>
      </c>
      <c r="F2916">
        <v>1</v>
      </c>
    </row>
    <row r="2917" spans="1:6">
      <c r="A2917" s="89">
        <v>44116</v>
      </c>
      <c r="B2917" s="90">
        <v>44116</v>
      </c>
      <c r="C2917" s="90" t="s">
        <v>536</v>
      </c>
      <c r="D2917" s="91">
        <f>VLOOKUP(Pag_Inicio_Corr_mas_casos[[#This Row],[Corregimiento]],Hoja3!$A$2:$D$676,4,0)</f>
        <v>81001</v>
      </c>
      <c r="E2917" s="90">
        <v>16</v>
      </c>
      <c r="F2917">
        <v>1</v>
      </c>
    </row>
    <row r="2918" spans="1:6">
      <c r="A2918" s="89">
        <v>44116</v>
      </c>
      <c r="B2918" s="90">
        <v>44116</v>
      </c>
      <c r="C2918" s="90" t="s">
        <v>525</v>
      </c>
      <c r="D2918" s="91">
        <f>VLOOKUP(Pag_Inicio_Corr_mas_casos[[#This Row],[Corregimiento]],Hoja3!$A$2:$D$676,4,0)</f>
        <v>81002</v>
      </c>
      <c r="E2918" s="90">
        <v>15</v>
      </c>
      <c r="F2918">
        <v>1</v>
      </c>
    </row>
    <row r="2919" spans="1:6">
      <c r="A2919" s="89">
        <v>44116</v>
      </c>
      <c r="B2919" s="90">
        <v>44116</v>
      </c>
      <c r="C2919" s="90" t="s">
        <v>572</v>
      </c>
      <c r="D2919" s="91">
        <f>VLOOKUP(Pag_Inicio_Corr_mas_casos[[#This Row],[Corregimiento]],Hoja3!$A$2:$D$676,4,0)</f>
        <v>130701</v>
      </c>
      <c r="E2919" s="90">
        <v>13</v>
      </c>
      <c r="F2919">
        <v>1</v>
      </c>
    </row>
    <row r="2920" spans="1:6">
      <c r="A2920" s="89">
        <v>44116</v>
      </c>
      <c r="B2920" s="90">
        <v>44116</v>
      </c>
      <c r="C2920" s="90" t="s">
        <v>580</v>
      </c>
      <c r="D2920" s="91">
        <f>VLOOKUP(Pag_Inicio_Corr_mas_casos[[#This Row],[Corregimiento]],Hoja3!$A$2:$D$676,4,0)</f>
        <v>91001</v>
      </c>
      <c r="E2920" s="90">
        <v>12</v>
      </c>
      <c r="F2920">
        <v>1</v>
      </c>
    </row>
    <row r="2921" spans="1:6">
      <c r="A2921" s="89">
        <v>44116</v>
      </c>
      <c r="B2921" s="90">
        <v>44116</v>
      </c>
      <c r="C2921" s="90" t="s">
        <v>677</v>
      </c>
      <c r="D2921" s="91">
        <f>VLOOKUP(Pag_Inicio_Corr_mas_casos[[#This Row],[Corregimiento]],Hoja3!$A$2:$D$676,4,0)</f>
        <v>70211</v>
      </c>
      <c r="E2921" s="90">
        <v>10</v>
      </c>
      <c r="F2921">
        <v>1</v>
      </c>
    </row>
    <row r="2922" spans="1:6">
      <c r="A2922" s="89">
        <v>44116</v>
      </c>
      <c r="B2922" s="90">
        <v>44116</v>
      </c>
      <c r="C2922" s="90" t="s">
        <v>672</v>
      </c>
      <c r="D2922" s="91">
        <f>VLOOKUP(Pag_Inicio_Corr_mas_casos[[#This Row],[Corregimiento]],Hoja3!$A$2:$D$676,4,0)</f>
        <v>91003</v>
      </c>
      <c r="E2922" s="90">
        <v>10</v>
      </c>
      <c r="F2922">
        <v>1</v>
      </c>
    </row>
    <row r="2923" spans="1:6">
      <c r="A2923" s="95">
        <v>44117</v>
      </c>
      <c r="B2923" s="96">
        <v>44117</v>
      </c>
      <c r="C2923" s="96" t="s">
        <v>555</v>
      </c>
      <c r="D2923" s="97">
        <f>VLOOKUP(Pag_Inicio_Corr_mas_casos[[#This Row],[Corregimiento]],Hoja3!$A$2:$D$676,4,0)</f>
        <v>80815</v>
      </c>
      <c r="E2923" s="96">
        <v>20</v>
      </c>
      <c r="F2923">
        <v>1</v>
      </c>
    </row>
    <row r="2924" spans="1:6">
      <c r="A2924" s="95">
        <v>44117</v>
      </c>
      <c r="B2924" s="96">
        <v>44117</v>
      </c>
      <c r="C2924" s="96" t="s">
        <v>528</v>
      </c>
      <c r="D2924" s="97">
        <f>VLOOKUP(Pag_Inicio_Corr_mas_casos[[#This Row],[Corregimiento]],Hoja3!$A$2:$D$676,4,0)</f>
        <v>130102</v>
      </c>
      <c r="E2924" s="96">
        <v>15</v>
      </c>
      <c r="F2924">
        <v>1</v>
      </c>
    </row>
    <row r="2925" spans="1:6">
      <c r="A2925" s="95">
        <v>44117</v>
      </c>
      <c r="B2925" s="96">
        <v>44117</v>
      </c>
      <c r="C2925" s="96" t="s">
        <v>546</v>
      </c>
      <c r="D2925" s="97">
        <f>VLOOKUP(Pag_Inicio_Corr_mas_casos[[#This Row],[Corregimiento]],Hoja3!$A$2:$D$676,4,0)</f>
        <v>30107</v>
      </c>
      <c r="E2925" s="96">
        <v>14</v>
      </c>
      <c r="F2925">
        <v>1</v>
      </c>
    </row>
    <row r="2926" spans="1:6">
      <c r="A2926" s="95">
        <v>44117</v>
      </c>
      <c r="B2926" s="96">
        <v>44117</v>
      </c>
      <c r="C2926" s="96" t="s">
        <v>532</v>
      </c>
      <c r="D2926" s="97">
        <f>VLOOKUP(Pag_Inicio_Corr_mas_casos[[#This Row],[Corregimiento]],Hoja3!$A$2:$D$676,4,0)</f>
        <v>80816</v>
      </c>
      <c r="E2926" s="96">
        <v>14</v>
      </c>
      <c r="F2926">
        <v>1</v>
      </c>
    </row>
    <row r="2927" spans="1:6">
      <c r="A2927" s="95">
        <v>44117</v>
      </c>
      <c r="B2927" s="96">
        <v>44117</v>
      </c>
      <c r="C2927" s="96" t="s">
        <v>543</v>
      </c>
      <c r="D2927" s="97">
        <f>VLOOKUP(Pag_Inicio_Corr_mas_casos[[#This Row],[Corregimiento]],Hoja3!$A$2:$D$676,4,0)</f>
        <v>80806</v>
      </c>
      <c r="E2927" s="96">
        <v>13</v>
      </c>
      <c r="F2927">
        <v>1</v>
      </c>
    </row>
    <row r="2928" spans="1:6">
      <c r="A2928" s="95">
        <v>44117</v>
      </c>
      <c r="B2928" s="96">
        <v>44117</v>
      </c>
      <c r="C2928" s="96" t="s">
        <v>537</v>
      </c>
      <c r="D2928" s="97">
        <f>VLOOKUP(Pag_Inicio_Corr_mas_casos[[#This Row],[Corregimiento]],Hoja3!$A$2:$D$676,4,0)</f>
        <v>80819</v>
      </c>
      <c r="E2928" s="96">
        <v>13</v>
      </c>
      <c r="F2928">
        <v>1</v>
      </c>
    </row>
    <row r="2929" spans="1:6">
      <c r="A2929" s="95">
        <v>44117</v>
      </c>
      <c r="B2929" s="96">
        <v>44117</v>
      </c>
      <c r="C2929" s="96" t="s">
        <v>542</v>
      </c>
      <c r="D2929" s="97">
        <f>VLOOKUP(Pag_Inicio_Corr_mas_casos[[#This Row],[Corregimiento]],Hoja3!$A$2:$D$676,4,0)</f>
        <v>40601</v>
      </c>
      <c r="E2929" s="96">
        <v>11</v>
      </c>
      <c r="F2929">
        <v>1</v>
      </c>
    </row>
    <row r="2930" spans="1:6">
      <c r="A2930" s="83">
        <v>44118</v>
      </c>
      <c r="B2930" s="84">
        <v>44118</v>
      </c>
      <c r="C2930" s="84" t="s">
        <v>677</v>
      </c>
      <c r="D2930" s="85">
        <f>VLOOKUP(Pag_Inicio_Corr_mas_casos[[#This Row],[Corregimiento]],Hoja3!$A$2:$D$676,4,0)</f>
        <v>70211</v>
      </c>
      <c r="E2930" s="84">
        <v>30</v>
      </c>
      <c r="F2930">
        <v>1</v>
      </c>
    </row>
    <row r="2931" spans="1:6">
      <c r="A2931" s="83">
        <v>44118</v>
      </c>
      <c r="B2931" s="84">
        <v>44118</v>
      </c>
      <c r="C2931" s="84" t="s">
        <v>550</v>
      </c>
      <c r="D2931" s="85">
        <f>VLOOKUP(Pag_Inicio_Corr_mas_casos[[#This Row],[Corregimiento]],Hoja3!$A$2:$D$676,4,0)</f>
        <v>80813</v>
      </c>
      <c r="E2931" s="84">
        <v>27</v>
      </c>
      <c r="F2931">
        <v>1</v>
      </c>
    </row>
    <row r="2932" spans="1:6">
      <c r="A2932" s="83">
        <v>44118</v>
      </c>
      <c r="B2932" s="84">
        <v>44118</v>
      </c>
      <c r="C2932" s="84" t="s">
        <v>708</v>
      </c>
      <c r="D2932" s="85">
        <f>VLOOKUP(Pag_Inicio_Corr_mas_casos[[#This Row],[Corregimiento]],Hoja3!$A$2:$D$676,4,0)</f>
        <v>91007</v>
      </c>
      <c r="E2932" s="84">
        <v>22</v>
      </c>
      <c r="F2932">
        <v>1</v>
      </c>
    </row>
    <row r="2933" spans="1:6">
      <c r="A2933" s="83">
        <v>44118</v>
      </c>
      <c r="B2933" s="84">
        <v>44118</v>
      </c>
      <c r="C2933" s="84" t="s">
        <v>697</v>
      </c>
      <c r="D2933" s="85">
        <f>VLOOKUP(Pag_Inicio_Corr_mas_casos[[#This Row],[Corregimiento]],Hoja3!$A$2:$D$676,4,0)</f>
        <v>91011</v>
      </c>
      <c r="E2933" s="84">
        <v>21</v>
      </c>
      <c r="F2933">
        <v>1</v>
      </c>
    </row>
    <row r="2934" spans="1:6">
      <c r="A2934" s="83">
        <v>44118</v>
      </c>
      <c r="B2934" s="84">
        <v>44118</v>
      </c>
      <c r="C2934" s="84" t="s">
        <v>526</v>
      </c>
      <c r="D2934" s="85">
        <f>VLOOKUP(Pag_Inicio_Corr_mas_casos[[#This Row],[Corregimiento]],Hoja3!$A$2:$D$676,4,0)</f>
        <v>130106</v>
      </c>
      <c r="E2934" s="84">
        <v>20</v>
      </c>
      <c r="F2934">
        <v>1</v>
      </c>
    </row>
    <row r="2935" spans="1:6">
      <c r="A2935" s="83">
        <v>44118</v>
      </c>
      <c r="B2935" s="84">
        <v>44118</v>
      </c>
      <c r="C2935" s="84" t="s">
        <v>711</v>
      </c>
      <c r="D2935" s="85">
        <f>VLOOKUP(Pag_Inicio_Corr_mas_casos[[#This Row],[Corregimiento]],Hoja3!$A$2:$D$676,4,0)</f>
        <v>90907</v>
      </c>
      <c r="E2935" s="84">
        <v>17</v>
      </c>
      <c r="F2935">
        <v>1</v>
      </c>
    </row>
    <row r="2936" spans="1:6">
      <c r="A2936" s="83">
        <v>44118</v>
      </c>
      <c r="B2936" s="84">
        <v>44118</v>
      </c>
      <c r="C2936" s="84" t="s">
        <v>542</v>
      </c>
      <c r="D2936" s="85">
        <f>VLOOKUP(Pag_Inicio_Corr_mas_casos[[#This Row],[Corregimiento]],Hoja3!$A$2:$D$676,4,0)</f>
        <v>40601</v>
      </c>
      <c r="E2936" s="84">
        <v>17</v>
      </c>
      <c r="F2936">
        <v>1</v>
      </c>
    </row>
    <row r="2937" spans="1:6">
      <c r="A2937" s="83">
        <v>44118</v>
      </c>
      <c r="B2937" s="84">
        <v>44118</v>
      </c>
      <c r="C2937" s="84" t="s">
        <v>631</v>
      </c>
      <c r="D2937" s="85">
        <f>VLOOKUP(Pag_Inicio_Corr_mas_casos[[#This Row],[Corregimiento]],Hoja3!$A$2:$D$676,4,0)</f>
        <v>120402</v>
      </c>
      <c r="E2937" s="84">
        <v>16</v>
      </c>
      <c r="F2937">
        <v>1</v>
      </c>
    </row>
    <row r="2938" spans="1:6">
      <c r="A2938" s="83">
        <v>44118</v>
      </c>
      <c r="B2938" s="84">
        <v>44118</v>
      </c>
      <c r="C2938" s="84" t="s">
        <v>538</v>
      </c>
      <c r="D2938" s="85">
        <f>VLOOKUP(Pag_Inicio_Corr_mas_casos[[#This Row],[Corregimiento]],Hoja3!$A$2:$D$676,4,0)</f>
        <v>130107</v>
      </c>
      <c r="E2938" s="84">
        <v>16</v>
      </c>
      <c r="F2938">
        <v>1</v>
      </c>
    </row>
    <row r="2939" spans="1:6">
      <c r="A2939" s="83">
        <v>44118</v>
      </c>
      <c r="B2939" s="84">
        <v>44118</v>
      </c>
      <c r="C2939" s="84" t="s">
        <v>532</v>
      </c>
      <c r="D2939" s="85">
        <f>VLOOKUP(Pag_Inicio_Corr_mas_casos[[#This Row],[Corregimiento]],Hoja3!$A$2:$D$676,4,0)</f>
        <v>80816</v>
      </c>
      <c r="E2939" s="84">
        <v>16</v>
      </c>
      <c r="F2939">
        <v>1</v>
      </c>
    </row>
    <row r="2940" spans="1:6">
      <c r="A2940" s="83">
        <v>44118</v>
      </c>
      <c r="B2940" s="84">
        <v>44118</v>
      </c>
      <c r="C2940" s="84" t="s">
        <v>534</v>
      </c>
      <c r="D2940" s="85">
        <f>VLOOKUP(Pag_Inicio_Corr_mas_casos[[#This Row],[Corregimiento]],Hoja3!$A$2:$D$676,4,0)</f>
        <v>80822</v>
      </c>
      <c r="E2940" s="84">
        <v>15</v>
      </c>
      <c r="F2940">
        <v>1</v>
      </c>
    </row>
    <row r="2941" spans="1:6">
      <c r="A2941" s="83">
        <v>44118</v>
      </c>
      <c r="B2941" s="84">
        <v>44118</v>
      </c>
      <c r="C2941" s="84" t="s">
        <v>555</v>
      </c>
      <c r="D2941" s="85">
        <f>VLOOKUP(Pag_Inicio_Corr_mas_casos[[#This Row],[Corregimiento]],Hoja3!$A$2:$D$676,4,0)</f>
        <v>80815</v>
      </c>
      <c r="E2941" s="84">
        <v>15</v>
      </c>
      <c r="F2941">
        <v>1</v>
      </c>
    </row>
    <row r="2942" spans="1:6">
      <c r="A2942" s="83">
        <v>44118</v>
      </c>
      <c r="B2942" s="84">
        <v>44118</v>
      </c>
      <c r="C2942" s="84" t="s">
        <v>594</v>
      </c>
      <c r="D2942" s="85">
        <f>VLOOKUP(Pag_Inicio_Corr_mas_casos[[#This Row],[Corregimiento]],Hoja3!$A$2:$D$676,4,0)</f>
        <v>40503</v>
      </c>
      <c r="E2942" s="84">
        <v>14</v>
      </c>
      <c r="F2942">
        <v>1</v>
      </c>
    </row>
    <row r="2943" spans="1:6">
      <c r="A2943" s="83">
        <v>44118</v>
      </c>
      <c r="B2943" s="84">
        <v>44118</v>
      </c>
      <c r="C2943" s="84" t="s">
        <v>575</v>
      </c>
      <c r="D2943" s="85">
        <f>VLOOKUP(Pag_Inicio_Corr_mas_casos[[#This Row],[Corregimiento]],Hoja3!$A$2:$D$676,4,0)</f>
        <v>80807</v>
      </c>
      <c r="E2943" s="84">
        <v>14</v>
      </c>
      <c r="F2943">
        <v>1</v>
      </c>
    </row>
    <row r="2944" spans="1:6">
      <c r="A2944" s="83">
        <v>44118</v>
      </c>
      <c r="B2944" s="84">
        <v>44118</v>
      </c>
      <c r="C2944" s="84" t="s">
        <v>533</v>
      </c>
      <c r="D2944" s="85">
        <f>VLOOKUP(Pag_Inicio_Corr_mas_casos[[#This Row],[Corregimiento]],Hoja3!$A$2:$D$676,4,0)</f>
        <v>80817</v>
      </c>
      <c r="E2944" s="84">
        <v>14</v>
      </c>
      <c r="F2944">
        <v>1</v>
      </c>
    </row>
    <row r="2945" spans="1:6">
      <c r="A2945" s="83">
        <v>44118</v>
      </c>
      <c r="B2945" s="84">
        <v>44118</v>
      </c>
      <c r="C2945" s="84" t="s">
        <v>565</v>
      </c>
      <c r="D2945" s="85">
        <f>VLOOKUP(Pag_Inicio_Corr_mas_casos[[#This Row],[Corregimiento]],Hoja3!$A$2:$D$676,4,0)</f>
        <v>80809</v>
      </c>
      <c r="E2945" s="84">
        <v>13</v>
      </c>
      <c r="F2945">
        <v>1</v>
      </c>
    </row>
    <row r="2946" spans="1:6">
      <c r="A2946" s="83">
        <v>44118</v>
      </c>
      <c r="B2946" s="84">
        <v>44118</v>
      </c>
      <c r="C2946" s="84" t="s">
        <v>540</v>
      </c>
      <c r="D2946" s="85">
        <f>VLOOKUP(Pag_Inicio_Corr_mas_casos[[#This Row],[Corregimiento]],Hoja3!$A$2:$D$676,4,0)</f>
        <v>80812</v>
      </c>
      <c r="E2946" s="84">
        <v>13</v>
      </c>
      <c r="F2946">
        <v>1</v>
      </c>
    </row>
    <row r="2947" spans="1:6">
      <c r="A2947" s="83">
        <v>44118</v>
      </c>
      <c r="B2947" s="84">
        <v>44118</v>
      </c>
      <c r="C2947" s="84" t="s">
        <v>691</v>
      </c>
      <c r="D2947" s="85">
        <f>VLOOKUP(Pag_Inicio_Corr_mas_casos[[#This Row],[Corregimiento]],Hoja3!$A$2:$D$676,4,0)</f>
        <v>130103</v>
      </c>
      <c r="E2947" s="84">
        <v>12</v>
      </c>
      <c r="F2947">
        <v>1</v>
      </c>
    </row>
    <row r="2948" spans="1:6">
      <c r="A2948" s="83">
        <v>44118</v>
      </c>
      <c r="B2948" s="84">
        <v>44118</v>
      </c>
      <c r="C2948" s="84" t="s">
        <v>529</v>
      </c>
      <c r="D2948" s="85">
        <f>VLOOKUP(Pag_Inicio_Corr_mas_casos[[#This Row],[Corregimiento]],Hoja3!$A$2:$D$676,4,0)</f>
        <v>80821</v>
      </c>
      <c r="E2948" s="84">
        <v>11</v>
      </c>
      <c r="F2948">
        <v>1</v>
      </c>
    </row>
    <row r="2949" spans="1:6">
      <c r="A2949" s="83">
        <v>44118</v>
      </c>
      <c r="B2949" s="84">
        <v>44118</v>
      </c>
      <c r="C2949" s="84" t="s">
        <v>560</v>
      </c>
      <c r="D2949" s="85">
        <f>VLOOKUP(Pag_Inicio_Corr_mas_casos[[#This Row],[Corregimiento]],Hoja3!$A$2:$D$676,4,0)</f>
        <v>80826</v>
      </c>
      <c r="E2949" s="84">
        <v>11</v>
      </c>
      <c r="F2949">
        <v>1</v>
      </c>
    </row>
    <row r="2950" spans="1:6">
      <c r="A2950" s="83">
        <v>44118</v>
      </c>
      <c r="B2950" s="84">
        <v>44118</v>
      </c>
      <c r="C2950" s="84" t="s">
        <v>541</v>
      </c>
      <c r="D2950" s="85">
        <f>VLOOKUP(Pag_Inicio_Corr_mas_casos[[#This Row],[Corregimiento]],Hoja3!$A$2:$D$676,4,0)</f>
        <v>130702</v>
      </c>
      <c r="E2950" s="84">
        <v>11</v>
      </c>
      <c r="F2950">
        <v>1</v>
      </c>
    </row>
    <row r="2951" spans="1:6">
      <c r="A2951" s="55">
        <v>44119</v>
      </c>
      <c r="B2951" s="56">
        <v>44119</v>
      </c>
      <c r="C2951" s="56" t="s">
        <v>568</v>
      </c>
      <c r="D2951" s="57">
        <f>VLOOKUP(Pag_Inicio_Corr_mas_casos[[#This Row],[Corregimiento]],Hoja3!$A$2:$D$676,4,0)</f>
        <v>130717</v>
      </c>
      <c r="E2951" s="56">
        <v>22</v>
      </c>
      <c r="F2951">
        <v>1</v>
      </c>
    </row>
    <row r="2952" spans="1:6">
      <c r="A2952" s="55">
        <v>44119</v>
      </c>
      <c r="B2952" s="56">
        <v>44119</v>
      </c>
      <c r="C2952" s="56" t="s">
        <v>528</v>
      </c>
      <c r="D2952" s="57">
        <f>VLOOKUP(Pag_Inicio_Corr_mas_casos[[#This Row],[Corregimiento]],Hoja3!$A$2:$D$676,4,0)</f>
        <v>130102</v>
      </c>
      <c r="E2952" s="56">
        <v>19</v>
      </c>
      <c r="F2952">
        <v>1</v>
      </c>
    </row>
    <row r="2953" spans="1:6">
      <c r="A2953" s="55">
        <v>44119</v>
      </c>
      <c r="B2953" s="56">
        <v>44119</v>
      </c>
      <c r="C2953" s="56" t="s">
        <v>580</v>
      </c>
      <c r="D2953" s="57">
        <f>VLOOKUP(Pag_Inicio_Corr_mas_casos[[#This Row],[Corregimiento]],Hoja3!$A$2:$D$676,4,0)</f>
        <v>91001</v>
      </c>
      <c r="E2953" s="56">
        <v>19</v>
      </c>
      <c r="F2953">
        <v>1</v>
      </c>
    </row>
    <row r="2954" spans="1:6">
      <c r="A2954" s="55">
        <v>44119</v>
      </c>
      <c r="B2954" s="56">
        <v>44119</v>
      </c>
      <c r="C2954" s="56" t="s">
        <v>670</v>
      </c>
      <c r="D2954" s="57">
        <f>VLOOKUP(Pag_Inicio_Corr_mas_casos[[#This Row],[Corregimiento]],Hoja3!$A$2:$D$676,4,0)</f>
        <v>110201</v>
      </c>
      <c r="E2954" s="56">
        <v>18</v>
      </c>
      <c r="F2954">
        <v>1</v>
      </c>
    </row>
    <row r="2955" spans="1:6">
      <c r="A2955" s="55">
        <v>44119</v>
      </c>
      <c r="B2955" s="56">
        <v>44119</v>
      </c>
      <c r="C2955" s="56" t="s">
        <v>544</v>
      </c>
      <c r="D2955" s="57">
        <f>VLOOKUP(Pag_Inicio_Corr_mas_casos[[#This Row],[Corregimiento]],Hoja3!$A$2:$D$676,4,0)</f>
        <v>130108</v>
      </c>
      <c r="E2955" s="56">
        <v>17</v>
      </c>
      <c r="F2955">
        <v>1</v>
      </c>
    </row>
    <row r="2956" spans="1:6">
      <c r="A2956" s="55">
        <v>44119</v>
      </c>
      <c r="B2956" s="56">
        <v>44119</v>
      </c>
      <c r="C2956" s="56" t="s">
        <v>712</v>
      </c>
      <c r="D2956" s="57">
        <f>VLOOKUP(Pag_Inicio_Corr_mas_casos[[#This Row],[Corregimiento]],Hoja3!$A$2:$D$676,4,0)</f>
        <v>120509</v>
      </c>
      <c r="E2956" s="56">
        <v>17</v>
      </c>
      <c r="F2956">
        <v>1</v>
      </c>
    </row>
    <row r="2957" spans="1:6">
      <c r="A2957" s="55">
        <v>44119</v>
      </c>
      <c r="B2957" s="56">
        <v>44119</v>
      </c>
      <c r="C2957" s="56" t="s">
        <v>629</v>
      </c>
      <c r="D2957" s="57">
        <f>VLOOKUP(Pag_Inicio_Corr_mas_casos[[#This Row],[Corregimiento]],Hoja3!$A$2:$D$676,4,0)</f>
        <v>41401</v>
      </c>
      <c r="E2957" s="56">
        <v>17</v>
      </c>
      <c r="F2957">
        <v>1</v>
      </c>
    </row>
    <row r="2958" spans="1:6">
      <c r="A2958" s="55">
        <v>44119</v>
      </c>
      <c r="B2958" s="56">
        <v>44119</v>
      </c>
      <c r="C2958" s="56" t="s">
        <v>529</v>
      </c>
      <c r="D2958" s="57">
        <f>VLOOKUP(Pag_Inicio_Corr_mas_casos[[#This Row],[Corregimiento]],Hoja3!$A$2:$D$676,4,0)</f>
        <v>80821</v>
      </c>
      <c r="E2958" s="56">
        <v>16</v>
      </c>
      <c r="F2958">
        <v>1</v>
      </c>
    </row>
    <row r="2959" spans="1:6">
      <c r="A2959" s="55">
        <v>44119</v>
      </c>
      <c r="B2959" s="56">
        <v>44119</v>
      </c>
      <c r="C2959" s="56" t="s">
        <v>526</v>
      </c>
      <c r="D2959" s="57">
        <f>VLOOKUP(Pag_Inicio_Corr_mas_casos[[#This Row],[Corregimiento]],Hoja3!$A$2:$D$676,4,0)</f>
        <v>130106</v>
      </c>
      <c r="E2959" s="56">
        <v>16</v>
      </c>
      <c r="F2959">
        <v>1</v>
      </c>
    </row>
    <row r="2960" spans="1:6">
      <c r="A2960" s="55">
        <v>44119</v>
      </c>
      <c r="B2960" s="56">
        <v>44119</v>
      </c>
      <c r="C2960" s="56" t="s">
        <v>575</v>
      </c>
      <c r="D2960" s="57">
        <f>VLOOKUP(Pag_Inicio_Corr_mas_casos[[#This Row],[Corregimiento]],Hoja3!$A$2:$D$676,4,0)</f>
        <v>80807</v>
      </c>
      <c r="E2960" s="56">
        <v>14</v>
      </c>
      <c r="F2960">
        <v>1</v>
      </c>
    </row>
    <row r="2961" spans="1:6">
      <c r="A2961" s="55">
        <v>44119</v>
      </c>
      <c r="B2961" s="56">
        <v>44119</v>
      </c>
      <c r="C2961" s="56" t="s">
        <v>533</v>
      </c>
      <c r="D2961" s="57">
        <f>VLOOKUP(Pag_Inicio_Corr_mas_casos[[#This Row],[Corregimiento]],Hoja3!$A$2:$D$676,4,0)</f>
        <v>80817</v>
      </c>
      <c r="E2961" s="56">
        <v>14</v>
      </c>
      <c r="F2961">
        <v>1</v>
      </c>
    </row>
    <row r="2962" spans="1:6">
      <c r="A2962" s="55">
        <v>44119</v>
      </c>
      <c r="B2962" s="56">
        <v>44119</v>
      </c>
      <c r="C2962" s="56" t="s">
        <v>569</v>
      </c>
      <c r="D2962" s="57">
        <f>VLOOKUP(Pag_Inicio_Corr_mas_casos[[#This Row],[Corregimiento]],Hoja3!$A$2:$D$676,4,0)</f>
        <v>81003</v>
      </c>
      <c r="E2962" s="56">
        <v>13</v>
      </c>
      <c r="F2962">
        <v>1</v>
      </c>
    </row>
    <row r="2963" spans="1:6">
      <c r="A2963" s="55">
        <v>44119</v>
      </c>
      <c r="B2963" s="56">
        <v>44119</v>
      </c>
      <c r="C2963" s="56" t="s">
        <v>571</v>
      </c>
      <c r="D2963" s="57">
        <f>VLOOKUP(Pag_Inicio_Corr_mas_casos[[#This Row],[Corregimiento]],Hoja3!$A$2:$D$676,4,0)</f>
        <v>30104</v>
      </c>
      <c r="E2963" s="56">
        <v>12</v>
      </c>
      <c r="F2963">
        <v>1</v>
      </c>
    </row>
    <row r="2964" spans="1:6">
      <c r="A2964" s="55">
        <v>44119</v>
      </c>
      <c r="B2964" s="56">
        <v>44119</v>
      </c>
      <c r="C2964" s="56" t="s">
        <v>553</v>
      </c>
      <c r="D2964" s="57">
        <f>VLOOKUP(Pag_Inicio_Corr_mas_casos[[#This Row],[Corregimiento]],Hoja3!$A$2:$D$676,4,0)</f>
        <v>80808</v>
      </c>
      <c r="E2964" s="56">
        <v>12</v>
      </c>
      <c r="F2964">
        <v>1</v>
      </c>
    </row>
    <row r="2965" spans="1:6">
      <c r="A2965" s="55">
        <v>44119</v>
      </c>
      <c r="B2965" s="56">
        <v>44119</v>
      </c>
      <c r="C2965" s="56" t="s">
        <v>537</v>
      </c>
      <c r="D2965" s="57">
        <f>VLOOKUP(Pag_Inicio_Corr_mas_casos[[#This Row],[Corregimiento]],Hoja3!$A$2:$D$676,4,0)</f>
        <v>80819</v>
      </c>
      <c r="E2965" s="56">
        <v>12</v>
      </c>
      <c r="F2965">
        <v>1</v>
      </c>
    </row>
    <row r="2966" spans="1:6">
      <c r="A2966" s="55">
        <v>44119</v>
      </c>
      <c r="B2966" s="56">
        <v>44119</v>
      </c>
      <c r="C2966" s="56" t="s">
        <v>530</v>
      </c>
      <c r="D2966" s="57">
        <f>VLOOKUP(Pag_Inicio_Corr_mas_casos[[#This Row],[Corregimiento]],Hoja3!$A$2:$D$676,4,0)</f>
        <v>81007</v>
      </c>
      <c r="E2966" s="56">
        <v>11</v>
      </c>
      <c r="F2966">
        <v>1</v>
      </c>
    </row>
    <row r="2967" spans="1:6">
      <c r="A2967" s="55">
        <v>44119</v>
      </c>
      <c r="B2967" s="56">
        <v>44119</v>
      </c>
      <c r="C2967" s="56" t="s">
        <v>555</v>
      </c>
      <c r="D2967" s="57">
        <f>VLOOKUP(Pag_Inicio_Corr_mas_casos[[#This Row],[Corregimiento]],Hoja3!$A$2:$D$676,4,0)</f>
        <v>80815</v>
      </c>
      <c r="E2967" s="56">
        <v>11</v>
      </c>
      <c r="F2967">
        <v>1</v>
      </c>
    </row>
    <row r="2968" spans="1:6">
      <c r="A2968" s="74">
        <v>44120</v>
      </c>
      <c r="B2968" s="75">
        <v>44120</v>
      </c>
      <c r="C2968" s="75" t="s">
        <v>580</v>
      </c>
      <c r="D2968" s="76">
        <f>VLOOKUP(Pag_Inicio_Corr_mas_casos[[#This Row],[Corregimiento]],Hoja3!$A$2:$D$676,4,0)</f>
        <v>91001</v>
      </c>
      <c r="E2968" s="75">
        <v>20</v>
      </c>
      <c r="F2968">
        <v>1</v>
      </c>
    </row>
    <row r="2969" spans="1:6">
      <c r="A2969" s="74">
        <v>44120</v>
      </c>
      <c r="B2969" s="75">
        <v>44120</v>
      </c>
      <c r="C2969" s="75" t="s">
        <v>542</v>
      </c>
      <c r="D2969" s="76">
        <f>VLOOKUP(Pag_Inicio_Corr_mas_casos[[#This Row],[Corregimiento]],Hoja3!$A$2:$D$676,4,0)</f>
        <v>40601</v>
      </c>
      <c r="E2969" s="75">
        <v>18</v>
      </c>
      <c r="F2969">
        <v>1</v>
      </c>
    </row>
    <row r="2970" spans="1:6">
      <c r="A2970" s="74">
        <v>44120</v>
      </c>
      <c r="B2970" s="75">
        <v>44120</v>
      </c>
      <c r="C2970" s="75" t="s">
        <v>570</v>
      </c>
      <c r="D2970" s="76">
        <f>VLOOKUP(Pag_Inicio_Corr_mas_casos[[#This Row],[Corregimiento]],Hoja3!$A$2:$D$676,4,0)</f>
        <v>81009</v>
      </c>
      <c r="E2970" s="75">
        <v>16</v>
      </c>
      <c r="F2970">
        <v>1</v>
      </c>
    </row>
    <row r="2971" spans="1:6">
      <c r="A2971" s="74">
        <v>44120</v>
      </c>
      <c r="B2971" s="75">
        <v>44120</v>
      </c>
      <c r="C2971" s="75" t="s">
        <v>525</v>
      </c>
      <c r="D2971" s="76">
        <f>VLOOKUP(Pag_Inicio_Corr_mas_casos[[#This Row],[Corregimiento]],Hoja3!$A$2:$D$676,4,0)</f>
        <v>81002</v>
      </c>
      <c r="E2971" s="75">
        <v>15</v>
      </c>
      <c r="F2971">
        <v>1</v>
      </c>
    </row>
    <row r="2972" spans="1:6">
      <c r="A2972" s="74">
        <v>44120</v>
      </c>
      <c r="B2972" s="75">
        <v>44120</v>
      </c>
      <c r="C2972" s="75" t="s">
        <v>544</v>
      </c>
      <c r="D2972" s="76">
        <f>VLOOKUP(Pag_Inicio_Corr_mas_casos[[#This Row],[Corregimiento]],Hoja3!$A$2:$D$676,4,0)</f>
        <v>130108</v>
      </c>
      <c r="E2972" s="75">
        <v>13</v>
      </c>
      <c r="F2972">
        <v>1</v>
      </c>
    </row>
    <row r="2973" spans="1:6">
      <c r="A2973" s="74">
        <v>44120</v>
      </c>
      <c r="B2973" s="75">
        <v>44120</v>
      </c>
      <c r="C2973" s="75" t="s">
        <v>698</v>
      </c>
      <c r="D2973" s="76">
        <f>VLOOKUP(Pag_Inicio_Corr_mas_casos[[#This Row],[Corregimiento]],Hoja3!$A$2:$D$676,4,0)</f>
        <v>60703</v>
      </c>
      <c r="E2973" s="75">
        <v>13</v>
      </c>
      <c r="F2973">
        <v>1</v>
      </c>
    </row>
    <row r="2974" spans="1:6">
      <c r="A2974" s="74">
        <v>44120</v>
      </c>
      <c r="B2974" s="75">
        <v>44120</v>
      </c>
      <c r="C2974" s="75" t="s">
        <v>708</v>
      </c>
      <c r="D2974" s="76">
        <f>VLOOKUP(Pag_Inicio_Corr_mas_casos[[#This Row],[Corregimiento]],Hoja3!$A$2:$D$676,4,0)</f>
        <v>91007</v>
      </c>
      <c r="E2974" s="75">
        <v>12</v>
      </c>
      <c r="F2974">
        <v>1</v>
      </c>
    </row>
    <row r="2975" spans="1:6">
      <c r="A2975" s="74">
        <v>44120</v>
      </c>
      <c r="B2975" s="75">
        <v>44120</v>
      </c>
      <c r="C2975" s="75" t="s">
        <v>568</v>
      </c>
      <c r="D2975" s="76">
        <f>VLOOKUP(Pag_Inicio_Corr_mas_casos[[#This Row],[Corregimiento]],Hoja3!$A$2:$D$676,4,0)</f>
        <v>130717</v>
      </c>
      <c r="E2975" s="75">
        <v>12</v>
      </c>
      <c r="F2975">
        <v>1</v>
      </c>
    </row>
    <row r="2976" spans="1:6">
      <c r="A2976" s="74">
        <v>44120</v>
      </c>
      <c r="B2976" s="75">
        <v>44120</v>
      </c>
      <c r="C2976" s="75" t="s">
        <v>536</v>
      </c>
      <c r="D2976" s="76">
        <f>VLOOKUP(Pag_Inicio_Corr_mas_casos[[#This Row],[Corregimiento]],Hoja3!$A$2:$D$676,4,0)</f>
        <v>81001</v>
      </c>
      <c r="E2976" s="75">
        <v>11</v>
      </c>
      <c r="F2976">
        <v>1</v>
      </c>
    </row>
    <row r="2977" spans="1:6">
      <c r="A2977" s="74">
        <v>44120</v>
      </c>
      <c r="B2977" s="75">
        <v>44120</v>
      </c>
      <c r="C2977" s="75" t="s">
        <v>713</v>
      </c>
      <c r="D2977" s="76">
        <f>VLOOKUP(Pag_Inicio_Corr_mas_casos[[#This Row],[Corregimiento]],Hoja3!$A$2:$D$676,4,0)</f>
        <v>20102</v>
      </c>
      <c r="E2977" s="75">
        <v>11</v>
      </c>
      <c r="F2977">
        <v>1</v>
      </c>
    </row>
    <row r="2978" spans="1:6">
      <c r="A2978" s="74">
        <v>44120</v>
      </c>
      <c r="B2978" s="75">
        <v>44120</v>
      </c>
      <c r="C2978" s="75" t="s">
        <v>545</v>
      </c>
      <c r="D2978" s="76">
        <f>VLOOKUP(Pag_Inicio_Corr_mas_casos[[#This Row],[Corregimiento]],Hoja3!$A$2:$D$676,4,0)</f>
        <v>80810</v>
      </c>
      <c r="E2978" s="75">
        <v>11</v>
      </c>
      <c r="F2978">
        <v>1</v>
      </c>
    </row>
    <row r="2979" spans="1:6">
      <c r="A2979" s="74">
        <v>44120</v>
      </c>
      <c r="B2979" s="75">
        <v>44120</v>
      </c>
      <c r="C2979" s="75" t="s">
        <v>657</v>
      </c>
      <c r="D2979" s="76">
        <f>VLOOKUP(Pag_Inicio_Corr_mas_casos[[#This Row],[Corregimiento]],Hoja3!$A$2:$D$676,4,0)</f>
        <v>91101</v>
      </c>
      <c r="E2979" s="75">
        <v>11</v>
      </c>
      <c r="F2979">
        <v>1</v>
      </c>
    </row>
    <row r="2980" spans="1:6">
      <c r="A2980" s="98">
        <v>44121</v>
      </c>
      <c r="B2980" s="99">
        <v>44121</v>
      </c>
      <c r="C2980" s="99" t="s">
        <v>529</v>
      </c>
      <c r="D2980" s="100">
        <f>VLOOKUP(Pag_Inicio_Corr_mas_casos[[#This Row],[Corregimiento]],Hoja3!$A$2:$D$676,4,0)</f>
        <v>80821</v>
      </c>
      <c r="E2980" s="99">
        <v>25</v>
      </c>
      <c r="F2980">
        <v>1</v>
      </c>
    </row>
    <row r="2981" spans="1:6">
      <c r="A2981" s="98">
        <v>44121</v>
      </c>
      <c r="B2981" s="99">
        <v>44121</v>
      </c>
      <c r="C2981" s="99" t="s">
        <v>526</v>
      </c>
      <c r="D2981" s="100">
        <f>VLOOKUP(Pag_Inicio_Corr_mas_casos[[#This Row],[Corregimiento]],Hoja3!$A$2:$D$676,4,0)</f>
        <v>130106</v>
      </c>
      <c r="E2981" s="99">
        <v>21</v>
      </c>
      <c r="F2981">
        <v>1</v>
      </c>
    </row>
    <row r="2982" spans="1:6">
      <c r="A2982" s="98">
        <v>44121</v>
      </c>
      <c r="B2982" s="99">
        <v>44121</v>
      </c>
      <c r="C2982" s="99" t="s">
        <v>537</v>
      </c>
      <c r="D2982" s="100">
        <f>VLOOKUP(Pag_Inicio_Corr_mas_casos[[#This Row],[Corregimiento]],Hoja3!$A$2:$D$676,4,0)</f>
        <v>80819</v>
      </c>
      <c r="E2982" s="99">
        <v>20</v>
      </c>
      <c r="F2982">
        <v>1</v>
      </c>
    </row>
    <row r="2983" spans="1:6">
      <c r="A2983" s="98">
        <v>44121</v>
      </c>
      <c r="B2983" s="99">
        <v>44121</v>
      </c>
      <c r="C2983" s="99" t="s">
        <v>543</v>
      </c>
      <c r="D2983" s="100">
        <f>VLOOKUP(Pag_Inicio_Corr_mas_casos[[#This Row],[Corregimiento]],Hoja3!$A$2:$D$676,4,0)</f>
        <v>80806</v>
      </c>
      <c r="E2983" s="99">
        <v>19</v>
      </c>
      <c r="F2983">
        <v>1</v>
      </c>
    </row>
    <row r="2984" spans="1:6">
      <c r="A2984" s="98">
        <v>44121</v>
      </c>
      <c r="B2984" s="99">
        <v>44121</v>
      </c>
      <c r="C2984" s="99" t="s">
        <v>528</v>
      </c>
      <c r="D2984" s="100">
        <f>VLOOKUP(Pag_Inicio_Corr_mas_casos[[#This Row],[Corregimiento]],Hoja3!$A$2:$D$676,4,0)</f>
        <v>130102</v>
      </c>
      <c r="E2984" s="99">
        <v>18</v>
      </c>
      <c r="F2984">
        <v>1</v>
      </c>
    </row>
    <row r="2985" spans="1:6">
      <c r="A2985" s="98">
        <v>44121</v>
      </c>
      <c r="B2985" s="99">
        <v>44121</v>
      </c>
      <c r="C2985" s="99" t="s">
        <v>559</v>
      </c>
      <c r="D2985" s="100">
        <f>VLOOKUP(Pag_Inicio_Corr_mas_casos[[#This Row],[Corregimiento]],Hoja3!$A$2:$D$676,4,0)</f>
        <v>130708</v>
      </c>
      <c r="E2985" s="99">
        <v>14</v>
      </c>
      <c r="F2985">
        <v>1</v>
      </c>
    </row>
    <row r="2986" spans="1:6">
      <c r="A2986" s="98">
        <v>44121</v>
      </c>
      <c r="B2986" s="99">
        <v>44121</v>
      </c>
      <c r="C2986" s="99" t="s">
        <v>565</v>
      </c>
      <c r="D2986" s="100">
        <f>VLOOKUP(Pag_Inicio_Corr_mas_casos[[#This Row],[Corregimiento]],Hoja3!$A$2:$D$676,4,0)</f>
        <v>80809</v>
      </c>
      <c r="E2986" s="99">
        <v>14</v>
      </c>
      <c r="F2986">
        <v>1</v>
      </c>
    </row>
    <row r="2987" spans="1:6">
      <c r="A2987" s="98">
        <v>44121</v>
      </c>
      <c r="B2987" s="99">
        <v>44121</v>
      </c>
      <c r="C2987" s="99" t="s">
        <v>550</v>
      </c>
      <c r="D2987" s="100">
        <f>VLOOKUP(Pag_Inicio_Corr_mas_casos[[#This Row],[Corregimiento]],Hoja3!$A$2:$D$676,4,0)</f>
        <v>80813</v>
      </c>
      <c r="E2987" s="99">
        <v>13</v>
      </c>
      <c r="F2987">
        <v>1</v>
      </c>
    </row>
    <row r="2988" spans="1:6">
      <c r="A2988" s="98">
        <v>44121</v>
      </c>
      <c r="B2988" s="99">
        <v>44121</v>
      </c>
      <c r="C2988" s="99" t="s">
        <v>533</v>
      </c>
      <c r="D2988" s="100">
        <f>VLOOKUP(Pag_Inicio_Corr_mas_casos[[#This Row],[Corregimiento]],Hoja3!$A$2:$D$676,4,0)</f>
        <v>80817</v>
      </c>
      <c r="E2988" s="99">
        <v>12</v>
      </c>
      <c r="F2988">
        <v>1</v>
      </c>
    </row>
    <row r="2989" spans="1:6">
      <c r="A2989" s="98">
        <v>44121</v>
      </c>
      <c r="B2989" s="99">
        <v>44121</v>
      </c>
      <c r="C2989" s="99" t="s">
        <v>542</v>
      </c>
      <c r="D2989" s="100">
        <f>VLOOKUP(Pag_Inicio_Corr_mas_casos[[#This Row],[Corregimiento]],Hoja3!$A$2:$D$676,4,0)</f>
        <v>40601</v>
      </c>
      <c r="E2989" s="99">
        <v>11</v>
      </c>
      <c r="F2989">
        <v>1</v>
      </c>
    </row>
    <row r="2990" spans="1:6">
      <c r="A2990" s="98">
        <v>44121</v>
      </c>
      <c r="B2990" s="99">
        <v>44121</v>
      </c>
      <c r="C2990" s="99" t="s">
        <v>560</v>
      </c>
      <c r="D2990" s="100">
        <f>VLOOKUP(Pag_Inicio_Corr_mas_casos[[#This Row],[Corregimiento]],Hoja3!$A$2:$D$676,4,0)</f>
        <v>80826</v>
      </c>
      <c r="E2990" s="99">
        <v>11</v>
      </c>
      <c r="F2990">
        <v>1</v>
      </c>
    </row>
    <row r="2991" spans="1:6">
      <c r="A2991" s="98">
        <v>44121</v>
      </c>
      <c r="B2991" s="99">
        <v>44121</v>
      </c>
      <c r="C2991" s="99" t="s">
        <v>540</v>
      </c>
      <c r="D2991" s="100">
        <f>VLOOKUP(Pag_Inicio_Corr_mas_casos[[#This Row],[Corregimiento]],Hoja3!$A$2:$D$676,4,0)</f>
        <v>80812</v>
      </c>
      <c r="E2991" s="99">
        <v>11</v>
      </c>
      <c r="F2991">
        <v>1</v>
      </c>
    </row>
    <row r="2992" spans="1:6">
      <c r="A2992" s="98">
        <v>44121</v>
      </c>
      <c r="B2992" s="99">
        <v>44121</v>
      </c>
      <c r="C2992" s="99" t="s">
        <v>587</v>
      </c>
      <c r="D2992" s="100">
        <f>VLOOKUP(Pag_Inicio_Corr_mas_casos[[#This Row],[Corregimiento]],Hoja3!$A$2:$D$676,4,0)</f>
        <v>130716</v>
      </c>
      <c r="E2992" s="99">
        <v>11</v>
      </c>
      <c r="F2992">
        <v>1</v>
      </c>
    </row>
    <row r="2993" spans="1:6">
      <c r="A2993" s="89">
        <v>44122</v>
      </c>
      <c r="B2993" s="90">
        <v>44122</v>
      </c>
      <c r="C2993" s="90" t="s">
        <v>524</v>
      </c>
      <c r="D2993" s="91">
        <f>VLOOKUP(Pag_Inicio_Corr_mas_casos[[#This Row],[Corregimiento]],Hoja3!$A$2:$D$676,4,0)</f>
        <v>130101</v>
      </c>
      <c r="E2993" s="90">
        <v>29</v>
      </c>
      <c r="F2993">
        <v>1</v>
      </c>
    </row>
    <row r="2994" spans="1:6">
      <c r="A2994" s="89">
        <v>44122</v>
      </c>
      <c r="B2994" s="90">
        <v>44122</v>
      </c>
      <c r="C2994" s="90" t="s">
        <v>560</v>
      </c>
      <c r="D2994" s="91">
        <f>VLOOKUP(Pag_Inicio_Corr_mas_casos[[#This Row],[Corregimiento]],Hoja3!$A$2:$D$676,4,0)</f>
        <v>80826</v>
      </c>
      <c r="E2994" s="90">
        <v>26</v>
      </c>
      <c r="F2994">
        <v>1</v>
      </c>
    </row>
    <row r="2995" spans="1:6">
      <c r="A2995" s="89">
        <v>44122</v>
      </c>
      <c r="B2995" s="90">
        <v>44122</v>
      </c>
      <c r="C2995" s="90" t="s">
        <v>714</v>
      </c>
      <c r="D2995" s="91">
        <f>VLOOKUP(Pag_Inicio_Corr_mas_casos[[#This Row],[Corregimiento]],Hoja3!$A$2:$D$676,4,0)</f>
        <v>41201</v>
      </c>
      <c r="E2995" s="90">
        <v>24</v>
      </c>
      <c r="F2995">
        <v>1</v>
      </c>
    </row>
    <row r="2996" spans="1:6">
      <c r="A2996" s="89">
        <v>44122</v>
      </c>
      <c r="B2996" s="90">
        <v>44122</v>
      </c>
      <c r="C2996" s="90" t="s">
        <v>536</v>
      </c>
      <c r="D2996" s="91">
        <f>VLOOKUP(Pag_Inicio_Corr_mas_casos[[#This Row],[Corregimiento]],Hoja3!$A$2:$D$676,4,0)</f>
        <v>81001</v>
      </c>
      <c r="E2996" s="90">
        <v>17</v>
      </c>
      <c r="F2996">
        <v>1</v>
      </c>
    </row>
    <row r="2997" spans="1:6">
      <c r="A2997" s="89">
        <v>44122</v>
      </c>
      <c r="B2997" s="90">
        <v>44122</v>
      </c>
      <c r="C2997" s="90" t="s">
        <v>525</v>
      </c>
      <c r="D2997" s="91">
        <f>VLOOKUP(Pag_Inicio_Corr_mas_casos[[#This Row],[Corregimiento]],Hoja3!$A$2:$D$676,4,0)</f>
        <v>81002</v>
      </c>
      <c r="E2997" s="90">
        <v>16</v>
      </c>
      <c r="F2997">
        <v>1</v>
      </c>
    </row>
    <row r="2998" spans="1:6">
      <c r="A2998" s="89">
        <v>44122</v>
      </c>
      <c r="B2998" s="90">
        <v>44122</v>
      </c>
      <c r="C2998" s="90" t="s">
        <v>555</v>
      </c>
      <c r="D2998" s="91">
        <f>VLOOKUP(Pag_Inicio_Corr_mas_casos[[#This Row],[Corregimiento]],Hoja3!$A$2:$D$676,4,0)</f>
        <v>80815</v>
      </c>
      <c r="E2998" s="90">
        <v>16</v>
      </c>
      <c r="F2998">
        <v>1</v>
      </c>
    </row>
    <row r="2999" spans="1:6">
      <c r="A2999" s="89">
        <v>44122</v>
      </c>
      <c r="B2999" s="90">
        <v>44122</v>
      </c>
      <c r="C2999" s="90" t="s">
        <v>526</v>
      </c>
      <c r="D2999" s="91">
        <f>VLOOKUP(Pag_Inicio_Corr_mas_casos[[#This Row],[Corregimiento]],Hoja3!$A$2:$D$676,4,0)</f>
        <v>130106</v>
      </c>
      <c r="E2999" s="90">
        <v>16</v>
      </c>
      <c r="F2999">
        <v>1</v>
      </c>
    </row>
    <row r="3000" spans="1:6">
      <c r="A3000" s="89">
        <v>44122</v>
      </c>
      <c r="B3000" s="90">
        <v>44122</v>
      </c>
      <c r="C3000" s="90" t="s">
        <v>544</v>
      </c>
      <c r="D3000" s="91">
        <f>VLOOKUP(Pag_Inicio_Corr_mas_casos[[#This Row],[Corregimiento]],Hoja3!$A$2:$D$676,4,0)</f>
        <v>130108</v>
      </c>
      <c r="E3000" s="90">
        <v>13</v>
      </c>
      <c r="F3000">
        <v>1</v>
      </c>
    </row>
    <row r="3001" spans="1:6">
      <c r="A3001" s="89">
        <v>44122</v>
      </c>
      <c r="B3001" s="90">
        <v>44122</v>
      </c>
      <c r="C3001" s="90" t="s">
        <v>532</v>
      </c>
      <c r="D3001" s="91">
        <f>VLOOKUP(Pag_Inicio_Corr_mas_casos[[#This Row],[Corregimiento]],Hoja3!$A$2:$D$676,4,0)</f>
        <v>80816</v>
      </c>
      <c r="E3001" s="90">
        <v>12</v>
      </c>
      <c r="F3001">
        <v>1</v>
      </c>
    </row>
    <row r="3002" spans="1:6">
      <c r="A3002" s="89">
        <v>44122</v>
      </c>
      <c r="B3002" s="90">
        <v>44122</v>
      </c>
      <c r="C3002" s="90" t="s">
        <v>557</v>
      </c>
      <c r="D3002" s="91">
        <f>VLOOKUP(Pag_Inicio_Corr_mas_casos[[#This Row],[Corregimiento]],Hoja3!$A$2:$D$676,4,0)</f>
        <v>80811</v>
      </c>
      <c r="E3002" s="90">
        <v>12</v>
      </c>
      <c r="F3002">
        <v>1</v>
      </c>
    </row>
    <row r="3003" spans="1:6">
      <c r="A3003" s="89">
        <v>44122</v>
      </c>
      <c r="B3003" s="90">
        <v>44122</v>
      </c>
      <c r="C3003" s="90" t="s">
        <v>570</v>
      </c>
      <c r="D3003" s="91">
        <f>VLOOKUP(Pag_Inicio_Corr_mas_casos[[#This Row],[Corregimiento]],Hoja3!$A$2:$D$676,4,0)</f>
        <v>81009</v>
      </c>
      <c r="E3003" s="90">
        <v>11</v>
      </c>
      <c r="F3003">
        <v>1</v>
      </c>
    </row>
    <row r="3004" spans="1:6">
      <c r="A3004" s="49">
        <v>44123</v>
      </c>
      <c r="B3004" s="50">
        <v>44123</v>
      </c>
      <c r="C3004" s="50" t="s">
        <v>528</v>
      </c>
      <c r="D3004" s="51">
        <f>VLOOKUP(Pag_Inicio_Corr_mas_casos[[#This Row],[Corregimiento]],Hoja3!$A$2:$D$676,4,0)</f>
        <v>130102</v>
      </c>
      <c r="E3004" s="50">
        <v>20</v>
      </c>
      <c r="F3004">
        <v>1</v>
      </c>
    </row>
    <row r="3005" spans="1:6">
      <c r="A3005" s="49">
        <v>44123</v>
      </c>
      <c r="B3005" s="50">
        <v>44123</v>
      </c>
      <c r="C3005" s="50" t="s">
        <v>544</v>
      </c>
      <c r="D3005" s="51">
        <f>VLOOKUP(Pag_Inicio_Corr_mas_casos[[#This Row],[Corregimiento]],Hoja3!$A$2:$D$676,4,0)</f>
        <v>130108</v>
      </c>
      <c r="E3005" s="50">
        <v>14</v>
      </c>
      <c r="F3005">
        <v>1</v>
      </c>
    </row>
    <row r="3006" spans="1:6">
      <c r="A3006" s="49">
        <v>44123</v>
      </c>
      <c r="B3006" s="50">
        <v>44123</v>
      </c>
      <c r="C3006" s="50" t="s">
        <v>526</v>
      </c>
      <c r="D3006" s="51">
        <f>VLOOKUP(Pag_Inicio_Corr_mas_casos[[#This Row],[Corregimiento]],Hoja3!$A$2:$D$676,4,0)</f>
        <v>130106</v>
      </c>
      <c r="E3006" s="50">
        <v>14</v>
      </c>
      <c r="F3006">
        <v>1</v>
      </c>
    </row>
    <row r="3007" spans="1:6">
      <c r="A3007" s="49">
        <v>44123</v>
      </c>
      <c r="B3007" s="50">
        <v>44123</v>
      </c>
      <c r="C3007" s="50" t="s">
        <v>524</v>
      </c>
      <c r="D3007" s="51">
        <f>VLOOKUP(Pag_Inicio_Corr_mas_casos[[#This Row],[Corregimiento]],Hoja3!$A$2:$D$676,4,0)</f>
        <v>130101</v>
      </c>
      <c r="E3007" s="50">
        <v>13</v>
      </c>
      <c r="F3007">
        <v>1</v>
      </c>
    </row>
    <row r="3008" spans="1:6">
      <c r="A3008" s="49">
        <v>44123</v>
      </c>
      <c r="B3008" s="50">
        <v>44123</v>
      </c>
      <c r="C3008" s="50" t="s">
        <v>580</v>
      </c>
      <c r="D3008" s="51">
        <f>VLOOKUP(Pag_Inicio_Corr_mas_casos[[#This Row],[Corregimiento]],Hoja3!$A$2:$D$676,4,0)</f>
        <v>91001</v>
      </c>
      <c r="E3008" s="50">
        <v>13</v>
      </c>
      <c r="F3008">
        <v>1</v>
      </c>
    </row>
    <row r="3009" spans="1:6">
      <c r="A3009" s="49">
        <v>44123</v>
      </c>
      <c r="B3009" s="50">
        <v>44123</v>
      </c>
      <c r="C3009" s="50" t="s">
        <v>657</v>
      </c>
      <c r="D3009" s="51">
        <f>VLOOKUP(Pag_Inicio_Corr_mas_casos[[#This Row],[Corregimiento]],Hoja3!$A$2:$D$676,4,0)</f>
        <v>91101</v>
      </c>
      <c r="E3009" s="50">
        <v>13</v>
      </c>
      <c r="F3009">
        <v>1</v>
      </c>
    </row>
    <row r="3010" spans="1:6">
      <c r="A3010" s="49">
        <v>44123</v>
      </c>
      <c r="B3010" s="50">
        <v>44123</v>
      </c>
      <c r="C3010" s="50" t="s">
        <v>525</v>
      </c>
      <c r="D3010" s="51">
        <f>VLOOKUP(Pag_Inicio_Corr_mas_casos[[#This Row],[Corregimiento]],Hoja3!$A$2:$D$676,4,0)</f>
        <v>81002</v>
      </c>
      <c r="E3010" s="50">
        <v>12</v>
      </c>
      <c r="F3010">
        <v>1</v>
      </c>
    </row>
    <row r="3011" spans="1:6">
      <c r="A3011" s="49">
        <v>44123</v>
      </c>
      <c r="B3011" s="50">
        <v>44123</v>
      </c>
      <c r="C3011" s="50" t="s">
        <v>530</v>
      </c>
      <c r="D3011" s="51">
        <f>VLOOKUP(Pag_Inicio_Corr_mas_casos[[#This Row],[Corregimiento]],Hoja3!$A$2:$D$676,4,0)</f>
        <v>81007</v>
      </c>
      <c r="E3011" s="50">
        <v>11</v>
      </c>
      <c r="F3011">
        <v>1</v>
      </c>
    </row>
    <row r="3012" spans="1:6">
      <c r="A3012" s="49">
        <v>44123</v>
      </c>
      <c r="B3012" s="50">
        <v>44123</v>
      </c>
      <c r="C3012" s="50" t="s">
        <v>535</v>
      </c>
      <c r="D3012" s="51">
        <f>VLOOKUP(Pag_Inicio_Corr_mas_casos[[#This Row],[Corregimiento]],Hoja3!$A$2:$D$676,4,0)</f>
        <v>80823</v>
      </c>
      <c r="E3012" s="50">
        <v>11</v>
      </c>
      <c r="F3012">
        <v>1</v>
      </c>
    </row>
    <row r="3013" spans="1:6">
      <c r="A3013" s="49">
        <v>44123</v>
      </c>
      <c r="B3013" s="50">
        <v>44123</v>
      </c>
      <c r="C3013" s="50" t="s">
        <v>565</v>
      </c>
      <c r="D3013" s="51">
        <f>VLOOKUP(Pag_Inicio_Corr_mas_casos[[#This Row],[Corregimiento]],Hoja3!$A$2:$D$676,4,0)</f>
        <v>80809</v>
      </c>
      <c r="E3013" s="50">
        <v>11</v>
      </c>
      <c r="F3013">
        <v>1</v>
      </c>
    </row>
    <row r="3014" spans="1:6">
      <c r="A3014" s="49">
        <v>44123</v>
      </c>
      <c r="B3014" s="50">
        <v>44123</v>
      </c>
      <c r="C3014" s="50" t="s">
        <v>542</v>
      </c>
      <c r="D3014" s="51">
        <f>VLOOKUP(Pag_Inicio_Corr_mas_casos[[#This Row],[Corregimiento]],Hoja3!$A$2:$D$676,4,0)</f>
        <v>40601</v>
      </c>
      <c r="E3014" s="50">
        <v>10</v>
      </c>
      <c r="F3014">
        <v>1</v>
      </c>
    </row>
    <row r="3015" spans="1:6">
      <c r="A3015" s="83">
        <v>44124</v>
      </c>
      <c r="B3015" s="84">
        <v>44124</v>
      </c>
      <c r="C3015" s="84" t="s">
        <v>580</v>
      </c>
      <c r="D3015" s="85">
        <f>VLOOKUP(Pag_Inicio_Corr_mas_casos[[#This Row],[Corregimiento]],Hoja3!$A$2:$D$676,4,0)</f>
        <v>91001</v>
      </c>
      <c r="E3015" s="84">
        <v>22</v>
      </c>
      <c r="F3015">
        <v>1</v>
      </c>
    </row>
    <row r="3016" spans="1:6">
      <c r="A3016" s="83">
        <v>44124</v>
      </c>
      <c r="B3016" s="84">
        <v>44124</v>
      </c>
      <c r="C3016" s="84" t="s">
        <v>537</v>
      </c>
      <c r="D3016" s="85">
        <f>VLOOKUP(Pag_Inicio_Corr_mas_casos[[#This Row],[Corregimiento]],Hoja3!$A$2:$D$676,4,0)</f>
        <v>80819</v>
      </c>
      <c r="E3016" s="84">
        <v>21</v>
      </c>
      <c r="F3016">
        <v>1</v>
      </c>
    </row>
    <row r="3017" spans="1:6">
      <c r="A3017" s="83">
        <v>44124</v>
      </c>
      <c r="B3017" s="84">
        <v>44124</v>
      </c>
      <c r="C3017" s="84" t="s">
        <v>540</v>
      </c>
      <c r="D3017" s="85">
        <f>VLOOKUP(Pag_Inicio_Corr_mas_casos[[#This Row],[Corregimiento]],Hoja3!$A$2:$D$676,4,0)</f>
        <v>80812</v>
      </c>
      <c r="E3017" s="84">
        <v>20</v>
      </c>
      <c r="F3017">
        <v>1</v>
      </c>
    </row>
    <row r="3018" spans="1:6">
      <c r="A3018" s="83">
        <v>44124</v>
      </c>
      <c r="B3018" s="84">
        <v>44124</v>
      </c>
      <c r="C3018" s="84" t="s">
        <v>536</v>
      </c>
      <c r="D3018" s="85">
        <f>VLOOKUP(Pag_Inicio_Corr_mas_casos[[#This Row],[Corregimiento]],Hoja3!$A$2:$D$676,4,0)</f>
        <v>81001</v>
      </c>
      <c r="E3018" s="84">
        <v>17</v>
      </c>
      <c r="F3018">
        <v>1</v>
      </c>
    </row>
    <row r="3019" spans="1:6">
      <c r="A3019" s="83">
        <v>44124</v>
      </c>
      <c r="B3019" s="84">
        <v>44124</v>
      </c>
      <c r="C3019" s="84" t="s">
        <v>542</v>
      </c>
      <c r="D3019" s="85">
        <f>VLOOKUP(Pag_Inicio_Corr_mas_casos[[#This Row],[Corregimiento]],Hoja3!$A$2:$D$676,4,0)</f>
        <v>40601</v>
      </c>
      <c r="E3019" s="84">
        <v>14</v>
      </c>
      <c r="F3019">
        <v>1</v>
      </c>
    </row>
    <row r="3020" spans="1:6">
      <c r="A3020" s="83">
        <v>44124</v>
      </c>
      <c r="B3020" s="84">
        <v>44124</v>
      </c>
      <c r="C3020" s="84" t="s">
        <v>570</v>
      </c>
      <c r="D3020" s="85">
        <f>VLOOKUP(Pag_Inicio_Corr_mas_casos[[#This Row],[Corregimiento]],Hoja3!$A$2:$D$676,4,0)</f>
        <v>81009</v>
      </c>
      <c r="E3020" s="84">
        <v>12</v>
      </c>
      <c r="F3020">
        <v>1</v>
      </c>
    </row>
    <row r="3021" spans="1:6">
      <c r="A3021" s="83">
        <v>44124</v>
      </c>
      <c r="B3021" s="84">
        <v>44124</v>
      </c>
      <c r="C3021" s="84" t="s">
        <v>529</v>
      </c>
      <c r="D3021" s="85">
        <f>VLOOKUP(Pag_Inicio_Corr_mas_casos[[#This Row],[Corregimiento]],Hoja3!$A$2:$D$676,4,0)</f>
        <v>80821</v>
      </c>
      <c r="E3021" s="84">
        <v>11</v>
      </c>
      <c r="F3021">
        <v>1</v>
      </c>
    </row>
    <row r="3022" spans="1:6">
      <c r="A3022" s="83">
        <v>44124</v>
      </c>
      <c r="B3022" s="84">
        <v>44124</v>
      </c>
      <c r="C3022" s="84" t="s">
        <v>544</v>
      </c>
      <c r="D3022" s="85">
        <f>VLOOKUP(Pag_Inicio_Corr_mas_casos[[#This Row],[Corregimiento]],Hoja3!$A$2:$D$676,4,0)</f>
        <v>130108</v>
      </c>
      <c r="E3022" s="84">
        <v>10</v>
      </c>
      <c r="F3022">
        <v>1</v>
      </c>
    </row>
    <row r="3023" spans="1:6">
      <c r="A3023" s="83">
        <v>44124</v>
      </c>
      <c r="B3023" s="84">
        <v>44124</v>
      </c>
      <c r="C3023" s="84" t="s">
        <v>560</v>
      </c>
      <c r="D3023" s="85">
        <f>VLOOKUP(Pag_Inicio_Corr_mas_casos[[#This Row],[Corregimiento]],Hoja3!$A$2:$D$676,4,0)</f>
        <v>80826</v>
      </c>
      <c r="E3023" s="84">
        <v>10</v>
      </c>
      <c r="F3023">
        <v>1</v>
      </c>
    </row>
    <row r="3024" spans="1:6">
      <c r="A3024" s="83">
        <v>44124</v>
      </c>
      <c r="B3024" s="84">
        <v>44124</v>
      </c>
      <c r="C3024" s="84" t="s">
        <v>533</v>
      </c>
      <c r="D3024" s="85">
        <f>VLOOKUP(Pag_Inicio_Corr_mas_casos[[#This Row],[Corregimiento]],Hoja3!$A$2:$D$676,4,0)</f>
        <v>80817</v>
      </c>
      <c r="E3024" s="84">
        <v>10</v>
      </c>
      <c r="F3024">
        <v>1</v>
      </c>
    </row>
    <row r="3025" spans="1:6">
      <c r="A3025" s="64">
        <v>44125</v>
      </c>
      <c r="B3025" s="65">
        <v>44125</v>
      </c>
      <c r="C3025" s="65" t="s">
        <v>540</v>
      </c>
      <c r="D3025" s="66">
        <f>VLOOKUP(Pag_Inicio_Corr_mas_casos[[#This Row],[Corregimiento]],Hoja3!$A$2:$D$676,4,0)</f>
        <v>80812</v>
      </c>
      <c r="E3025" s="65">
        <v>26</v>
      </c>
      <c r="F3025">
        <v>1</v>
      </c>
    </row>
    <row r="3026" spans="1:6">
      <c r="A3026" s="64">
        <v>44125</v>
      </c>
      <c r="B3026" s="65">
        <v>44125</v>
      </c>
      <c r="C3026" s="65" t="s">
        <v>536</v>
      </c>
      <c r="D3026" s="66">
        <f>VLOOKUP(Pag_Inicio_Corr_mas_casos[[#This Row],[Corregimiento]],Hoja3!$A$2:$D$676,4,0)</f>
        <v>81001</v>
      </c>
      <c r="E3026" s="65">
        <v>19</v>
      </c>
      <c r="F3026">
        <v>1</v>
      </c>
    </row>
    <row r="3027" spans="1:6">
      <c r="A3027" s="64">
        <v>44125</v>
      </c>
      <c r="B3027" s="65">
        <v>44125</v>
      </c>
      <c r="C3027" s="65" t="s">
        <v>550</v>
      </c>
      <c r="D3027" s="66">
        <f>VLOOKUP(Pag_Inicio_Corr_mas_casos[[#This Row],[Corregimiento]],Hoja3!$A$2:$D$676,4,0)</f>
        <v>80813</v>
      </c>
      <c r="E3027" s="65">
        <v>19</v>
      </c>
      <c r="F3027">
        <v>1</v>
      </c>
    </row>
    <row r="3028" spans="1:6">
      <c r="A3028" s="64">
        <v>44125</v>
      </c>
      <c r="B3028" s="65">
        <v>44125</v>
      </c>
      <c r="C3028" s="65" t="s">
        <v>537</v>
      </c>
      <c r="D3028" s="66">
        <f>VLOOKUP(Pag_Inicio_Corr_mas_casos[[#This Row],[Corregimiento]],Hoja3!$A$2:$D$676,4,0)</f>
        <v>80819</v>
      </c>
      <c r="E3028" s="65">
        <v>16</v>
      </c>
      <c r="F3028">
        <v>1</v>
      </c>
    </row>
    <row r="3029" spans="1:6">
      <c r="A3029" s="64">
        <v>44125</v>
      </c>
      <c r="B3029" s="65">
        <v>44125</v>
      </c>
      <c r="C3029" s="65" t="s">
        <v>532</v>
      </c>
      <c r="D3029" s="66">
        <f>VLOOKUP(Pag_Inicio_Corr_mas_casos[[#This Row],[Corregimiento]],Hoja3!$A$2:$D$676,4,0)</f>
        <v>80816</v>
      </c>
      <c r="E3029" s="65">
        <v>15</v>
      </c>
      <c r="F3029">
        <v>1</v>
      </c>
    </row>
    <row r="3030" spans="1:6">
      <c r="A3030" s="64">
        <v>44125</v>
      </c>
      <c r="B3030" s="65">
        <v>44125</v>
      </c>
      <c r="C3030" s="65" t="s">
        <v>708</v>
      </c>
      <c r="D3030" s="66">
        <f>VLOOKUP(Pag_Inicio_Corr_mas_casos[[#This Row],[Corregimiento]],Hoja3!$A$2:$D$676,4,0)</f>
        <v>91007</v>
      </c>
      <c r="E3030" s="65">
        <v>14</v>
      </c>
      <c r="F3030">
        <v>1</v>
      </c>
    </row>
    <row r="3031" spans="1:6">
      <c r="A3031" s="64">
        <v>44125</v>
      </c>
      <c r="B3031" s="65">
        <v>44125</v>
      </c>
      <c r="C3031" s="65" t="s">
        <v>538</v>
      </c>
      <c r="D3031" s="66">
        <f>VLOOKUP(Pag_Inicio_Corr_mas_casos[[#This Row],[Corregimiento]],Hoja3!$A$2:$D$676,4,0)</f>
        <v>130107</v>
      </c>
      <c r="E3031" s="65">
        <v>14</v>
      </c>
      <c r="F3031">
        <v>1</v>
      </c>
    </row>
    <row r="3032" spans="1:6">
      <c r="A3032" s="64">
        <v>44125</v>
      </c>
      <c r="B3032" s="65">
        <v>44125</v>
      </c>
      <c r="C3032" s="65" t="s">
        <v>657</v>
      </c>
      <c r="D3032" s="66">
        <f>VLOOKUP(Pag_Inicio_Corr_mas_casos[[#This Row],[Corregimiento]],Hoja3!$A$2:$D$676,4,0)</f>
        <v>91101</v>
      </c>
      <c r="E3032" s="65">
        <v>14</v>
      </c>
      <c r="F3032">
        <v>1</v>
      </c>
    </row>
    <row r="3033" spans="1:6">
      <c r="A3033" s="64">
        <v>44125</v>
      </c>
      <c r="B3033" s="65">
        <v>44125</v>
      </c>
      <c r="C3033" s="65" t="s">
        <v>554</v>
      </c>
      <c r="D3033" s="66">
        <f>VLOOKUP(Pag_Inicio_Corr_mas_casos[[#This Row],[Corregimiento]],Hoja3!$A$2:$D$676,4,0)</f>
        <v>80820</v>
      </c>
      <c r="E3033" s="65">
        <v>13</v>
      </c>
      <c r="F3033">
        <v>1</v>
      </c>
    </row>
    <row r="3034" spans="1:6">
      <c r="A3034" s="64">
        <v>44125</v>
      </c>
      <c r="B3034" s="65">
        <v>44125</v>
      </c>
      <c r="C3034" s="65" t="s">
        <v>524</v>
      </c>
      <c r="D3034" s="66">
        <f>VLOOKUP(Pag_Inicio_Corr_mas_casos[[#This Row],[Corregimiento]],Hoja3!$A$2:$D$676,4,0)</f>
        <v>130101</v>
      </c>
      <c r="E3034" s="65">
        <v>13</v>
      </c>
      <c r="F3034">
        <v>1</v>
      </c>
    </row>
    <row r="3035" spans="1:6">
      <c r="A3035" s="64">
        <v>44125</v>
      </c>
      <c r="B3035" s="65">
        <v>44125</v>
      </c>
      <c r="C3035" s="65" t="s">
        <v>533</v>
      </c>
      <c r="D3035" s="66">
        <f>VLOOKUP(Pag_Inicio_Corr_mas_casos[[#This Row],[Corregimiento]],Hoja3!$A$2:$D$676,4,0)</f>
        <v>80817</v>
      </c>
      <c r="E3035" s="65">
        <v>12</v>
      </c>
      <c r="F3035">
        <v>1</v>
      </c>
    </row>
    <row r="3036" spans="1:6">
      <c r="A3036" s="64">
        <v>44125</v>
      </c>
      <c r="B3036" s="65">
        <v>44125</v>
      </c>
      <c r="C3036" s="65" t="s">
        <v>557</v>
      </c>
      <c r="D3036" s="66">
        <f>VLOOKUP(Pag_Inicio_Corr_mas_casos[[#This Row],[Corregimiento]],Hoja3!$A$2:$D$676,4,0)</f>
        <v>80811</v>
      </c>
      <c r="E3036" s="65">
        <v>12</v>
      </c>
      <c r="F3036">
        <v>1</v>
      </c>
    </row>
    <row r="3037" spans="1:6">
      <c r="A3037" s="64">
        <v>44125</v>
      </c>
      <c r="B3037" s="65">
        <v>44125</v>
      </c>
      <c r="C3037" s="65" t="s">
        <v>575</v>
      </c>
      <c r="D3037" s="66">
        <f>VLOOKUP(Pag_Inicio_Corr_mas_casos[[#This Row],[Corregimiento]],Hoja3!$A$2:$D$676,4,0)</f>
        <v>80807</v>
      </c>
      <c r="E3037" s="65">
        <v>12</v>
      </c>
      <c r="F3037">
        <v>1</v>
      </c>
    </row>
    <row r="3038" spans="1:6">
      <c r="A3038" s="64">
        <v>44125</v>
      </c>
      <c r="B3038" s="65">
        <v>44125</v>
      </c>
      <c r="C3038" s="65" t="s">
        <v>526</v>
      </c>
      <c r="D3038" s="66">
        <f>VLOOKUP(Pag_Inicio_Corr_mas_casos[[#This Row],[Corregimiento]],Hoja3!$A$2:$D$676,4,0)</f>
        <v>130106</v>
      </c>
      <c r="E3038" s="65">
        <v>12</v>
      </c>
      <c r="F3038">
        <v>1</v>
      </c>
    </row>
    <row r="3039" spans="1:6">
      <c r="A3039" s="64">
        <v>44125</v>
      </c>
      <c r="B3039" s="65">
        <v>44125</v>
      </c>
      <c r="C3039" s="65" t="s">
        <v>580</v>
      </c>
      <c r="D3039" s="66">
        <f>VLOOKUP(Pag_Inicio_Corr_mas_casos[[#This Row],[Corregimiento]],Hoja3!$A$2:$D$676,4,0)</f>
        <v>91001</v>
      </c>
      <c r="E3039" s="65">
        <v>11</v>
      </c>
      <c r="F3039">
        <v>1</v>
      </c>
    </row>
    <row r="3040" spans="1:6">
      <c r="A3040" s="64">
        <v>44125</v>
      </c>
      <c r="B3040" s="65">
        <v>44125</v>
      </c>
      <c r="C3040" s="65" t="s">
        <v>542</v>
      </c>
      <c r="D3040" s="66">
        <f>VLOOKUP(Pag_Inicio_Corr_mas_casos[[#This Row],[Corregimiento]],Hoja3!$A$2:$D$676,4,0)</f>
        <v>40601</v>
      </c>
      <c r="E3040" s="65">
        <v>11</v>
      </c>
      <c r="F3040">
        <v>1</v>
      </c>
    </row>
    <row r="3041" spans="1:6">
      <c r="A3041" s="58">
        <v>44126</v>
      </c>
      <c r="B3041" s="59">
        <v>44126</v>
      </c>
      <c r="C3041" s="59" t="s">
        <v>528</v>
      </c>
      <c r="D3041" s="60">
        <f>VLOOKUP(Pag_Inicio_Corr_mas_casos[[#This Row],[Corregimiento]],Hoja3!$A$2:$D$676,4,0)</f>
        <v>130102</v>
      </c>
      <c r="E3041" s="59">
        <v>29</v>
      </c>
      <c r="F3041">
        <v>1</v>
      </c>
    </row>
    <row r="3042" spans="1:6">
      <c r="A3042" s="58">
        <v>44126</v>
      </c>
      <c r="B3042" s="59">
        <v>44126</v>
      </c>
      <c r="C3042" s="59" t="s">
        <v>524</v>
      </c>
      <c r="D3042" s="60">
        <f>VLOOKUP(Pag_Inicio_Corr_mas_casos[[#This Row],[Corregimiento]],Hoja3!$A$2:$D$676,4,0)</f>
        <v>130101</v>
      </c>
      <c r="E3042" s="59">
        <v>18</v>
      </c>
      <c r="F3042">
        <v>1</v>
      </c>
    </row>
    <row r="3043" spans="1:6">
      <c r="A3043" s="58">
        <v>44126</v>
      </c>
      <c r="B3043" s="59">
        <v>44126</v>
      </c>
      <c r="C3043" s="59" t="s">
        <v>525</v>
      </c>
      <c r="D3043" s="60">
        <f>VLOOKUP(Pag_Inicio_Corr_mas_casos[[#This Row],[Corregimiento]],Hoja3!$A$2:$D$676,4,0)</f>
        <v>81002</v>
      </c>
      <c r="E3043" s="59">
        <v>18</v>
      </c>
      <c r="F3043">
        <v>1</v>
      </c>
    </row>
    <row r="3044" spans="1:6">
      <c r="A3044" s="58">
        <v>44126</v>
      </c>
      <c r="B3044" s="59">
        <v>44126</v>
      </c>
      <c r="C3044" s="59" t="s">
        <v>529</v>
      </c>
      <c r="D3044" s="60">
        <f>VLOOKUP(Pag_Inicio_Corr_mas_casos[[#This Row],[Corregimiento]],Hoja3!$A$2:$D$676,4,0)</f>
        <v>80821</v>
      </c>
      <c r="E3044" s="59">
        <v>17</v>
      </c>
      <c r="F3044">
        <v>1</v>
      </c>
    </row>
    <row r="3045" spans="1:6">
      <c r="A3045" s="58">
        <v>44126</v>
      </c>
      <c r="B3045" s="59">
        <v>44126</v>
      </c>
      <c r="C3045" s="59" t="s">
        <v>544</v>
      </c>
      <c r="D3045" s="60">
        <f>VLOOKUP(Pag_Inicio_Corr_mas_casos[[#This Row],[Corregimiento]],Hoja3!$A$2:$D$676,4,0)</f>
        <v>130108</v>
      </c>
      <c r="E3045" s="59">
        <v>16</v>
      </c>
      <c r="F3045">
        <v>1</v>
      </c>
    </row>
    <row r="3046" spans="1:6">
      <c r="A3046" s="58">
        <v>44126</v>
      </c>
      <c r="B3046" s="59">
        <v>44126</v>
      </c>
      <c r="C3046" s="59" t="s">
        <v>540</v>
      </c>
      <c r="D3046" s="60">
        <f>VLOOKUP(Pag_Inicio_Corr_mas_casos[[#This Row],[Corregimiento]],Hoja3!$A$2:$D$676,4,0)</f>
        <v>80812</v>
      </c>
      <c r="E3046" s="59">
        <v>16</v>
      </c>
      <c r="F3046">
        <v>1</v>
      </c>
    </row>
    <row r="3047" spans="1:6">
      <c r="A3047" s="58">
        <v>44126</v>
      </c>
      <c r="B3047" s="59">
        <v>44126</v>
      </c>
      <c r="C3047" s="59" t="s">
        <v>537</v>
      </c>
      <c r="D3047" s="60">
        <f>VLOOKUP(Pag_Inicio_Corr_mas_casos[[#This Row],[Corregimiento]],Hoja3!$A$2:$D$676,4,0)</f>
        <v>80819</v>
      </c>
      <c r="E3047" s="59">
        <v>16</v>
      </c>
      <c r="F3047">
        <v>1</v>
      </c>
    </row>
    <row r="3048" spans="1:6">
      <c r="A3048" s="58">
        <v>44126</v>
      </c>
      <c r="B3048" s="59">
        <v>44126</v>
      </c>
      <c r="C3048" s="59" t="s">
        <v>534</v>
      </c>
      <c r="D3048" s="60">
        <f>VLOOKUP(Pag_Inicio_Corr_mas_casos[[#This Row],[Corregimiento]],Hoja3!$A$2:$D$676,4,0)</f>
        <v>80822</v>
      </c>
      <c r="E3048" s="59">
        <v>15</v>
      </c>
      <c r="F3048">
        <v>1</v>
      </c>
    </row>
    <row r="3049" spans="1:6">
      <c r="A3049" s="58">
        <v>44126</v>
      </c>
      <c r="B3049" s="59">
        <v>44126</v>
      </c>
      <c r="C3049" s="59" t="s">
        <v>530</v>
      </c>
      <c r="D3049" s="60">
        <f>VLOOKUP(Pag_Inicio_Corr_mas_casos[[#This Row],[Corregimiento]],Hoja3!$A$2:$D$676,4,0)</f>
        <v>81007</v>
      </c>
      <c r="E3049" s="59">
        <v>15</v>
      </c>
      <c r="F3049">
        <v>1</v>
      </c>
    </row>
    <row r="3050" spans="1:6">
      <c r="A3050" s="58">
        <v>44126</v>
      </c>
      <c r="B3050" s="59">
        <v>44126</v>
      </c>
      <c r="C3050" s="59" t="s">
        <v>697</v>
      </c>
      <c r="D3050" s="60">
        <f>VLOOKUP(Pag_Inicio_Corr_mas_casos[[#This Row],[Corregimiento]],Hoja3!$A$2:$D$676,4,0)</f>
        <v>91011</v>
      </c>
      <c r="E3050" s="59">
        <v>15</v>
      </c>
      <c r="F3050">
        <v>1</v>
      </c>
    </row>
    <row r="3051" spans="1:6">
      <c r="A3051" s="58">
        <v>44126</v>
      </c>
      <c r="B3051" s="59">
        <v>44126</v>
      </c>
      <c r="C3051" s="59" t="s">
        <v>526</v>
      </c>
      <c r="D3051" s="60">
        <f>VLOOKUP(Pag_Inicio_Corr_mas_casos[[#This Row],[Corregimiento]],Hoja3!$A$2:$D$676,4,0)</f>
        <v>130106</v>
      </c>
      <c r="E3051" s="59">
        <v>15</v>
      </c>
      <c r="F3051">
        <v>1</v>
      </c>
    </row>
    <row r="3052" spans="1:6">
      <c r="A3052" s="58">
        <v>44126</v>
      </c>
      <c r="B3052" s="59">
        <v>44126</v>
      </c>
      <c r="C3052" s="59" t="s">
        <v>575</v>
      </c>
      <c r="D3052" s="60">
        <f>VLOOKUP(Pag_Inicio_Corr_mas_casos[[#This Row],[Corregimiento]],Hoja3!$A$2:$D$676,4,0)</f>
        <v>80807</v>
      </c>
      <c r="E3052" s="59">
        <v>14</v>
      </c>
      <c r="F3052">
        <v>1</v>
      </c>
    </row>
    <row r="3053" spans="1:6">
      <c r="A3053" s="58">
        <v>44126</v>
      </c>
      <c r="B3053" s="59">
        <v>44126</v>
      </c>
      <c r="C3053" s="59" t="s">
        <v>715</v>
      </c>
      <c r="D3053" s="60">
        <f>VLOOKUP(Pag_Inicio_Corr_mas_casos[[#This Row],[Corregimiento]],Hoja3!$A$2:$D$676,4,0)</f>
        <v>90512</v>
      </c>
      <c r="E3053" s="59">
        <v>14</v>
      </c>
      <c r="F3053">
        <v>1</v>
      </c>
    </row>
    <row r="3054" spans="1:6">
      <c r="A3054" s="58">
        <v>44126</v>
      </c>
      <c r="B3054" s="59">
        <v>44126</v>
      </c>
      <c r="C3054" s="59" t="s">
        <v>542</v>
      </c>
      <c r="D3054" s="60">
        <f>VLOOKUP(Pag_Inicio_Corr_mas_casos[[#This Row],[Corregimiento]],Hoja3!$A$2:$D$676,4,0)</f>
        <v>40601</v>
      </c>
      <c r="E3054" s="59">
        <v>13</v>
      </c>
      <c r="F3054">
        <v>1</v>
      </c>
    </row>
    <row r="3055" spans="1:6">
      <c r="A3055" s="58">
        <v>44126</v>
      </c>
      <c r="B3055" s="59">
        <v>44126</v>
      </c>
      <c r="C3055" s="59" t="s">
        <v>550</v>
      </c>
      <c r="D3055" s="60">
        <f>VLOOKUP(Pag_Inicio_Corr_mas_casos[[#This Row],[Corregimiento]],Hoja3!$A$2:$D$676,4,0)</f>
        <v>80813</v>
      </c>
      <c r="E3055" s="59">
        <v>13</v>
      </c>
      <c r="F3055">
        <v>1</v>
      </c>
    </row>
    <row r="3056" spans="1:6">
      <c r="A3056" s="58">
        <v>44126</v>
      </c>
      <c r="B3056" s="59">
        <v>44126</v>
      </c>
      <c r="C3056" s="59" t="s">
        <v>565</v>
      </c>
      <c r="D3056" s="60">
        <f>VLOOKUP(Pag_Inicio_Corr_mas_casos[[#This Row],[Corregimiento]],Hoja3!$A$2:$D$676,4,0)</f>
        <v>80809</v>
      </c>
      <c r="E3056" s="59">
        <v>13</v>
      </c>
      <c r="F3056">
        <v>1</v>
      </c>
    </row>
    <row r="3057" spans="1:6">
      <c r="A3057" s="58">
        <v>44126</v>
      </c>
      <c r="B3057" s="59">
        <v>44126</v>
      </c>
      <c r="C3057" s="59" t="s">
        <v>580</v>
      </c>
      <c r="D3057" s="60">
        <f>VLOOKUP(Pag_Inicio_Corr_mas_casos[[#This Row],[Corregimiento]],Hoja3!$A$2:$D$676,4,0)</f>
        <v>91001</v>
      </c>
      <c r="E3057" s="59">
        <v>13</v>
      </c>
      <c r="F3057">
        <v>1</v>
      </c>
    </row>
    <row r="3058" spans="1:6">
      <c r="A3058" s="58">
        <v>44126</v>
      </c>
      <c r="B3058" s="59">
        <v>44126</v>
      </c>
      <c r="C3058" s="59" t="s">
        <v>560</v>
      </c>
      <c r="D3058" s="60">
        <f>VLOOKUP(Pag_Inicio_Corr_mas_casos[[#This Row],[Corregimiento]],Hoja3!$A$2:$D$676,4,0)</f>
        <v>80826</v>
      </c>
      <c r="E3058" s="59">
        <v>12</v>
      </c>
      <c r="F3058">
        <v>1</v>
      </c>
    </row>
    <row r="3059" spans="1:6">
      <c r="A3059" s="58">
        <v>44126</v>
      </c>
      <c r="B3059" s="59">
        <v>44126</v>
      </c>
      <c r="C3059" s="59" t="s">
        <v>570</v>
      </c>
      <c r="D3059" s="60">
        <f>VLOOKUP(Pag_Inicio_Corr_mas_casos[[#This Row],[Corregimiento]],Hoja3!$A$2:$D$676,4,0)</f>
        <v>81009</v>
      </c>
      <c r="E3059" s="59">
        <v>12</v>
      </c>
      <c r="F3059">
        <v>1</v>
      </c>
    </row>
    <row r="3060" spans="1:6">
      <c r="A3060" s="58">
        <v>44126</v>
      </c>
      <c r="B3060" s="59">
        <v>44126</v>
      </c>
      <c r="C3060" s="59" t="s">
        <v>532</v>
      </c>
      <c r="D3060" s="60">
        <f>VLOOKUP(Pag_Inicio_Corr_mas_casos[[#This Row],[Corregimiento]],Hoja3!$A$2:$D$676,4,0)</f>
        <v>80816</v>
      </c>
      <c r="E3060" s="59">
        <v>11</v>
      </c>
      <c r="F3060">
        <v>1</v>
      </c>
    </row>
    <row r="3061" spans="1:6">
      <c r="A3061" s="58">
        <v>44126</v>
      </c>
      <c r="B3061" s="59">
        <v>44126</v>
      </c>
      <c r="C3061" s="59" t="s">
        <v>531</v>
      </c>
      <c r="D3061" s="60">
        <f>VLOOKUP(Pag_Inicio_Corr_mas_casos[[#This Row],[Corregimiento]],Hoja3!$A$2:$D$676,4,0)</f>
        <v>81008</v>
      </c>
      <c r="E3061" s="59">
        <v>11</v>
      </c>
      <c r="F3061">
        <v>1</v>
      </c>
    </row>
    <row r="3062" spans="1:6">
      <c r="A3062" s="58">
        <v>44126</v>
      </c>
      <c r="B3062" s="59">
        <v>44126</v>
      </c>
      <c r="C3062" s="59" t="s">
        <v>568</v>
      </c>
      <c r="D3062" s="60">
        <f>VLOOKUP(Pag_Inicio_Corr_mas_casos[[#This Row],[Corregimiento]],Hoja3!$A$2:$D$676,4,0)</f>
        <v>130717</v>
      </c>
      <c r="E3062" s="59">
        <v>11</v>
      </c>
      <c r="F3062">
        <v>1</v>
      </c>
    </row>
    <row r="3063" spans="1:6">
      <c r="A3063" s="58">
        <v>44126</v>
      </c>
      <c r="B3063" s="59">
        <v>44126</v>
      </c>
      <c r="C3063" s="59" t="s">
        <v>657</v>
      </c>
      <c r="D3063" s="60">
        <f>VLOOKUP(Pag_Inicio_Corr_mas_casos[[#This Row],[Corregimiento]],Hoja3!$A$2:$D$676,4,0)</f>
        <v>91101</v>
      </c>
      <c r="E3063" s="59">
        <v>11</v>
      </c>
      <c r="F3063">
        <v>1</v>
      </c>
    </row>
    <row r="3064" spans="1:6">
      <c r="A3064" s="67">
        <v>44127</v>
      </c>
      <c r="B3064" s="68">
        <v>44127</v>
      </c>
      <c r="C3064" s="68" t="s">
        <v>565</v>
      </c>
      <c r="D3064" s="69">
        <f>VLOOKUP(Pag_Inicio_Corr_mas_casos[[#This Row],[Corregimiento]],Hoja3!$A$2:$D$676,4,0)</f>
        <v>80809</v>
      </c>
      <c r="E3064" s="68">
        <v>27</v>
      </c>
      <c r="F3064">
        <v>1</v>
      </c>
    </row>
    <row r="3065" spans="1:6">
      <c r="A3065" s="67">
        <v>44127</v>
      </c>
      <c r="B3065" s="68">
        <v>44127</v>
      </c>
      <c r="C3065" s="68" t="s">
        <v>534</v>
      </c>
      <c r="D3065" s="69">
        <f>VLOOKUP(Pag_Inicio_Corr_mas_casos[[#This Row],[Corregimiento]],Hoja3!$A$2:$D$676,4,0)</f>
        <v>80822</v>
      </c>
      <c r="E3065" s="68">
        <v>22</v>
      </c>
      <c r="F3065">
        <v>1</v>
      </c>
    </row>
    <row r="3066" spans="1:6">
      <c r="A3066" s="67">
        <v>44127</v>
      </c>
      <c r="B3066" s="68">
        <v>44127</v>
      </c>
      <c r="C3066" s="68" t="s">
        <v>525</v>
      </c>
      <c r="D3066" s="69">
        <f>VLOOKUP(Pag_Inicio_Corr_mas_casos[[#This Row],[Corregimiento]],Hoja3!$A$2:$D$676,4,0)</f>
        <v>81002</v>
      </c>
      <c r="E3066" s="68">
        <v>22</v>
      </c>
      <c r="F3066">
        <v>1</v>
      </c>
    </row>
    <row r="3067" spans="1:6">
      <c r="A3067" s="67">
        <v>44127</v>
      </c>
      <c r="B3067" s="68">
        <v>44127</v>
      </c>
      <c r="C3067" s="68" t="s">
        <v>540</v>
      </c>
      <c r="D3067" s="69">
        <f>VLOOKUP(Pag_Inicio_Corr_mas_casos[[#This Row],[Corregimiento]],Hoja3!$A$2:$D$676,4,0)</f>
        <v>80812</v>
      </c>
      <c r="E3067" s="68">
        <v>19</v>
      </c>
      <c r="F3067">
        <v>1</v>
      </c>
    </row>
    <row r="3068" spans="1:6">
      <c r="A3068" s="67">
        <v>44127</v>
      </c>
      <c r="B3068" s="68">
        <v>44127</v>
      </c>
      <c r="C3068" s="68" t="s">
        <v>529</v>
      </c>
      <c r="D3068" s="69">
        <f>VLOOKUP(Pag_Inicio_Corr_mas_casos[[#This Row],[Corregimiento]],Hoja3!$A$2:$D$676,4,0)</f>
        <v>80821</v>
      </c>
      <c r="E3068" s="68">
        <v>16</v>
      </c>
      <c r="F3068">
        <v>1</v>
      </c>
    </row>
    <row r="3069" spans="1:6">
      <c r="A3069" s="67">
        <v>44127</v>
      </c>
      <c r="B3069" s="68">
        <v>44127</v>
      </c>
      <c r="C3069" s="68" t="s">
        <v>677</v>
      </c>
      <c r="D3069" s="69">
        <f>VLOOKUP(Pag_Inicio_Corr_mas_casos[[#This Row],[Corregimiento]],Hoja3!$A$2:$D$676,4,0)</f>
        <v>70211</v>
      </c>
      <c r="E3069" s="68">
        <v>16</v>
      </c>
      <c r="F3069">
        <v>1</v>
      </c>
    </row>
    <row r="3070" spans="1:6">
      <c r="A3070" s="67">
        <v>44127</v>
      </c>
      <c r="B3070" s="68">
        <v>44127</v>
      </c>
      <c r="C3070" s="68" t="s">
        <v>550</v>
      </c>
      <c r="D3070" s="69">
        <f>VLOOKUP(Pag_Inicio_Corr_mas_casos[[#This Row],[Corregimiento]],Hoja3!$A$2:$D$676,4,0)</f>
        <v>80813</v>
      </c>
      <c r="E3070" s="68">
        <v>15</v>
      </c>
      <c r="F3070">
        <v>1</v>
      </c>
    </row>
    <row r="3071" spans="1:6">
      <c r="A3071" s="67">
        <v>44127</v>
      </c>
      <c r="B3071" s="68">
        <v>44127</v>
      </c>
      <c r="C3071" s="68" t="s">
        <v>555</v>
      </c>
      <c r="D3071" s="69">
        <f>VLOOKUP(Pag_Inicio_Corr_mas_casos[[#This Row],[Corregimiento]],Hoja3!$A$2:$D$676,4,0)</f>
        <v>80815</v>
      </c>
      <c r="E3071" s="68">
        <v>14</v>
      </c>
      <c r="F3071">
        <v>1</v>
      </c>
    </row>
    <row r="3072" spans="1:6">
      <c r="A3072" s="67">
        <v>44127</v>
      </c>
      <c r="B3072" s="68">
        <v>44127</v>
      </c>
      <c r="C3072" s="68" t="s">
        <v>657</v>
      </c>
      <c r="D3072" s="69">
        <f>VLOOKUP(Pag_Inicio_Corr_mas_casos[[#This Row],[Corregimiento]],Hoja3!$A$2:$D$676,4,0)</f>
        <v>91101</v>
      </c>
      <c r="E3072" s="68">
        <v>14</v>
      </c>
      <c r="F3072">
        <v>1</v>
      </c>
    </row>
    <row r="3073" spans="1:6">
      <c r="A3073" s="67">
        <v>44127</v>
      </c>
      <c r="B3073" s="68">
        <v>44127</v>
      </c>
      <c r="C3073" s="68" t="s">
        <v>575</v>
      </c>
      <c r="D3073" s="69">
        <f>VLOOKUP(Pag_Inicio_Corr_mas_casos[[#This Row],[Corregimiento]],Hoja3!$A$2:$D$676,4,0)</f>
        <v>80807</v>
      </c>
      <c r="E3073" s="68">
        <v>13</v>
      </c>
      <c r="F3073">
        <v>1</v>
      </c>
    </row>
    <row r="3074" spans="1:6">
      <c r="A3074" s="67">
        <v>44127</v>
      </c>
      <c r="B3074" s="68">
        <v>44127</v>
      </c>
      <c r="C3074" s="68" t="s">
        <v>531</v>
      </c>
      <c r="D3074" s="69">
        <f>VLOOKUP(Pag_Inicio_Corr_mas_casos[[#This Row],[Corregimiento]],Hoja3!$A$2:$D$676,4,0)</f>
        <v>81008</v>
      </c>
      <c r="E3074" s="68">
        <v>13</v>
      </c>
      <c r="F3074">
        <v>1</v>
      </c>
    </row>
    <row r="3075" spans="1:6">
      <c r="A3075" s="67">
        <v>44127</v>
      </c>
      <c r="B3075" s="68">
        <v>44127</v>
      </c>
      <c r="C3075" s="68" t="s">
        <v>580</v>
      </c>
      <c r="D3075" s="69">
        <f>VLOOKUP(Pag_Inicio_Corr_mas_casos[[#This Row],[Corregimiento]],Hoja3!$A$2:$D$676,4,0)</f>
        <v>91001</v>
      </c>
      <c r="E3075" s="68">
        <v>13</v>
      </c>
      <c r="F3075">
        <v>1</v>
      </c>
    </row>
    <row r="3076" spans="1:6">
      <c r="A3076" s="67">
        <v>44127</v>
      </c>
      <c r="B3076" s="68">
        <v>44127</v>
      </c>
      <c r="C3076" s="68" t="s">
        <v>533</v>
      </c>
      <c r="D3076" s="69">
        <f>VLOOKUP(Pag_Inicio_Corr_mas_casos[[#This Row],[Corregimiento]],Hoja3!$A$2:$D$676,4,0)</f>
        <v>80817</v>
      </c>
      <c r="E3076" s="68">
        <v>12</v>
      </c>
      <c r="F3076">
        <v>1</v>
      </c>
    </row>
    <row r="3077" spans="1:6">
      <c r="A3077" s="67">
        <v>44127</v>
      </c>
      <c r="B3077" s="68">
        <v>44127</v>
      </c>
      <c r="C3077" s="68" t="s">
        <v>570</v>
      </c>
      <c r="D3077" s="69">
        <f>VLOOKUP(Pag_Inicio_Corr_mas_casos[[#This Row],[Corregimiento]],Hoja3!$A$2:$D$676,4,0)</f>
        <v>81009</v>
      </c>
      <c r="E3077" s="68">
        <v>12</v>
      </c>
      <c r="F3077">
        <v>1</v>
      </c>
    </row>
    <row r="3078" spans="1:6">
      <c r="A3078" s="67">
        <v>44127</v>
      </c>
      <c r="B3078" s="68">
        <v>44127</v>
      </c>
      <c r="C3078" s="68" t="s">
        <v>524</v>
      </c>
      <c r="D3078" s="69">
        <f>VLOOKUP(Pag_Inicio_Corr_mas_casos[[#This Row],[Corregimiento]],Hoja3!$A$2:$D$676,4,0)</f>
        <v>130101</v>
      </c>
      <c r="E3078" s="68">
        <v>11</v>
      </c>
      <c r="F3078">
        <v>1</v>
      </c>
    </row>
    <row r="3079" spans="1:6">
      <c r="A3079" s="67">
        <v>44127</v>
      </c>
      <c r="B3079" s="68">
        <v>44127</v>
      </c>
      <c r="C3079" s="68" t="s">
        <v>542</v>
      </c>
      <c r="D3079" s="69">
        <f>VLOOKUP(Pag_Inicio_Corr_mas_casos[[#This Row],[Corregimiento]],Hoja3!$A$2:$D$676,4,0)</f>
        <v>40601</v>
      </c>
      <c r="E3079" s="68">
        <v>11</v>
      </c>
      <c r="F3079">
        <v>1</v>
      </c>
    </row>
    <row r="3080" spans="1:6">
      <c r="A3080" s="67">
        <v>44127</v>
      </c>
      <c r="B3080" s="68">
        <v>44127</v>
      </c>
      <c r="C3080" s="68" t="s">
        <v>643</v>
      </c>
      <c r="D3080" s="69">
        <f>VLOOKUP(Pag_Inicio_Corr_mas_casos[[#This Row],[Corregimiento]],Hoja3!$A$2:$D$676,4,0)</f>
        <v>40612</v>
      </c>
      <c r="E3080" s="68">
        <v>11</v>
      </c>
      <c r="F3080">
        <v>1</v>
      </c>
    </row>
    <row r="3081" spans="1:6">
      <c r="A3081" s="67">
        <v>44127</v>
      </c>
      <c r="B3081" s="68">
        <v>44127</v>
      </c>
      <c r="C3081" s="68" t="s">
        <v>528</v>
      </c>
      <c r="D3081" s="69">
        <f>VLOOKUP(Pag_Inicio_Corr_mas_casos[[#This Row],[Corregimiento]],Hoja3!$A$2:$D$676,4,0)</f>
        <v>130102</v>
      </c>
      <c r="E3081" s="68">
        <v>11</v>
      </c>
      <c r="F3081">
        <v>1</v>
      </c>
    </row>
    <row r="3082" spans="1:6">
      <c r="A3082" s="67">
        <v>44127</v>
      </c>
      <c r="B3082" s="68">
        <v>44127</v>
      </c>
      <c r="C3082" s="68" t="s">
        <v>532</v>
      </c>
      <c r="D3082" s="69">
        <f>VLOOKUP(Pag_Inicio_Corr_mas_casos[[#This Row],[Corregimiento]],Hoja3!$A$2:$D$676,4,0)</f>
        <v>80816</v>
      </c>
      <c r="E3082" s="68">
        <v>11</v>
      </c>
      <c r="F3082">
        <v>1</v>
      </c>
    </row>
    <row r="3083" spans="1:6">
      <c r="A3083" s="67">
        <v>44127</v>
      </c>
      <c r="B3083" s="68">
        <v>44127</v>
      </c>
      <c r="C3083" s="68" t="s">
        <v>526</v>
      </c>
      <c r="D3083" s="69">
        <f>VLOOKUP(Pag_Inicio_Corr_mas_casos[[#This Row],[Corregimiento]],Hoja3!$A$2:$D$676,4,0)</f>
        <v>130106</v>
      </c>
      <c r="E3083" s="68">
        <v>11</v>
      </c>
      <c r="F3083">
        <v>1</v>
      </c>
    </row>
    <row r="3084" spans="1:6">
      <c r="A3084" s="55">
        <v>44128</v>
      </c>
      <c r="B3084" s="56">
        <v>44128</v>
      </c>
      <c r="C3084" s="56" t="s">
        <v>524</v>
      </c>
      <c r="D3084" s="57">
        <f>VLOOKUP(Pag_Inicio_Corr_mas_casos[[#This Row],[Corregimiento]],Hoja3!$A$2:$D$676,4,0)</f>
        <v>130101</v>
      </c>
      <c r="E3084" s="56">
        <v>39</v>
      </c>
      <c r="F3084">
        <v>1</v>
      </c>
    </row>
    <row r="3085" spans="1:6">
      <c r="A3085" s="55">
        <v>44128</v>
      </c>
      <c r="B3085" s="56">
        <v>44128</v>
      </c>
      <c r="C3085" s="56" t="s">
        <v>657</v>
      </c>
      <c r="D3085" s="57">
        <f>VLOOKUP(Pag_Inicio_Corr_mas_casos[[#This Row],[Corregimiento]],Hoja3!$A$2:$D$676,4,0)</f>
        <v>91101</v>
      </c>
      <c r="E3085" s="56">
        <v>23</v>
      </c>
      <c r="F3085">
        <v>1</v>
      </c>
    </row>
    <row r="3086" spans="1:6">
      <c r="A3086" s="55">
        <v>44128</v>
      </c>
      <c r="B3086" s="56">
        <v>44128</v>
      </c>
      <c r="C3086" s="56" t="s">
        <v>534</v>
      </c>
      <c r="D3086" s="57">
        <f>VLOOKUP(Pag_Inicio_Corr_mas_casos[[#This Row],[Corregimiento]],Hoja3!$A$2:$D$676,4,0)</f>
        <v>80822</v>
      </c>
      <c r="E3086" s="56">
        <v>20</v>
      </c>
      <c r="F3086">
        <v>1</v>
      </c>
    </row>
    <row r="3087" spans="1:6">
      <c r="A3087" s="55">
        <v>44128</v>
      </c>
      <c r="B3087" s="56">
        <v>44128</v>
      </c>
      <c r="C3087" s="56" t="s">
        <v>535</v>
      </c>
      <c r="D3087" s="57">
        <f>VLOOKUP(Pag_Inicio_Corr_mas_casos[[#This Row],[Corregimiento]],Hoja3!$A$2:$D$676,4,0)</f>
        <v>80823</v>
      </c>
      <c r="E3087" s="56">
        <v>17</v>
      </c>
      <c r="F3087">
        <v>1</v>
      </c>
    </row>
    <row r="3088" spans="1:6">
      <c r="A3088" s="55">
        <v>44128</v>
      </c>
      <c r="B3088" s="56">
        <v>44128</v>
      </c>
      <c r="C3088" s="56" t="s">
        <v>716</v>
      </c>
      <c r="D3088" s="57">
        <f>VLOOKUP(Pag_Inicio_Corr_mas_casos[[#This Row],[Corregimiento]],Hoja3!$A$2:$D$676,4,0)</f>
        <v>60501</v>
      </c>
      <c r="E3088" s="56">
        <v>16</v>
      </c>
      <c r="F3088">
        <v>1</v>
      </c>
    </row>
    <row r="3089" spans="1:6">
      <c r="A3089" s="55">
        <v>44128</v>
      </c>
      <c r="B3089" s="56">
        <v>44128</v>
      </c>
      <c r="C3089" s="56" t="s">
        <v>540</v>
      </c>
      <c r="D3089" s="57">
        <f>VLOOKUP(Pag_Inicio_Corr_mas_casos[[#This Row],[Corregimiento]],Hoja3!$A$2:$D$676,4,0)</f>
        <v>80812</v>
      </c>
      <c r="E3089" s="56">
        <v>15</v>
      </c>
      <c r="F3089">
        <v>1</v>
      </c>
    </row>
    <row r="3090" spans="1:6">
      <c r="A3090" s="55">
        <v>44128</v>
      </c>
      <c r="B3090" s="56">
        <v>44128</v>
      </c>
      <c r="C3090" s="56" t="s">
        <v>526</v>
      </c>
      <c r="D3090" s="57">
        <f>VLOOKUP(Pag_Inicio_Corr_mas_casos[[#This Row],[Corregimiento]],Hoja3!$A$2:$D$676,4,0)</f>
        <v>130106</v>
      </c>
      <c r="E3090" s="56">
        <v>15</v>
      </c>
      <c r="F3090">
        <v>1</v>
      </c>
    </row>
    <row r="3091" spans="1:6">
      <c r="A3091" s="55">
        <v>44128</v>
      </c>
      <c r="B3091" s="56">
        <v>44128</v>
      </c>
      <c r="C3091" s="56" t="s">
        <v>588</v>
      </c>
      <c r="D3091" s="57">
        <f>VLOOKUP(Pag_Inicio_Corr_mas_casos[[#This Row],[Corregimiento]],Hoja3!$A$2:$D$676,4,0)</f>
        <v>20207</v>
      </c>
      <c r="E3091" s="56">
        <v>14</v>
      </c>
      <c r="F3091">
        <v>1</v>
      </c>
    </row>
    <row r="3092" spans="1:6">
      <c r="A3092" s="55">
        <v>44128</v>
      </c>
      <c r="B3092" s="56">
        <v>44128</v>
      </c>
      <c r="C3092" s="56" t="s">
        <v>533</v>
      </c>
      <c r="D3092" s="57">
        <f>VLOOKUP(Pag_Inicio_Corr_mas_casos[[#This Row],[Corregimiento]],Hoja3!$A$2:$D$676,4,0)</f>
        <v>80817</v>
      </c>
      <c r="E3092" s="56">
        <v>13</v>
      </c>
      <c r="F3092">
        <v>1</v>
      </c>
    </row>
    <row r="3093" spans="1:6">
      <c r="A3093" s="55">
        <v>44128</v>
      </c>
      <c r="B3093" s="56">
        <v>44128</v>
      </c>
      <c r="C3093" s="56" t="s">
        <v>538</v>
      </c>
      <c r="D3093" s="57">
        <f>VLOOKUP(Pag_Inicio_Corr_mas_casos[[#This Row],[Corregimiento]],Hoja3!$A$2:$D$676,4,0)</f>
        <v>130107</v>
      </c>
      <c r="E3093" s="56">
        <v>12</v>
      </c>
      <c r="F3093">
        <v>1</v>
      </c>
    </row>
    <row r="3094" spans="1:6">
      <c r="A3094" s="55">
        <v>44128</v>
      </c>
      <c r="B3094" s="56">
        <v>44128</v>
      </c>
      <c r="C3094" s="56" t="s">
        <v>537</v>
      </c>
      <c r="D3094" s="57">
        <f>VLOOKUP(Pag_Inicio_Corr_mas_casos[[#This Row],[Corregimiento]],Hoja3!$A$2:$D$676,4,0)</f>
        <v>80819</v>
      </c>
      <c r="E3094" s="56">
        <v>12</v>
      </c>
      <c r="F3094">
        <v>1</v>
      </c>
    </row>
    <row r="3095" spans="1:6">
      <c r="A3095" s="55">
        <v>44128</v>
      </c>
      <c r="B3095" s="56">
        <v>44128</v>
      </c>
      <c r="C3095" s="56" t="s">
        <v>706</v>
      </c>
      <c r="D3095" s="57">
        <f>VLOOKUP(Pag_Inicio_Corr_mas_casos[[#This Row],[Corregimiento]],Hoja3!$A$2:$D$676,4,0)</f>
        <v>70408</v>
      </c>
      <c r="E3095" s="56">
        <v>11</v>
      </c>
      <c r="F3095">
        <v>1</v>
      </c>
    </row>
    <row r="3096" spans="1:6">
      <c r="A3096" s="55">
        <v>44128</v>
      </c>
      <c r="B3096" s="56">
        <v>44128</v>
      </c>
      <c r="C3096" s="56" t="s">
        <v>717</v>
      </c>
      <c r="D3096" s="57">
        <f>VLOOKUP(Pag_Inicio_Corr_mas_casos[[#This Row],[Corregimiento]],Hoja3!$A$2:$D$676,4,0)</f>
        <v>40515</v>
      </c>
      <c r="E3096" s="56">
        <v>11</v>
      </c>
      <c r="F3096">
        <v>1</v>
      </c>
    </row>
    <row r="3097" spans="1:6">
      <c r="A3097" s="55">
        <v>44128</v>
      </c>
      <c r="B3097" s="56">
        <v>44128</v>
      </c>
      <c r="C3097" s="56" t="s">
        <v>544</v>
      </c>
      <c r="D3097" s="57">
        <f>VLOOKUP(Pag_Inicio_Corr_mas_casos[[#This Row],[Corregimiento]],Hoja3!$A$2:$D$676,4,0)</f>
        <v>130108</v>
      </c>
      <c r="E3097" s="56">
        <v>10</v>
      </c>
      <c r="F3097">
        <v>1</v>
      </c>
    </row>
    <row r="3098" spans="1:6">
      <c r="A3098" s="55">
        <v>44128</v>
      </c>
      <c r="B3098" s="56">
        <v>44128</v>
      </c>
      <c r="C3098" s="56" t="s">
        <v>555</v>
      </c>
      <c r="D3098" s="57">
        <f>VLOOKUP(Pag_Inicio_Corr_mas_casos[[#This Row],[Corregimiento]],Hoja3!$A$2:$D$676,4,0)</f>
        <v>80815</v>
      </c>
      <c r="E3098" s="56">
        <v>10</v>
      </c>
      <c r="F3098">
        <v>1</v>
      </c>
    </row>
    <row r="3099" spans="1:6">
      <c r="A3099" s="55">
        <v>44128</v>
      </c>
      <c r="B3099" s="56">
        <v>44128</v>
      </c>
      <c r="C3099" s="56" t="s">
        <v>528</v>
      </c>
      <c r="D3099" s="57">
        <f>VLOOKUP(Pag_Inicio_Corr_mas_casos[[#This Row],[Corregimiento]],Hoja3!$A$2:$D$676,4,0)</f>
        <v>130102</v>
      </c>
      <c r="E3099" s="56">
        <v>10</v>
      </c>
      <c r="F3099">
        <v>1</v>
      </c>
    </row>
    <row r="3100" spans="1:6">
      <c r="A3100" s="92">
        <v>44129</v>
      </c>
      <c r="B3100" s="93">
        <v>44129</v>
      </c>
      <c r="C3100" s="93" t="s">
        <v>565</v>
      </c>
      <c r="D3100" s="94">
        <f>VLOOKUP(Pag_Inicio_Corr_mas_casos[[#This Row],[Corregimiento]],Hoja3!$A$2:$D$676,4,0)</f>
        <v>80809</v>
      </c>
      <c r="E3100" s="93">
        <v>24</v>
      </c>
      <c r="F3100">
        <v>1</v>
      </c>
    </row>
    <row r="3101" spans="1:6">
      <c r="A3101" s="92">
        <v>44129</v>
      </c>
      <c r="B3101" s="93">
        <v>44129</v>
      </c>
      <c r="C3101" s="93" t="s">
        <v>540</v>
      </c>
      <c r="D3101" s="94">
        <f>VLOOKUP(Pag_Inicio_Corr_mas_casos[[#This Row],[Corregimiento]],Hoja3!$A$2:$D$676,4,0)</f>
        <v>80812</v>
      </c>
      <c r="E3101" s="93">
        <v>22</v>
      </c>
      <c r="F3101">
        <v>1</v>
      </c>
    </row>
    <row r="3102" spans="1:6">
      <c r="A3102" s="92">
        <v>44129</v>
      </c>
      <c r="B3102" s="93">
        <v>44129</v>
      </c>
      <c r="C3102" s="93" t="s">
        <v>677</v>
      </c>
      <c r="D3102" s="94">
        <f>VLOOKUP(Pag_Inicio_Corr_mas_casos[[#This Row],[Corregimiento]],Hoja3!$A$2:$D$676,4,0)</f>
        <v>70211</v>
      </c>
      <c r="E3102" s="93">
        <v>22</v>
      </c>
      <c r="F3102">
        <v>1</v>
      </c>
    </row>
    <row r="3103" spans="1:6">
      <c r="A3103" s="92">
        <v>44129</v>
      </c>
      <c r="B3103" s="93">
        <v>44129</v>
      </c>
      <c r="C3103" s="93" t="s">
        <v>532</v>
      </c>
      <c r="D3103" s="94">
        <f>VLOOKUP(Pag_Inicio_Corr_mas_casos[[#This Row],[Corregimiento]],Hoja3!$A$2:$D$676,4,0)</f>
        <v>80816</v>
      </c>
      <c r="E3103" s="93">
        <v>22</v>
      </c>
      <c r="F3103">
        <v>1</v>
      </c>
    </row>
    <row r="3104" spans="1:6">
      <c r="A3104" s="92">
        <v>44129</v>
      </c>
      <c r="B3104" s="93">
        <v>44129</v>
      </c>
      <c r="C3104" s="93" t="s">
        <v>718</v>
      </c>
      <c r="D3104" s="94">
        <f>VLOOKUP(Pag_Inicio_Corr_mas_casos[[#This Row],[Corregimiento]],Hoja3!$A$2:$D$676,4,0)</f>
        <v>120503</v>
      </c>
      <c r="E3104" s="93">
        <v>21</v>
      </c>
      <c r="F3104">
        <v>1</v>
      </c>
    </row>
    <row r="3105" spans="1:6">
      <c r="A3105" s="92">
        <v>44129</v>
      </c>
      <c r="B3105" s="93">
        <v>44129</v>
      </c>
      <c r="C3105" s="93" t="s">
        <v>574</v>
      </c>
      <c r="D3105" s="94">
        <f>VLOOKUP(Pag_Inicio_Corr_mas_casos[[#This Row],[Corregimiento]],Hoja3!$A$2:$D$676,4,0)</f>
        <v>80508</v>
      </c>
      <c r="E3105" s="93">
        <v>17</v>
      </c>
      <c r="F3105">
        <v>1</v>
      </c>
    </row>
    <row r="3106" spans="1:6">
      <c r="A3106" s="92">
        <v>44129</v>
      </c>
      <c r="B3106" s="93">
        <v>44129</v>
      </c>
      <c r="C3106" s="93" t="s">
        <v>580</v>
      </c>
      <c r="D3106" s="94">
        <f>VLOOKUP(Pag_Inicio_Corr_mas_casos[[#This Row],[Corregimiento]],Hoja3!$A$2:$D$676,4,0)</f>
        <v>91001</v>
      </c>
      <c r="E3106" s="93">
        <v>16</v>
      </c>
      <c r="F3106">
        <v>1</v>
      </c>
    </row>
    <row r="3107" spans="1:6">
      <c r="A3107" s="92">
        <v>44129</v>
      </c>
      <c r="B3107" s="93">
        <v>44129</v>
      </c>
      <c r="C3107" s="93" t="s">
        <v>537</v>
      </c>
      <c r="D3107" s="94">
        <f>VLOOKUP(Pag_Inicio_Corr_mas_casos[[#This Row],[Corregimiento]],Hoja3!$A$2:$D$676,4,0)</f>
        <v>80819</v>
      </c>
      <c r="E3107" s="93">
        <v>16</v>
      </c>
      <c r="F3107">
        <v>1</v>
      </c>
    </row>
    <row r="3108" spans="1:6">
      <c r="A3108" s="92">
        <v>44129</v>
      </c>
      <c r="B3108" s="93">
        <v>44129</v>
      </c>
      <c r="C3108" s="93" t="s">
        <v>535</v>
      </c>
      <c r="D3108" s="94">
        <f>VLOOKUP(Pag_Inicio_Corr_mas_casos[[#This Row],[Corregimiento]],Hoja3!$A$2:$D$676,4,0)</f>
        <v>80823</v>
      </c>
      <c r="E3108" s="93">
        <v>14</v>
      </c>
      <c r="F3108">
        <v>1</v>
      </c>
    </row>
    <row r="3109" spans="1:6">
      <c r="A3109" s="92">
        <v>44129</v>
      </c>
      <c r="B3109" s="93">
        <v>44129</v>
      </c>
      <c r="C3109" s="93" t="s">
        <v>550</v>
      </c>
      <c r="D3109" s="94">
        <f>VLOOKUP(Pag_Inicio_Corr_mas_casos[[#This Row],[Corregimiento]],Hoja3!$A$2:$D$676,4,0)</f>
        <v>80813</v>
      </c>
      <c r="E3109" s="93">
        <v>13</v>
      </c>
      <c r="F3109">
        <v>1</v>
      </c>
    </row>
    <row r="3110" spans="1:6">
      <c r="A3110" s="92">
        <v>44129</v>
      </c>
      <c r="B3110" s="93">
        <v>44129</v>
      </c>
      <c r="C3110" s="93" t="s">
        <v>657</v>
      </c>
      <c r="D3110" s="94">
        <f>VLOOKUP(Pag_Inicio_Corr_mas_casos[[#This Row],[Corregimiento]],Hoja3!$A$2:$D$676,4,0)</f>
        <v>91101</v>
      </c>
      <c r="E3110" s="93">
        <v>13</v>
      </c>
      <c r="F3110">
        <v>1</v>
      </c>
    </row>
    <row r="3111" spans="1:6">
      <c r="A3111" s="92">
        <v>44129</v>
      </c>
      <c r="B3111" s="93">
        <v>44129</v>
      </c>
      <c r="C3111" s="93" t="s">
        <v>543</v>
      </c>
      <c r="D3111" s="94">
        <f>VLOOKUP(Pag_Inicio_Corr_mas_casos[[#This Row],[Corregimiento]],Hoja3!$A$2:$D$676,4,0)</f>
        <v>80806</v>
      </c>
      <c r="E3111" s="93">
        <v>12</v>
      </c>
      <c r="F3111">
        <v>1</v>
      </c>
    </row>
    <row r="3112" spans="1:6">
      <c r="A3112" s="92">
        <v>44129</v>
      </c>
      <c r="B3112" s="93">
        <v>44129</v>
      </c>
      <c r="C3112" s="93" t="s">
        <v>569</v>
      </c>
      <c r="D3112" s="94">
        <f>VLOOKUP(Pag_Inicio_Corr_mas_casos[[#This Row],[Corregimiento]],Hoja3!$A$2:$D$676,4,0)</f>
        <v>81003</v>
      </c>
      <c r="E3112" s="93">
        <v>12</v>
      </c>
      <c r="F3112">
        <v>1</v>
      </c>
    </row>
    <row r="3113" spans="1:6">
      <c r="A3113" s="92">
        <v>44129</v>
      </c>
      <c r="B3113" s="93">
        <v>44129</v>
      </c>
      <c r="C3113" s="93" t="s">
        <v>528</v>
      </c>
      <c r="D3113" s="94">
        <f>VLOOKUP(Pag_Inicio_Corr_mas_casos[[#This Row],[Corregimiento]],Hoja3!$A$2:$D$676,4,0)</f>
        <v>130102</v>
      </c>
      <c r="E3113" s="93">
        <v>12</v>
      </c>
      <c r="F3113">
        <v>1</v>
      </c>
    </row>
    <row r="3114" spans="1:6">
      <c r="A3114" s="92">
        <v>44129</v>
      </c>
      <c r="B3114" s="93">
        <v>44129</v>
      </c>
      <c r="C3114" s="93" t="s">
        <v>679</v>
      </c>
      <c r="D3114" s="94">
        <f>VLOOKUP(Pag_Inicio_Corr_mas_casos[[#This Row],[Corregimiento]],Hoja3!$A$2:$D$676,4,0)</f>
        <v>40205</v>
      </c>
      <c r="E3114" s="93">
        <v>12</v>
      </c>
      <c r="F3114">
        <v>1</v>
      </c>
    </row>
    <row r="3115" spans="1:6">
      <c r="A3115" s="92">
        <v>44129</v>
      </c>
      <c r="B3115" s="93">
        <v>44129</v>
      </c>
      <c r="C3115" s="93" t="s">
        <v>570</v>
      </c>
      <c r="D3115" s="94">
        <f>VLOOKUP(Pag_Inicio_Corr_mas_casos[[#This Row],[Corregimiento]],Hoja3!$A$2:$D$676,4,0)</f>
        <v>81009</v>
      </c>
      <c r="E3115" s="93">
        <v>12</v>
      </c>
      <c r="F3115">
        <v>1</v>
      </c>
    </row>
    <row r="3116" spans="1:6">
      <c r="A3116" s="92">
        <v>44129</v>
      </c>
      <c r="B3116" s="93">
        <v>44129</v>
      </c>
      <c r="C3116" s="93" t="s">
        <v>525</v>
      </c>
      <c r="D3116" s="94">
        <f>VLOOKUP(Pag_Inicio_Corr_mas_casos[[#This Row],[Corregimiento]],Hoja3!$A$2:$D$676,4,0)</f>
        <v>81002</v>
      </c>
      <c r="E3116" s="93">
        <v>11</v>
      </c>
      <c r="F3116">
        <v>1</v>
      </c>
    </row>
    <row r="3117" spans="1:6">
      <c r="A3117" s="74">
        <v>44130</v>
      </c>
      <c r="B3117" s="75">
        <v>44130</v>
      </c>
      <c r="C3117" s="75" t="s">
        <v>584</v>
      </c>
      <c r="D3117" s="76">
        <f>VLOOKUP(Pag_Inicio_Corr_mas_casos[[#This Row],[Corregimiento]],Hoja3!$A$2:$D$676,4,0)</f>
        <v>100101</v>
      </c>
      <c r="E3117" s="75">
        <v>29</v>
      </c>
      <c r="F3117">
        <v>1</v>
      </c>
    </row>
    <row r="3118" spans="1:6">
      <c r="A3118" s="74">
        <v>44130</v>
      </c>
      <c r="B3118" s="75">
        <v>44130</v>
      </c>
      <c r="C3118" s="75" t="s">
        <v>537</v>
      </c>
      <c r="D3118" s="76">
        <f>VLOOKUP(Pag_Inicio_Corr_mas_casos[[#This Row],[Corregimiento]],Hoja3!$A$2:$D$676,4,0)</f>
        <v>80819</v>
      </c>
      <c r="E3118" s="75">
        <v>21</v>
      </c>
      <c r="F3118">
        <v>1</v>
      </c>
    </row>
    <row r="3119" spans="1:6">
      <c r="A3119" s="74">
        <v>44130</v>
      </c>
      <c r="B3119" s="75">
        <v>44130</v>
      </c>
      <c r="C3119" s="75" t="s">
        <v>525</v>
      </c>
      <c r="D3119" s="76">
        <f>VLOOKUP(Pag_Inicio_Corr_mas_casos[[#This Row],[Corregimiento]],Hoja3!$A$2:$D$676,4,0)</f>
        <v>81002</v>
      </c>
      <c r="E3119" s="75">
        <v>16</v>
      </c>
      <c r="F3119">
        <v>1</v>
      </c>
    </row>
    <row r="3120" spans="1:6">
      <c r="A3120" s="74">
        <v>44130</v>
      </c>
      <c r="B3120" s="75">
        <v>44130</v>
      </c>
      <c r="C3120" s="75" t="s">
        <v>574</v>
      </c>
      <c r="D3120" s="76">
        <f>VLOOKUP(Pag_Inicio_Corr_mas_casos[[#This Row],[Corregimiento]],Hoja3!$A$2:$D$676,4,0)</f>
        <v>80508</v>
      </c>
      <c r="E3120" s="75">
        <v>16</v>
      </c>
      <c r="F3120">
        <v>1</v>
      </c>
    </row>
    <row r="3121" spans="1:6">
      <c r="A3121" s="74">
        <v>44130</v>
      </c>
      <c r="B3121" s="75">
        <v>44130</v>
      </c>
      <c r="C3121" s="75" t="s">
        <v>528</v>
      </c>
      <c r="D3121" s="76">
        <f>VLOOKUP(Pag_Inicio_Corr_mas_casos[[#This Row],[Corregimiento]],Hoja3!$A$2:$D$676,4,0)</f>
        <v>130102</v>
      </c>
      <c r="E3121" s="75">
        <v>11</v>
      </c>
      <c r="F3121">
        <v>1</v>
      </c>
    </row>
    <row r="3122" spans="1:6">
      <c r="A3122" s="74">
        <v>44130</v>
      </c>
      <c r="B3122" s="75">
        <v>44130</v>
      </c>
      <c r="C3122" s="75" t="s">
        <v>540</v>
      </c>
      <c r="D3122" s="76">
        <f>VLOOKUP(Pag_Inicio_Corr_mas_casos[[#This Row],[Corregimiento]],Hoja3!$A$2:$D$676,4,0)</f>
        <v>80812</v>
      </c>
      <c r="E3122" s="75">
        <v>11</v>
      </c>
      <c r="F3122">
        <v>1</v>
      </c>
    </row>
    <row r="3123" spans="1:6">
      <c r="A3123" s="74">
        <v>44130</v>
      </c>
      <c r="B3123" s="75">
        <v>44130</v>
      </c>
      <c r="C3123" s="75" t="s">
        <v>570</v>
      </c>
      <c r="D3123" s="76">
        <f>VLOOKUP(Pag_Inicio_Corr_mas_casos[[#This Row],[Corregimiento]],Hoja3!$A$2:$D$676,4,0)</f>
        <v>81009</v>
      </c>
      <c r="E3123" s="75">
        <v>11</v>
      </c>
      <c r="F3123">
        <v>1</v>
      </c>
    </row>
    <row r="3124" spans="1:6">
      <c r="A3124" s="74">
        <v>44130</v>
      </c>
      <c r="B3124" s="75">
        <v>44130</v>
      </c>
      <c r="C3124" s="75" t="s">
        <v>544</v>
      </c>
      <c r="D3124" s="76">
        <f>VLOOKUP(Pag_Inicio_Corr_mas_casos[[#This Row],[Corregimiento]],Hoja3!$A$2:$D$676,4,0)</f>
        <v>130108</v>
      </c>
      <c r="E3124" s="75">
        <v>10</v>
      </c>
      <c r="F3124">
        <v>1</v>
      </c>
    </row>
    <row r="3125" spans="1:6">
      <c r="A3125" s="74">
        <v>44130</v>
      </c>
      <c r="B3125" s="75">
        <v>44130</v>
      </c>
      <c r="C3125" s="75" t="s">
        <v>555</v>
      </c>
      <c r="D3125" s="76">
        <f>VLOOKUP(Pag_Inicio_Corr_mas_casos[[#This Row],[Corregimiento]],Hoja3!$A$2:$D$676,4,0)</f>
        <v>80815</v>
      </c>
      <c r="E3125" s="75">
        <v>10</v>
      </c>
      <c r="F3125">
        <v>1</v>
      </c>
    </row>
    <row r="3126" spans="1:6">
      <c r="A3126" s="74">
        <v>44130</v>
      </c>
      <c r="B3126" s="75">
        <v>44130</v>
      </c>
      <c r="C3126" s="75" t="s">
        <v>560</v>
      </c>
      <c r="D3126" s="76">
        <f>VLOOKUP(Pag_Inicio_Corr_mas_casos[[#This Row],[Corregimiento]],Hoja3!$A$2:$D$676,4,0)</f>
        <v>80826</v>
      </c>
      <c r="E3126" s="75">
        <v>10</v>
      </c>
      <c r="F3126">
        <v>1</v>
      </c>
    </row>
    <row r="3127" spans="1:6">
      <c r="A3127" s="74">
        <v>44130</v>
      </c>
      <c r="B3127" s="75">
        <v>44130</v>
      </c>
      <c r="C3127" s="75" t="s">
        <v>587</v>
      </c>
      <c r="D3127" s="76">
        <f>VLOOKUP(Pag_Inicio_Corr_mas_casos[[#This Row],[Corregimiento]],Hoja3!$A$2:$D$676,4,0)</f>
        <v>130716</v>
      </c>
      <c r="E3127" s="75">
        <v>10</v>
      </c>
      <c r="F3127">
        <v>1</v>
      </c>
    </row>
    <row r="3128" spans="1:6">
      <c r="A3128" s="37">
        <v>44131</v>
      </c>
      <c r="B3128" s="38">
        <v>44131</v>
      </c>
      <c r="C3128" s="38" t="s">
        <v>584</v>
      </c>
      <c r="D3128" s="39">
        <f>VLOOKUP(Pag_Inicio_Corr_mas_casos[[#This Row],[Corregimiento]],Hoja3!$A$2:$D$676,4,0)</f>
        <v>100101</v>
      </c>
      <c r="E3128" s="38">
        <v>39</v>
      </c>
      <c r="F3128">
        <v>1</v>
      </c>
    </row>
    <row r="3129" spans="1:6">
      <c r="A3129" s="37">
        <v>44131</v>
      </c>
      <c r="B3129" s="38">
        <v>44131</v>
      </c>
      <c r="C3129" s="38" t="s">
        <v>524</v>
      </c>
      <c r="D3129" s="39">
        <f>VLOOKUP(Pag_Inicio_Corr_mas_casos[[#This Row],[Corregimiento]],Hoja3!$A$2:$D$676,4,0)</f>
        <v>130101</v>
      </c>
      <c r="E3129" s="38">
        <v>22</v>
      </c>
      <c r="F3129">
        <v>1</v>
      </c>
    </row>
    <row r="3130" spans="1:6">
      <c r="A3130" s="37">
        <v>44131</v>
      </c>
      <c r="B3130" s="38">
        <v>44131</v>
      </c>
      <c r="C3130" s="38" t="s">
        <v>540</v>
      </c>
      <c r="D3130" s="39">
        <f>VLOOKUP(Pag_Inicio_Corr_mas_casos[[#This Row],[Corregimiento]],Hoja3!$A$2:$D$676,4,0)</f>
        <v>80812</v>
      </c>
      <c r="E3130" s="38">
        <v>21</v>
      </c>
      <c r="F3130">
        <v>1</v>
      </c>
    </row>
    <row r="3131" spans="1:6">
      <c r="A3131" s="37">
        <v>44131</v>
      </c>
      <c r="B3131" s="38">
        <v>44131</v>
      </c>
      <c r="C3131" s="38" t="s">
        <v>677</v>
      </c>
      <c r="D3131" s="39">
        <f>VLOOKUP(Pag_Inicio_Corr_mas_casos[[#This Row],[Corregimiento]],Hoja3!$A$2:$D$676,4,0)</f>
        <v>70211</v>
      </c>
      <c r="E3131" s="38">
        <v>17</v>
      </c>
      <c r="F3131">
        <v>1</v>
      </c>
    </row>
    <row r="3132" spans="1:6">
      <c r="A3132" s="37">
        <v>44131</v>
      </c>
      <c r="B3132" s="38">
        <v>44131</v>
      </c>
      <c r="C3132" s="38" t="s">
        <v>540</v>
      </c>
      <c r="D3132" s="38">
        <v>20206</v>
      </c>
      <c r="E3132" s="38">
        <v>16</v>
      </c>
      <c r="F3132">
        <v>1</v>
      </c>
    </row>
    <row r="3133" spans="1:6">
      <c r="A3133" s="37">
        <v>44131</v>
      </c>
      <c r="B3133" s="38">
        <v>44131</v>
      </c>
      <c r="C3133" s="38" t="s">
        <v>526</v>
      </c>
      <c r="D3133" s="39">
        <f>VLOOKUP(Pag_Inicio_Corr_mas_casos[[#This Row],[Corregimiento]],Hoja3!$A$2:$D$676,4,0)</f>
        <v>130106</v>
      </c>
      <c r="E3133" s="38">
        <v>16</v>
      </c>
      <c r="F3133">
        <v>1</v>
      </c>
    </row>
    <row r="3134" spans="1:6">
      <c r="A3134" s="37">
        <v>44131</v>
      </c>
      <c r="B3134" s="38">
        <v>44131</v>
      </c>
      <c r="C3134" s="38" t="s">
        <v>533</v>
      </c>
      <c r="D3134" s="39">
        <f>VLOOKUP(Pag_Inicio_Corr_mas_casos[[#This Row],[Corregimiento]],Hoja3!$A$2:$D$676,4,0)</f>
        <v>80817</v>
      </c>
      <c r="E3134" s="38">
        <v>15</v>
      </c>
      <c r="F3134">
        <v>1</v>
      </c>
    </row>
    <row r="3135" spans="1:6">
      <c r="A3135" s="37">
        <v>44131</v>
      </c>
      <c r="B3135" s="38">
        <v>44131</v>
      </c>
      <c r="C3135" s="38" t="s">
        <v>570</v>
      </c>
      <c r="D3135" s="39">
        <f>VLOOKUP(Pag_Inicio_Corr_mas_casos[[#This Row],[Corregimiento]],Hoja3!$A$2:$D$676,4,0)</f>
        <v>81009</v>
      </c>
      <c r="E3135" s="38">
        <v>15</v>
      </c>
      <c r="F3135">
        <v>1</v>
      </c>
    </row>
    <row r="3136" spans="1:6">
      <c r="A3136" s="37">
        <v>44131</v>
      </c>
      <c r="B3136" s="38">
        <v>44131</v>
      </c>
      <c r="C3136" s="38" t="s">
        <v>565</v>
      </c>
      <c r="D3136" s="39">
        <f>VLOOKUP(Pag_Inicio_Corr_mas_casos[[#This Row],[Corregimiento]],Hoja3!$A$2:$D$676,4,0)</f>
        <v>80809</v>
      </c>
      <c r="E3136" s="38">
        <v>14</v>
      </c>
      <c r="F3136">
        <v>1</v>
      </c>
    </row>
    <row r="3137" spans="1:6">
      <c r="A3137" s="37">
        <v>44131</v>
      </c>
      <c r="B3137" s="38">
        <v>44131</v>
      </c>
      <c r="C3137" s="38" t="s">
        <v>525</v>
      </c>
      <c r="D3137" s="39">
        <f>VLOOKUP(Pag_Inicio_Corr_mas_casos[[#This Row],[Corregimiento]],Hoja3!$A$2:$D$676,4,0)</f>
        <v>81002</v>
      </c>
      <c r="E3137" s="38">
        <v>12</v>
      </c>
      <c r="F3137">
        <v>1</v>
      </c>
    </row>
    <row r="3138" spans="1:6">
      <c r="A3138" s="37">
        <v>44131</v>
      </c>
      <c r="B3138" s="38">
        <v>44131</v>
      </c>
      <c r="C3138" s="38" t="s">
        <v>528</v>
      </c>
      <c r="D3138" s="39">
        <f>VLOOKUP(Pag_Inicio_Corr_mas_casos[[#This Row],[Corregimiento]],Hoja3!$A$2:$D$676,4,0)</f>
        <v>130102</v>
      </c>
      <c r="E3138" s="38">
        <v>12</v>
      </c>
      <c r="F3138">
        <v>1</v>
      </c>
    </row>
    <row r="3139" spans="1:6">
      <c r="A3139" s="37">
        <v>44131</v>
      </c>
      <c r="B3139" s="38">
        <v>44131</v>
      </c>
      <c r="C3139" s="38" t="s">
        <v>529</v>
      </c>
      <c r="D3139" s="39">
        <f>VLOOKUP(Pag_Inicio_Corr_mas_casos[[#This Row],[Corregimiento]],Hoja3!$A$2:$D$676,4,0)</f>
        <v>80821</v>
      </c>
      <c r="E3139" s="38">
        <v>11</v>
      </c>
      <c r="F3139">
        <v>1</v>
      </c>
    </row>
    <row r="3140" spans="1:6">
      <c r="A3140" s="37">
        <v>44131</v>
      </c>
      <c r="B3140" s="38">
        <v>44131</v>
      </c>
      <c r="C3140" s="38" t="s">
        <v>535</v>
      </c>
      <c r="D3140" s="39">
        <f>VLOOKUP(Pag_Inicio_Corr_mas_casos[[#This Row],[Corregimiento]],Hoja3!$A$2:$D$676,4,0)</f>
        <v>80823</v>
      </c>
      <c r="E3140" s="38">
        <v>11</v>
      </c>
      <c r="F3140">
        <v>1</v>
      </c>
    </row>
    <row r="3141" spans="1:6">
      <c r="A3141" s="67">
        <v>44132</v>
      </c>
      <c r="B3141" s="68">
        <v>44132</v>
      </c>
      <c r="C3141" s="68" t="s">
        <v>524</v>
      </c>
      <c r="D3141" s="69">
        <f>VLOOKUP(Pag_Inicio_Corr_mas_casos[[#This Row],[Corregimiento]],Hoja3!$A$2:$D$676,4,0)</f>
        <v>130101</v>
      </c>
      <c r="E3141" s="68">
        <v>59</v>
      </c>
      <c r="F3141">
        <v>1</v>
      </c>
    </row>
    <row r="3142" spans="1:6">
      <c r="A3142" s="67">
        <v>44132</v>
      </c>
      <c r="B3142" s="68">
        <v>44132</v>
      </c>
      <c r="C3142" s="68" t="s">
        <v>540</v>
      </c>
      <c r="D3142" s="69">
        <f>VLOOKUP(Pag_Inicio_Corr_mas_casos[[#This Row],[Corregimiento]],Hoja3!$A$2:$D$676,4,0)</f>
        <v>80812</v>
      </c>
      <c r="E3142" s="68">
        <v>35</v>
      </c>
      <c r="F3142">
        <v>1</v>
      </c>
    </row>
    <row r="3143" spans="1:6">
      <c r="A3143" s="67">
        <v>44132</v>
      </c>
      <c r="B3143" s="68">
        <v>44132</v>
      </c>
      <c r="C3143" s="68" t="s">
        <v>584</v>
      </c>
      <c r="D3143" s="69">
        <f>VLOOKUP(Pag_Inicio_Corr_mas_casos[[#This Row],[Corregimiento]],Hoja3!$A$2:$D$676,4,0)</f>
        <v>100101</v>
      </c>
      <c r="E3143" s="68">
        <v>29</v>
      </c>
      <c r="F3143">
        <v>1</v>
      </c>
    </row>
    <row r="3144" spans="1:6">
      <c r="A3144" s="67">
        <v>44132</v>
      </c>
      <c r="B3144" s="68">
        <v>44132</v>
      </c>
      <c r="C3144" s="68" t="s">
        <v>526</v>
      </c>
      <c r="D3144" s="69">
        <f>VLOOKUP(Pag_Inicio_Corr_mas_casos[[#This Row],[Corregimiento]],Hoja3!$A$2:$D$676,4,0)</f>
        <v>130106</v>
      </c>
      <c r="E3144" s="68">
        <v>25</v>
      </c>
      <c r="F3144">
        <v>1</v>
      </c>
    </row>
    <row r="3145" spans="1:6">
      <c r="A3145" s="67">
        <v>44132</v>
      </c>
      <c r="B3145" s="68">
        <v>44132</v>
      </c>
      <c r="C3145" s="68" t="s">
        <v>580</v>
      </c>
      <c r="D3145" s="69">
        <f>VLOOKUP(Pag_Inicio_Corr_mas_casos[[#This Row],[Corregimiento]],Hoja3!$A$2:$D$676,4,0)</f>
        <v>91001</v>
      </c>
      <c r="E3145" s="68">
        <v>22</v>
      </c>
      <c r="F3145">
        <v>1</v>
      </c>
    </row>
    <row r="3146" spans="1:6">
      <c r="A3146" s="67">
        <v>44132</v>
      </c>
      <c r="B3146" s="68">
        <v>44132</v>
      </c>
      <c r="C3146" s="68" t="s">
        <v>542</v>
      </c>
      <c r="D3146" s="69">
        <f>VLOOKUP(Pag_Inicio_Corr_mas_casos[[#This Row],[Corregimiento]],Hoja3!$A$2:$D$676,4,0)</f>
        <v>40601</v>
      </c>
      <c r="E3146" s="68">
        <v>22</v>
      </c>
      <c r="F3146">
        <v>1</v>
      </c>
    </row>
    <row r="3147" spans="1:6">
      <c r="A3147" s="67">
        <v>44132</v>
      </c>
      <c r="B3147" s="68">
        <v>44132</v>
      </c>
      <c r="C3147" s="68" t="s">
        <v>565</v>
      </c>
      <c r="D3147" s="69">
        <f>VLOOKUP(Pag_Inicio_Corr_mas_casos[[#This Row],[Corregimiento]],Hoja3!$A$2:$D$676,4,0)</f>
        <v>80809</v>
      </c>
      <c r="E3147" s="68">
        <v>21</v>
      </c>
      <c r="F3147">
        <v>1</v>
      </c>
    </row>
    <row r="3148" spans="1:6">
      <c r="A3148" s="67">
        <v>44132</v>
      </c>
      <c r="B3148" s="68">
        <v>44132</v>
      </c>
      <c r="C3148" s="68" t="s">
        <v>543</v>
      </c>
      <c r="D3148" s="69">
        <f>VLOOKUP(Pag_Inicio_Corr_mas_casos[[#This Row],[Corregimiento]],Hoja3!$A$2:$D$676,4,0)</f>
        <v>80806</v>
      </c>
      <c r="E3148" s="68">
        <v>20</v>
      </c>
      <c r="F3148">
        <v>1</v>
      </c>
    </row>
    <row r="3149" spans="1:6">
      <c r="A3149" s="67">
        <v>44132</v>
      </c>
      <c r="B3149" s="68">
        <v>44132</v>
      </c>
      <c r="C3149" s="68" t="s">
        <v>697</v>
      </c>
      <c r="D3149" s="69">
        <f>VLOOKUP(Pag_Inicio_Corr_mas_casos[[#This Row],[Corregimiento]],Hoja3!$A$2:$D$676,4,0)</f>
        <v>91011</v>
      </c>
      <c r="E3149" s="68">
        <v>19</v>
      </c>
      <c r="F3149">
        <v>1</v>
      </c>
    </row>
    <row r="3150" spans="1:6">
      <c r="A3150" s="67">
        <v>44132</v>
      </c>
      <c r="B3150" s="68">
        <v>44132</v>
      </c>
      <c r="C3150" s="68" t="s">
        <v>537</v>
      </c>
      <c r="D3150" s="69">
        <f>VLOOKUP(Pag_Inicio_Corr_mas_casos[[#This Row],[Corregimiento]],Hoja3!$A$2:$D$676,4,0)</f>
        <v>80819</v>
      </c>
      <c r="E3150" s="68">
        <v>19</v>
      </c>
      <c r="F3150">
        <v>1</v>
      </c>
    </row>
    <row r="3151" spans="1:6">
      <c r="A3151" s="67">
        <v>44132</v>
      </c>
      <c r="B3151" s="68">
        <v>44132</v>
      </c>
      <c r="C3151" s="68" t="s">
        <v>529</v>
      </c>
      <c r="D3151" s="69">
        <f>VLOOKUP(Pag_Inicio_Corr_mas_casos[[#This Row],[Corregimiento]],Hoja3!$A$2:$D$676,4,0)</f>
        <v>80821</v>
      </c>
      <c r="E3151" s="68">
        <v>18</v>
      </c>
      <c r="F3151">
        <v>1</v>
      </c>
    </row>
    <row r="3152" spans="1:6">
      <c r="A3152" s="67">
        <v>44132</v>
      </c>
      <c r="B3152" s="68">
        <v>44132</v>
      </c>
      <c r="C3152" s="68" t="s">
        <v>544</v>
      </c>
      <c r="D3152" s="69">
        <f>VLOOKUP(Pag_Inicio_Corr_mas_casos[[#This Row],[Corregimiento]],Hoja3!$A$2:$D$676,4,0)</f>
        <v>130108</v>
      </c>
      <c r="E3152" s="68">
        <v>17</v>
      </c>
      <c r="F3152">
        <v>1</v>
      </c>
    </row>
    <row r="3153" spans="1:6">
      <c r="A3153" s="67">
        <v>44132</v>
      </c>
      <c r="B3153" s="68">
        <v>44132</v>
      </c>
      <c r="C3153" s="68" t="s">
        <v>545</v>
      </c>
      <c r="D3153" s="69">
        <f>VLOOKUP(Pag_Inicio_Corr_mas_casos[[#This Row],[Corregimiento]],Hoja3!$A$2:$D$676,4,0)</f>
        <v>80810</v>
      </c>
      <c r="E3153" s="68">
        <v>17</v>
      </c>
      <c r="F3153">
        <v>1</v>
      </c>
    </row>
    <row r="3154" spans="1:6">
      <c r="A3154" s="67">
        <v>44132</v>
      </c>
      <c r="B3154" s="68">
        <v>44132</v>
      </c>
      <c r="C3154" s="68" t="s">
        <v>535</v>
      </c>
      <c r="D3154" s="69">
        <f>VLOOKUP(Pag_Inicio_Corr_mas_casos[[#This Row],[Corregimiento]],Hoja3!$A$2:$D$676,4,0)</f>
        <v>80823</v>
      </c>
      <c r="E3154" s="68">
        <v>13</v>
      </c>
      <c r="F3154">
        <v>1</v>
      </c>
    </row>
    <row r="3155" spans="1:6">
      <c r="A3155" s="67">
        <v>44132</v>
      </c>
      <c r="B3155" s="68">
        <v>44132</v>
      </c>
      <c r="C3155" s="68" t="s">
        <v>530</v>
      </c>
      <c r="D3155" s="69">
        <f>VLOOKUP(Pag_Inicio_Corr_mas_casos[[#This Row],[Corregimiento]],Hoja3!$A$2:$D$676,4,0)</f>
        <v>81007</v>
      </c>
      <c r="E3155" s="68">
        <v>13</v>
      </c>
      <c r="F3155">
        <v>1</v>
      </c>
    </row>
    <row r="3156" spans="1:6">
      <c r="A3156" s="67">
        <v>44132</v>
      </c>
      <c r="B3156" s="68">
        <v>44132</v>
      </c>
      <c r="C3156" s="68" t="s">
        <v>570</v>
      </c>
      <c r="D3156" s="69">
        <f>VLOOKUP(Pag_Inicio_Corr_mas_casos[[#This Row],[Corregimiento]],Hoja3!$A$2:$D$676,4,0)</f>
        <v>81009</v>
      </c>
      <c r="E3156" s="68">
        <v>13</v>
      </c>
      <c r="F3156">
        <v>1</v>
      </c>
    </row>
    <row r="3157" spans="1:6">
      <c r="A3157" s="67">
        <v>44132</v>
      </c>
      <c r="B3157" s="68">
        <v>44132</v>
      </c>
      <c r="C3157" s="68" t="s">
        <v>527</v>
      </c>
      <c r="D3157" s="69">
        <f>VLOOKUP(Pag_Inicio_Corr_mas_casos[[#This Row],[Corregimiento]],Hoja3!$A$2:$D$676,4,0)</f>
        <v>80802</v>
      </c>
      <c r="E3157" s="68">
        <v>12</v>
      </c>
      <c r="F3157">
        <v>1</v>
      </c>
    </row>
    <row r="3158" spans="1:6">
      <c r="A3158" s="67">
        <v>44132</v>
      </c>
      <c r="B3158" s="68">
        <v>44132</v>
      </c>
      <c r="C3158" s="68" t="s">
        <v>563</v>
      </c>
      <c r="D3158" s="69">
        <f>VLOOKUP(Pag_Inicio_Corr_mas_casos[[#This Row],[Corregimiento]],Hoja3!$A$2:$D$676,4,0)</f>
        <v>130105</v>
      </c>
      <c r="E3158" s="68">
        <v>11</v>
      </c>
      <c r="F3158">
        <v>1</v>
      </c>
    </row>
    <row r="3159" spans="1:6">
      <c r="A3159" s="67">
        <v>44132</v>
      </c>
      <c r="B3159" s="68">
        <v>44132</v>
      </c>
      <c r="C3159" s="68" t="s">
        <v>550</v>
      </c>
      <c r="D3159" s="69">
        <f>VLOOKUP(Pag_Inicio_Corr_mas_casos[[#This Row],[Corregimiento]],Hoja3!$A$2:$D$676,4,0)</f>
        <v>80813</v>
      </c>
      <c r="E3159" s="68">
        <v>11</v>
      </c>
      <c r="F3159">
        <v>1</v>
      </c>
    </row>
    <row r="3160" spans="1:6">
      <c r="A3160" s="67">
        <v>44132</v>
      </c>
      <c r="B3160" s="68">
        <v>44132</v>
      </c>
      <c r="C3160" s="68" t="s">
        <v>677</v>
      </c>
      <c r="D3160" s="69">
        <f>VLOOKUP(Pag_Inicio_Corr_mas_casos[[#This Row],[Corregimiento]],Hoja3!$A$2:$D$676,4,0)</f>
        <v>70211</v>
      </c>
      <c r="E3160" s="68">
        <v>11</v>
      </c>
      <c r="F3160">
        <v>1</v>
      </c>
    </row>
    <row r="3161" spans="1:6">
      <c r="A3161" s="55">
        <v>44133</v>
      </c>
      <c r="B3161" s="56">
        <v>44133</v>
      </c>
      <c r="C3161" s="56" t="s">
        <v>538</v>
      </c>
      <c r="D3161" s="57">
        <f>VLOOKUP(Pag_Inicio_Corr_mas_casos[[#This Row],[Corregimiento]],Hoja3!$A$2:$D$676,4,0)</f>
        <v>130107</v>
      </c>
      <c r="E3161" s="56">
        <v>26</v>
      </c>
      <c r="F3161">
        <v>1</v>
      </c>
    </row>
    <row r="3162" spans="1:6">
      <c r="A3162" s="55">
        <v>44133</v>
      </c>
      <c r="B3162" s="56">
        <v>44133</v>
      </c>
      <c r="C3162" s="56" t="s">
        <v>537</v>
      </c>
      <c r="D3162" s="57">
        <f>VLOOKUP(Pag_Inicio_Corr_mas_casos[[#This Row],[Corregimiento]],Hoja3!$A$2:$D$676,4,0)</f>
        <v>80819</v>
      </c>
      <c r="E3162" s="56">
        <v>26</v>
      </c>
      <c r="F3162">
        <v>1</v>
      </c>
    </row>
    <row r="3163" spans="1:6">
      <c r="A3163" s="55">
        <v>44133</v>
      </c>
      <c r="B3163" s="56">
        <v>44133</v>
      </c>
      <c r="C3163" s="56" t="s">
        <v>657</v>
      </c>
      <c r="D3163" s="57">
        <f>VLOOKUP(Pag_Inicio_Corr_mas_casos[[#This Row],[Corregimiento]],Hoja3!$A$2:$D$676,4,0)</f>
        <v>91101</v>
      </c>
      <c r="E3163" s="56">
        <v>25</v>
      </c>
      <c r="F3163">
        <v>1</v>
      </c>
    </row>
    <row r="3164" spans="1:6">
      <c r="A3164" s="55">
        <v>44133</v>
      </c>
      <c r="B3164" s="56">
        <v>44133</v>
      </c>
      <c r="C3164" s="56" t="s">
        <v>540</v>
      </c>
      <c r="D3164" s="57">
        <f>VLOOKUP(Pag_Inicio_Corr_mas_casos[[#This Row],[Corregimiento]],Hoja3!$A$2:$D$676,4,0)</f>
        <v>80812</v>
      </c>
      <c r="E3164" s="56">
        <v>19</v>
      </c>
      <c r="F3164">
        <v>1</v>
      </c>
    </row>
    <row r="3165" spans="1:6">
      <c r="A3165" s="55">
        <v>44133</v>
      </c>
      <c r="B3165" s="56">
        <v>44133</v>
      </c>
      <c r="C3165" s="56" t="s">
        <v>580</v>
      </c>
      <c r="D3165" s="57">
        <f>VLOOKUP(Pag_Inicio_Corr_mas_casos[[#This Row],[Corregimiento]],Hoja3!$A$2:$D$676,4,0)</f>
        <v>91001</v>
      </c>
      <c r="E3165" s="56">
        <v>19</v>
      </c>
      <c r="F3165">
        <v>1</v>
      </c>
    </row>
    <row r="3166" spans="1:6">
      <c r="A3166" s="55">
        <v>44133</v>
      </c>
      <c r="B3166" s="56">
        <v>44133</v>
      </c>
      <c r="C3166" s="56" t="s">
        <v>526</v>
      </c>
      <c r="D3166" s="57">
        <f>VLOOKUP(Pag_Inicio_Corr_mas_casos[[#This Row],[Corregimiento]],Hoja3!$A$2:$D$676,4,0)</f>
        <v>130106</v>
      </c>
      <c r="E3166" s="56">
        <v>19</v>
      </c>
      <c r="F3166">
        <v>1</v>
      </c>
    </row>
    <row r="3167" spans="1:6">
      <c r="A3167" s="55">
        <v>44133</v>
      </c>
      <c r="B3167" s="56">
        <v>44133</v>
      </c>
      <c r="C3167" s="56" t="s">
        <v>524</v>
      </c>
      <c r="D3167" s="57">
        <f>VLOOKUP(Pag_Inicio_Corr_mas_casos[[#This Row],[Corregimiento]],Hoja3!$A$2:$D$676,4,0)</f>
        <v>130101</v>
      </c>
      <c r="E3167" s="56">
        <v>18</v>
      </c>
      <c r="F3167">
        <v>1</v>
      </c>
    </row>
    <row r="3168" spans="1:6">
      <c r="A3168" s="55">
        <v>44133</v>
      </c>
      <c r="B3168" s="56">
        <v>44133</v>
      </c>
      <c r="C3168" s="56" t="s">
        <v>536</v>
      </c>
      <c r="D3168" s="57">
        <f>VLOOKUP(Pag_Inicio_Corr_mas_casos[[#This Row],[Corregimiento]],Hoja3!$A$2:$D$676,4,0)</f>
        <v>81001</v>
      </c>
      <c r="E3168" s="56">
        <v>17</v>
      </c>
      <c r="F3168">
        <v>1</v>
      </c>
    </row>
    <row r="3169" spans="1:6">
      <c r="A3169" s="55">
        <v>44133</v>
      </c>
      <c r="B3169" s="56">
        <v>44133</v>
      </c>
      <c r="C3169" s="56" t="s">
        <v>563</v>
      </c>
      <c r="D3169" s="57">
        <f>VLOOKUP(Pag_Inicio_Corr_mas_casos[[#This Row],[Corregimiento]],Hoja3!$A$2:$D$676,4,0)</f>
        <v>130105</v>
      </c>
      <c r="E3169" s="56">
        <v>17</v>
      </c>
      <c r="F3169">
        <v>1</v>
      </c>
    </row>
    <row r="3170" spans="1:6">
      <c r="A3170" s="55">
        <v>44133</v>
      </c>
      <c r="B3170" s="56">
        <v>44133</v>
      </c>
      <c r="C3170" s="56" t="s">
        <v>543</v>
      </c>
      <c r="D3170" s="57">
        <f>VLOOKUP(Pag_Inicio_Corr_mas_casos[[#This Row],[Corregimiento]],Hoja3!$A$2:$D$676,4,0)</f>
        <v>80806</v>
      </c>
      <c r="E3170" s="56">
        <v>16</v>
      </c>
      <c r="F3170">
        <v>1</v>
      </c>
    </row>
    <row r="3171" spans="1:6">
      <c r="A3171" s="55">
        <v>44133</v>
      </c>
      <c r="B3171" s="56">
        <v>44133</v>
      </c>
      <c r="C3171" s="56" t="s">
        <v>719</v>
      </c>
      <c r="D3171" s="57">
        <f>VLOOKUP(Pag_Inicio_Corr_mas_casos[[#This Row],[Corregimiento]],Hoja3!$A$2:$D$676,4,0)</f>
        <v>41001</v>
      </c>
      <c r="E3171" s="56">
        <v>16</v>
      </c>
      <c r="F3171">
        <v>1</v>
      </c>
    </row>
    <row r="3172" spans="1:6">
      <c r="A3172" s="55">
        <v>44133</v>
      </c>
      <c r="B3172" s="56">
        <v>44133</v>
      </c>
      <c r="C3172" s="56" t="s">
        <v>570</v>
      </c>
      <c r="D3172" s="57">
        <f>VLOOKUP(Pag_Inicio_Corr_mas_casos[[#This Row],[Corregimiento]],Hoja3!$A$2:$D$676,4,0)</f>
        <v>81009</v>
      </c>
      <c r="E3172" s="56">
        <v>16</v>
      </c>
      <c r="F3172">
        <v>1</v>
      </c>
    </row>
    <row r="3173" spans="1:6">
      <c r="A3173" s="55">
        <v>44133</v>
      </c>
      <c r="B3173" s="56">
        <v>44133</v>
      </c>
      <c r="C3173" s="56" t="s">
        <v>565</v>
      </c>
      <c r="D3173" s="57">
        <f>VLOOKUP(Pag_Inicio_Corr_mas_casos[[#This Row],[Corregimiento]],Hoja3!$A$2:$D$676,4,0)</f>
        <v>80809</v>
      </c>
      <c r="E3173" s="56">
        <v>16</v>
      </c>
      <c r="F3173">
        <v>1</v>
      </c>
    </row>
    <row r="3174" spans="1:6">
      <c r="A3174" s="55">
        <v>44133</v>
      </c>
      <c r="B3174" s="56">
        <v>44133</v>
      </c>
      <c r="C3174" s="56" t="s">
        <v>544</v>
      </c>
      <c r="D3174" s="57">
        <f>VLOOKUP(Pag_Inicio_Corr_mas_casos[[#This Row],[Corregimiento]],Hoja3!$A$2:$D$676,4,0)</f>
        <v>130108</v>
      </c>
      <c r="E3174" s="56">
        <v>14</v>
      </c>
      <c r="F3174">
        <v>1</v>
      </c>
    </row>
    <row r="3175" spans="1:6">
      <c r="A3175" s="55">
        <v>44133</v>
      </c>
      <c r="B3175" s="56">
        <v>44133</v>
      </c>
      <c r="C3175" s="56" t="s">
        <v>550</v>
      </c>
      <c r="D3175" s="57">
        <f>VLOOKUP(Pag_Inicio_Corr_mas_casos[[#This Row],[Corregimiento]],Hoja3!$A$2:$D$676,4,0)</f>
        <v>80813</v>
      </c>
      <c r="E3175" s="56">
        <v>14</v>
      </c>
      <c r="F3175">
        <v>1</v>
      </c>
    </row>
    <row r="3176" spans="1:6">
      <c r="A3176" s="55">
        <v>44133</v>
      </c>
      <c r="B3176" s="56">
        <v>44133</v>
      </c>
      <c r="C3176" s="56" t="s">
        <v>528</v>
      </c>
      <c r="D3176" s="57">
        <f>VLOOKUP(Pag_Inicio_Corr_mas_casos[[#This Row],[Corregimiento]],Hoja3!$A$2:$D$676,4,0)</f>
        <v>130102</v>
      </c>
      <c r="E3176" s="56">
        <v>13</v>
      </c>
      <c r="F3176">
        <v>1</v>
      </c>
    </row>
    <row r="3177" spans="1:6">
      <c r="A3177" s="55">
        <v>44133</v>
      </c>
      <c r="B3177" s="56">
        <v>44133</v>
      </c>
      <c r="C3177" s="56" t="s">
        <v>531</v>
      </c>
      <c r="D3177" s="57">
        <f>VLOOKUP(Pag_Inicio_Corr_mas_casos[[#This Row],[Corregimiento]],Hoja3!$A$2:$D$676,4,0)</f>
        <v>81008</v>
      </c>
      <c r="E3177" s="56">
        <v>13</v>
      </c>
      <c r="F3177">
        <v>1</v>
      </c>
    </row>
    <row r="3178" spans="1:6">
      <c r="A3178" s="55">
        <v>44133</v>
      </c>
      <c r="B3178" s="56">
        <v>44133</v>
      </c>
      <c r="C3178" s="56" t="s">
        <v>534</v>
      </c>
      <c r="D3178" s="57">
        <f>VLOOKUP(Pag_Inicio_Corr_mas_casos[[#This Row],[Corregimiento]],Hoja3!$A$2:$D$676,4,0)</f>
        <v>80822</v>
      </c>
      <c r="E3178" s="56">
        <v>12</v>
      </c>
      <c r="F3178">
        <v>1</v>
      </c>
    </row>
    <row r="3179" spans="1:6">
      <c r="A3179" s="55">
        <v>44133</v>
      </c>
      <c r="B3179" s="56">
        <v>44133</v>
      </c>
      <c r="C3179" s="56" t="s">
        <v>525</v>
      </c>
      <c r="D3179" s="57">
        <f>VLOOKUP(Pag_Inicio_Corr_mas_casos[[#This Row],[Corregimiento]],Hoja3!$A$2:$D$676,4,0)</f>
        <v>81002</v>
      </c>
      <c r="E3179" s="56">
        <v>12</v>
      </c>
      <c r="F3179">
        <v>1</v>
      </c>
    </row>
    <row r="3180" spans="1:6">
      <c r="A3180" s="55">
        <v>44133</v>
      </c>
      <c r="B3180" s="56">
        <v>44133</v>
      </c>
      <c r="C3180" s="56" t="s">
        <v>527</v>
      </c>
      <c r="D3180" s="57">
        <f>VLOOKUP(Pag_Inicio_Corr_mas_casos[[#This Row],[Corregimiento]],Hoja3!$A$2:$D$676,4,0)</f>
        <v>80802</v>
      </c>
      <c r="E3180" s="56">
        <v>12</v>
      </c>
      <c r="F3180">
        <v>1</v>
      </c>
    </row>
    <row r="3181" spans="1:6">
      <c r="A3181" s="55">
        <v>44133</v>
      </c>
      <c r="B3181" s="56">
        <v>44133</v>
      </c>
      <c r="C3181" s="56" t="s">
        <v>529</v>
      </c>
      <c r="D3181" s="57">
        <f>VLOOKUP(Pag_Inicio_Corr_mas_casos[[#This Row],[Corregimiento]],Hoja3!$A$2:$D$676,4,0)</f>
        <v>80821</v>
      </c>
      <c r="E3181" s="56">
        <v>11</v>
      </c>
      <c r="F3181">
        <v>1</v>
      </c>
    </row>
    <row r="3182" spans="1:6">
      <c r="A3182" s="55">
        <v>44133</v>
      </c>
      <c r="B3182" s="56">
        <v>44133</v>
      </c>
      <c r="C3182" s="56" t="s">
        <v>542</v>
      </c>
      <c r="D3182" s="57">
        <f>VLOOKUP(Pag_Inicio_Corr_mas_casos[[#This Row],[Corregimiento]],Hoja3!$A$2:$D$676,4,0)</f>
        <v>40601</v>
      </c>
      <c r="E3182" s="56">
        <v>11</v>
      </c>
      <c r="F3182">
        <v>1</v>
      </c>
    </row>
    <row r="3183" spans="1:6">
      <c r="A3183" s="92">
        <v>44134</v>
      </c>
      <c r="B3183" s="93">
        <v>44134</v>
      </c>
      <c r="C3183" s="93" t="s">
        <v>537</v>
      </c>
      <c r="D3183" s="94">
        <f>VLOOKUP(Pag_Inicio_Corr_mas_casos[[#This Row],[Corregimiento]],Hoja3!$A$2:$D$676,4,0)</f>
        <v>80819</v>
      </c>
      <c r="E3183" s="93">
        <v>31</v>
      </c>
      <c r="F3183">
        <v>1</v>
      </c>
    </row>
    <row r="3184" spans="1:6">
      <c r="A3184" s="92">
        <v>44134</v>
      </c>
      <c r="B3184" s="93">
        <v>44134</v>
      </c>
      <c r="C3184" s="93" t="s">
        <v>550</v>
      </c>
      <c r="D3184" s="94">
        <f>VLOOKUP(Pag_Inicio_Corr_mas_casos[[#This Row],[Corregimiento]],Hoja3!$A$2:$D$676,4,0)</f>
        <v>80813</v>
      </c>
      <c r="E3184" s="93">
        <v>26</v>
      </c>
      <c r="F3184">
        <v>1</v>
      </c>
    </row>
    <row r="3185" spans="1:6">
      <c r="A3185" s="92">
        <v>44134</v>
      </c>
      <c r="B3185" s="93">
        <v>44134</v>
      </c>
      <c r="C3185" s="93" t="s">
        <v>580</v>
      </c>
      <c r="D3185" s="94">
        <f>VLOOKUP(Pag_Inicio_Corr_mas_casos[[#This Row],[Corregimiento]],Hoja3!$A$2:$D$676,4,0)</f>
        <v>91001</v>
      </c>
      <c r="E3185" s="93">
        <v>24</v>
      </c>
      <c r="F3185">
        <v>1</v>
      </c>
    </row>
    <row r="3186" spans="1:6">
      <c r="A3186" s="92">
        <v>44134</v>
      </c>
      <c r="B3186" s="93">
        <v>44134</v>
      </c>
      <c r="C3186" s="93" t="s">
        <v>529</v>
      </c>
      <c r="D3186" s="94">
        <f>VLOOKUP(Pag_Inicio_Corr_mas_casos[[#This Row],[Corregimiento]],Hoja3!$A$2:$D$676,4,0)</f>
        <v>80821</v>
      </c>
      <c r="E3186" s="93">
        <v>22</v>
      </c>
      <c r="F3186">
        <v>1</v>
      </c>
    </row>
    <row r="3187" spans="1:6">
      <c r="A3187" s="92">
        <v>44134</v>
      </c>
      <c r="B3187" s="93">
        <v>44134</v>
      </c>
      <c r="C3187" s="93" t="s">
        <v>657</v>
      </c>
      <c r="D3187" s="94">
        <f>VLOOKUP(Pag_Inicio_Corr_mas_casos[[#This Row],[Corregimiento]],Hoja3!$A$2:$D$676,4,0)</f>
        <v>91101</v>
      </c>
      <c r="E3187" s="93">
        <v>22</v>
      </c>
      <c r="F3187">
        <v>1</v>
      </c>
    </row>
    <row r="3188" spans="1:6">
      <c r="A3188" s="92">
        <v>44134</v>
      </c>
      <c r="B3188" s="93">
        <v>44134</v>
      </c>
      <c r="C3188" s="93" t="s">
        <v>535</v>
      </c>
      <c r="D3188" s="94">
        <f>VLOOKUP(Pag_Inicio_Corr_mas_casos[[#This Row],[Corregimiento]],Hoja3!$A$2:$D$676,4,0)</f>
        <v>80823</v>
      </c>
      <c r="E3188" s="93">
        <v>20</v>
      </c>
      <c r="F3188">
        <v>1</v>
      </c>
    </row>
    <row r="3189" spans="1:6">
      <c r="A3189" s="92">
        <v>44134</v>
      </c>
      <c r="B3189" s="93">
        <v>44134</v>
      </c>
      <c r="C3189" s="93" t="s">
        <v>540</v>
      </c>
      <c r="D3189" s="94">
        <f>VLOOKUP(Pag_Inicio_Corr_mas_casos[[#This Row],[Corregimiento]],Hoja3!$A$2:$D$676,4,0)</f>
        <v>80812</v>
      </c>
      <c r="E3189" s="93">
        <v>20</v>
      </c>
      <c r="F3189">
        <v>1</v>
      </c>
    </row>
    <row r="3190" spans="1:6">
      <c r="A3190" s="92">
        <v>44134</v>
      </c>
      <c r="B3190" s="93">
        <v>44134</v>
      </c>
      <c r="C3190" s="93" t="s">
        <v>558</v>
      </c>
      <c r="D3190" s="94">
        <f>VLOOKUP(Pag_Inicio_Corr_mas_casos[[#This Row],[Corregimiento]],Hoja3!$A$2:$D$676,4,0)</f>
        <v>50316</v>
      </c>
      <c r="E3190" s="93">
        <v>19</v>
      </c>
      <c r="F3190">
        <v>1</v>
      </c>
    </row>
    <row r="3191" spans="1:6">
      <c r="A3191" s="92">
        <v>44134</v>
      </c>
      <c r="B3191" s="93">
        <v>44134</v>
      </c>
      <c r="C3191" s="93" t="s">
        <v>542</v>
      </c>
      <c r="D3191" s="94">
        <f>VLOOKUP(Pag_Inicio_Corr_mas_casos[[#This Row],[Corregimiento]],Hoja3!$A$2:$D$676,4,0)</f>
        <v>40601</v>
      </c>
      <c r="E3191" s="93">
        <v>18</v>
      </c>
      <c r="F3191">
        <v>1</v>
      </c>
    </row>
    <row r="3192" spans="1:6">
      <c r="A3192" s="92">
        <v>44134</v>
      </c>
      <c r="B3192" s="93">
        <v>44134</v>
      </c>
      <c r="C3192" s="93" t="s">
        <v>528</v>
      </c>
      <c r="D3192" s="94">
        <f>VLOOKUP(Pag_Inicio_Corr_mas_casos[[#This Row],[Corregimiento]],Hoja3!$A$2:$D$676,4,0)</f>
        <v>130102</v>
      </c>
      <c r="E3192" s="93">
        <v>18</v>
      </c>
      <c r="F3192">
        <v>1</v>
      </c>
    </row>
    <row r="3193" spans="1:6">
      <c r="A3193" s="92">
        <v>44134</v>
      </c>
      <c r="B3193" s="93">
        <v>44134</v>
      </c>
      <c r="C3193" s="93" t="s">
        <v>534</v>
      </c>
      <c r="D3193" s="94">
        <f>VLOOKUP(Pag_Inicio_Corr_mas_casos[[#This Row],[Corregimiento]],Hoja3!$A$2:$D$676,4,0)</f>
        <v>80822</v>
      </c>
      <c r="E3193" s="93">
        <v>16</v>
      </c>
      <c r="F3193">
        <v>1</v>
      </c>
    </row>
    <row r="3194" spans="1:6">
      <c r="A3194" s="92">
        <v>44134</v>
      </c>
      <c r="B3194" s="93">
        <v>44134</v>
      </c>
      <c r="C3194" s="93" t="s">
        <v>524</v>
      </c>
      <c r="D3194" s="94">
        <f>VLOOKUP(Pag_Inicio_Corr_mas_casos[[#This Row],[Corregimiento]],Hoja3!$A$2:$D$676,4,0)</f>
        <v>130101</v>
      </c>
      <c r="E3194" s="93">
        <v>16</v>
      </c>
      <c r="F3194">
        <v>1</v>
      </c>
    </row>
    <row r="3195" spans="1:6">
      <c r="A3195" s="92">
        <v>44134</v>
      </c>
      <c r="B3195" s="93">
        <v>44134</v>
      </c>
      <c r="C3195" s="93" t="s">
        <v>555</v>
      </c>
      <c r="D3195" s="94">
        <f>VLOOKUP(Pag_Inicio_Corr_mas_casos[[#This Row],[Corregimiento]],Hoja3!$A$2:$D$676,4,0)</f>
        <v>80815</v>
      </c>
      <c r="E3195" s="93">
        <v>16</v>
      </c>
      <c r="F3195">
        <v>1</v>
      </c>
    </row>
    <row r="3196" spans="1:6">
      <c r="A3196" s="92">
        <v>44134</v>
      </c>
      <c r="B3196" s="93">
        <v>44134</v>
      </c>
      <c r="C3196" s="93" t="s">
        <v>526</v>
      </c>
      <c r="D3196" s="94">
        <f>VLOOKUP(Pag_Inicio_Corr_mas_casos[[#This Row],[Corregimiento]],Hoja3!$A$2:$D$676,4,0)</f>
        <v>130106</v>
      </c>
      <c r="E3196" s="93">
        <v>16</v>
      </c>
      <c r="F3196">
        <v>1</v>
      </c>
    </row>
    <row r="3197" spans="1:6">
      <c r="A3197" s="92">
        <v>44134</v>
      </c>
      <c r="B3197" s="93">
        <v>44134</v>
      </c>
      <c r="C3197" s="93" t="s">
        <v>575</v>
      </c>
      <c r="D3197" s="94">
        <f>VLOOKUP(Pag_Inicio_Corr_mas_casos[[#This Row],[Corregimiento]],Hoja3!$A$2:$D$676,4,0)</f>
        <v>80807</v>
      </c>
      <c r="E3197" s="93">
        <v>14</v>
      </c>
      <c r="F3197">
        <v>1</v>
      </c>
    </row>
    <row r="3198" spans="1:6">
      <c r="A3198" s="92">
        <v>44134</v>
      </c>
      <c r="B3198" s="93">
        <v>44134</v>
      </c>
      <c r="C3198" s="93" t="s">
        <v>559</v>
      </c>
      <c r="D3198" s="94">
        <f>VLOOKUP(Pag_Inicio_Corr_mas_casos[[#This Row],[Corregimiento]],Hoja3!$A$2:$D$676,4,0)</f>
        <v>130708</v>
      </c>
      <c r="E3198" s="93">
        <v>14</v>
      </c>
      <c r="F3198">
        <v>1</v>
      </c>
    </row>
    <row r="3199" spans="1:6">
      <c r="A3199" s="92">
        <v>44134</v>
      </c>
      <c r="B3199" s="93">
        <v>44134</v>
      </c>
      <c r="C3199" s="93" t="s">
        <v>532</v>
      </c>
      <c r="D3199" s="94">
        <f>VLOOKUP(Pag_Inicio_Corr_mas_casos[[#This Row],[Corregimiento]],Hoja3!$A$2:$D$676,4,0)</f>
        <v>80816</v>
      </c>
      <c r="E3199" s="93">
        <v>14</v>
      </c>
      <c r="F3199">
        <v>1</v>
      </c>
    </row>
    <row r="3200" spans="1:6">
      <c r="A3200" s="92">
        <v>44134</v>
      </c>
      <c r="B3200" s="93">
        <v>44134</v>
      </c>
      <c r="C3200" s="93" t="s">
        <v>570</v>
      </c>
      <c r="D3200" s="94">
        <f>VLOOKUP(Pag_Inicio_Corr_mas_casos[[#This Row],[Corregimiento]],Hoja3!$A$2:$D$676,4,0)</f>
        <v>81009</v>
      </c>
      <c r="E3200" s="93">
        <v>14</v>
      </c>
      <c r="F3200">
        <v>1</v>
      </c>
    </row>
    <row r="3201" spans="1:6">
      <c r="A3201" s="92">
        <v>44134</v>
      </c>
      <c r="B3201" s="93">
        <v>44134</v>
      </c>
      <c r="C3201" s="93" t="s">
        <v>533</v>
      </c>
      <c r="D3201" s="94">
        <f>VLOOKUP(Pag_Inicio_Corr_mas_casos[[#This Row],[Corregimiento]],Hoja3!$A$2:$D$676,4,0)</f>
        <v>80817</v>
      </c>
      <c r="E3201" s="93">
        <v>13</v>
      </c>
      <c r="F3201">
        <v>1</v>
      </c>
    </row>
    <row r="3202" spans="1:6">
      <c r="A3202" s="92">
        <v>44134</v>
      </c>
      <c r="B3202" s="93">
        <v>44134</v>
      </c>
      <c r="C3202" s="93" t="s">
        <v>543</v>
      </c>
      <c r="D3202" s="94">
        <f>VLOOKUP(Pag_Inicio_Corr_mas_casos[[#This Row],[Corregimiento]],Hoja3!$A$2:$D$676,4,0)</f>
        <v>80806</v>
      </c>
      <c r="E3202" s="93">
        <v>12</v>
      </c>
      <c r="F3202">
        <v>1</v>
      </c>
    </row>
    <row r="3203" spans="1:6">
      <c r="A3203" s="92">
        <v>44134</v>
      </c>
      <c r="B3203" s="93">
        <v>44134</v>
      </c>
      <c r="C3203" s="93" t="s">
        <v>568</v>
      </c>
      <c r="D3203" s="94">
        <f>VLOOKUP(Pag_Inicio_Corr_mas_casos[[#This Row],[Corregimiento]],Hoja3!$A$2:$D$676,4,0)</f>
        <v>130717</v>
      </c>
      <c r="E3203" s="93">
        <v>12</v>
      </c>
      <c r="F3203">
        <v>1</v>
      </c>
    </row>
    <row r="3204" spans="1:6">
      <c r="A3204" s="92">
        <v>44134</v>
      </c>
      <c r="B3204" s="93">
        <v>44134</v>
      </c>
      <c r="C3204" s="93" t="s">
        <v>720</v>
      </c>
      <c r="D3204" s="94">
        <f>VLOOKUP(Pag_Inicio_Corr_mas_casos[[#This Row],[Corregimiento]],Hoja3!$A$2:$D$676,4,0)</f>
        <v>91103</v>
      </c>
      <c r="E3204" s="93">
        <v>11</v>
      </c>
      <c r="F3204">
        <v>1</v>
      </c>
    </row>
    <row r="3205" spans="1:6">
      <c r="A3205" s="92">
        <v>44134</v>
      </c>
      <c r="B3205" s="93">
        <v>44134</v>
      </c>
      <c r="C3205" s="93" t="s">
        <v>560</v>
      </c>
      <c r="D3205" s="94">
        <f>VLOOKUP(Pag_Inicio_Corr_mas_casos[[#This Row],[Corregimiento]],Hoja3!$A$2:$D$676,4,0)</f>
        <v>80826</v>
      </c>
      <c r="E3205" s="93">
        <v>11</v>
      </c>
      <c r="F3205">
        <v>1</v>
      </c>
    </row>
    <row r="3206" spans="1:6">
      <c r="A3206" s="92">
        <v>44134</v>
      </c>
      <c r="B3206" s="93">
        <v>44134</v>
      </c>
      <c r="C3206" s="93" t="s">
        <v>545</v>
      </c>
      <c r="D3206" s="94">
        <f>VLOOKUP(Pag_Inicio_Corr_mas_casos[[#This Row],[Corregimiento]],Hoja3!$A$2:$D$676,4,0)</f>
        <v>80810</v>
      </c>
      <c r="E3206" s="93">
        <v>11</v>
      </c>
      <c r="F3206">
        <v>1</v>
      </c>
    </row>
    <row r="3207" spans="1:6">
      <c r="A3207" s="64">
        <v>44135</v>
      </c>
      <c r="B3207" s="65">
        <v>44135</v>
      </c>
      <c r="C3207" s="65" t="s">
        <v>657</v>
      </c>
      <c r="D3207" s="66">
        <f>VLOOKUP(Pag_Inicio_Corr_mas_casos[[#This Row],[Corregimiento]],Hoja3!$A$2:$D$676,4,0)</f>
        <v>91101</v>
      </c>
      <c r="E3207" s="65">
        <v>31</v>
      </c>
      <c r="F3207">
        <v>1</v>
      </c>
    </row>
    <row r="3208" spans="1:6">
      <c r="A3208" s="64">
        <v>44135</v>
      </c>
      <c r="B3208" s="65">
        <v>44135</v>
      </c>
      <c r="C3208" s="65" t="s">
        <v>525</v>
      </c>
      <c r="D3208" s="66">
        <f>VLOOKUP(Pag_Inicio_Corr_mas_casos[[#This Row],[Corregimiento]],Hoja3!$A$2:$D$676,4,0)</f>
        <v>81002</v>
      </c>
      <c r="E3208" s="65">
        <v>28</v>
      </c>
      <c r="F3208">
        <v>1</v>
      </c>
    </row>
    <row r="3209" spans="1:6">
      <c r="A3209" s="64">
        <v>44135</v>
      </c>
      <c r="B3209" s="65">
        <v>44135</v>
      </c>
      <c r="C3209" s="65" t="s">
        <v>540</v>
      </c>
      <c r="D3209" s="66">
        <f>VLOOKUP(Pag_Inicio_Corr_mas_casos[[#This Row],[Corregimiento]],Hoja3!$A$2:$D$676,4,0)</f>
        <v>80812</v>
      </c>
      <c r="E3209" s="65">
        <v>23</v>
      </c>
      <c r="F3209">
        <v>1</v>
      </c>
    </row>
    <row r="3210" spans="1:6">
      <c r="A3210" s="64">
        <v>44135</v>
      </c>
      <c r="B3210" s="65">
        <v>44135</v>
      </c>
      <c r="C3210" s="65" t="s">
        <v>550</v>
      </c>
      <c r="D3210" s="66">
        <f>VLOOKUP(Pag_Inicio_Corr_mas_casos[[#This Row],[Corregimiento]],Hoja3!$A$2:$D$676,4,0)</f>
        <v>80813</v>
      </c>
      <c r="E3210" s="65">
        <v>23</v>
      </c>
      <c r="F3210">
        <v>1</v>
      </c>
    </row>
    <row r="3211" spans="1:6">
      <c r="A3211" s="64">
        <v>44135</v>
      </c>
      <c r="B3211" s="65">
        <v>44135</v>
      </c>
      <c r="C3211" s="65" t="s">
        <v>526</v>
      </c>
      <c r="D3211" s="66">
        <f>VLOOKUP(Pag_Inicio_Corr_mas_casos[[#This Row],[Corregimiento]],Hoja3!$A$2:$D$676,4,0)</f>
        <v>130106</v>
      </c>
      <c r="E3211" s="65">
        <v>19</v>
      </c>
      <c r="F3211">
        <v>1</v>
      </c>
    </row>
    <row r="3212" spans="1:6">
      <c r="A3212" s="64">
        <v>44135</v>
      </c>
      <c r="B3212" s="65">
        <v>44135</v>
      </c>
      <c r="C3212" s="65" t="s">
        <v>529</v>
      </c>
      <c r="D3212" s="66">
        <f>VLOOKUP(Pag_Inicio_Corr_mas_casos[[#This Row],[Corregimiento]],Hoja3!$A$2:$D$676,4,0)</f>
        <v>80821</v>
      </c>
      <c r="E3212" s="65">
        <v>18</v>
      </c>
      <c r="F3212">
        <v>1</v>
      </c>
    </row>
    <row r="3213" spans="1:6">
      <c r="A3213" s="64">
        <v>44135</v>
      </c>
      <c r="B3213" s="65">
        <v>44135</v>
      </c>
      <c r="C3213" s="65" t="s">
        <v>532</v>
      </c>
      <c r="D3213" s="66">
        <f>VLOOKUP(Pag_Inicio_Corr_mas_casos[[#This Row],[Corregimiento]],Hoja3!$A$2:$D$676,4,0)</f>
        <v>80816</v>
      </c>
      <c r="E3213" s="65">
        <v>18</v>
      </c>
      <c r="F3213">
        <v>1</v>
      </c>
    </row>
    <row r="3214" spans="1:6">
      <c r="A3214" s="64">
        <v>44135</v>
      </c>
      <c r="B3214" s="65">
        <v>44135</v>
      </c>
      <c r="C3214" s="65" t="s">
        <v>537</v>
      </c>
      <c r="D3214" s="66">
        <f>VLOOKUP(Pag_Inicio_Corr_mas_casos[[#This Row],[Corregimiento]],Hoja3!$A$2:$D$676,4,0)</f>
        <v>80819</v>
      </c>
      <c r="E3214" s="65">
        <v>15</v>
      </c>
      <c r="F3214">
        <v>1</v>
      </c>
    </row>
    <row r="3215" spans="1:6">
      <c r="A3215" s="64">
        <v>44135</v>
      </c>
      <c r="B3215" s="65">
        <v>44135</v>
      </c>
      <c r="C3215" s="65" t="s">
        <v>541</v>
      </c>
      <c r="D3215" s="66">
        <f>VLOOKUP(Pag_Inicio_Corr_mas_casos[[#This Row],[Corregimiento]],Hoja3!$A$2:$D$676,4,0)</f>
        <v>130702</v>
      </c>
      <c r="E3215" s="65">
        <v>13</v>
      </c>
      <c r="F3215">
        <v>1</v>
      </c>
    </row>
    <row r="3216" spans="1:6">
      <c r="A3216" s="64">
        <v>44135</v>
      </c>
      <c r="B3216" s="65">
        <v>44135</v>
      </c>
      <c r="C3216" s="65" t="s">
        <v>576</v>
      </c>
      <c r="D3216" s="66">
        <f>VLOOKUP(Pag_Inicio_Corr_mas_casos[[#This Row],[Corregimiento]],Hoja3!$A$2:$D$676,4,0)</f>
        <v>80814</v>
      </c>
      <c r="E3216" s="65">
        <v>12</v>
      </c>
      <c r="F3216">
        <v>1</v>
      </c>
    </row>
    <row r="3217" spans="1:6">
      <c r="A3217" s="64">
        <v>44135</v>
      </c>
      <c r="B3217" s="65">
        <v>44135</v>
      </c>
      <c r="C3217" s="65" t="s">
        <v>575</v>
      </c>
      <c r="D3217" s="66">
        <f>VLOOKUP(Pag_Inicio_Corr_mas_casos[[#This Row],[Corregimiento]],Hoja3!$A$2:$D$676,4,0)</f>
        <v>80807</v>
      </c>
      <c r="E3217" s="65">
        <v>12</v>
      </c>
      <c r="F3217">
        <v>1</v>
      </c>
    </row>
    <row r="3218" spans="1:6">
      <c r="A3218" s="64">
        <v>44135</v>
      </c>
      <c r="B3218" s="65">
        <v>44135</v>
      </c>
      <c r="C3218" s="65" t="s">
        <v>535</v>
      </c>
      <c r="D3218" s="66">
        <f>VLOOKUP(Pag_Inicio_Corr_mas_casos[[#This Row],[Corregimiento]],Hoja3!$A$2:$D$676,4,0)</f>
        <v>80823</v>
      </c>
      <c r="E3218" s="65">
        <v>12</v>
      </c>
      <c r="F3218">
        <v>1</v>
      </c>
    </row>
    <row r="3219" spans="1:6">
      <c r="A3219" s="64">
        <v>44135</v>
      </c>
      <c r="B3219" s="65">
        <v>44135</v>
      </c>
      <c r="C3219" s="65" t="s">
        <v>628</v>
      </c>
      <c r="D3219" s="66">
        <f>VLOOKUP(Pag_Inicio_Corr_mas_casos[[#This Row],[Corregimiento]],Hoja3!$A$2:$D$676,4,0)</f>
        <v>20606</v>
      </c>
      <c r="E3219" s="65">
        <v>12</v>
      </c>
      <c r="F3219">
        <v>1</v>
      </c>
    </row>
    <row r="3220" spans="1:6">
      <c r="A3220" s="64">
        <v>44135</v>
      </c>
      <c r="B3220" s="65">
        <v>44135</v>
      </c>
      <c r="C3220" s="65" t="s">
        <v>534</v>
      </c>
      <c r="D3220" s="66">
        <f>VLOOKUP(Pag_Inicio_Corr_mas_casos[[#This Row],[Corregimiento]],Hoja3!$A$2:$D$676,4,0)</f>
        <v>80822</v>
      </c>
      <c r="E3220" s="65">
        <v>11</v>
      </c>
      <c r="F3220">
        <v>1</v>
      </c>
    </row>
    <row r="3221" spans="1:6">
      <c r="A3221" s="64">
        <v>44135</v>
      </c>
      <c r="B3221" s="65">
        <v>44135</v>
      </c>
      <c r="C3221" s="65" t="s">
        <v>538</v>
      </c>
      <c r="D3221" s="66">
        <f>VLOOKUP(Pag_Inicio_Corr_mas_casos[[#This Row],[Corregimiento]],Hoja3!$A$2:$D$676,4,0)</f>
        <v>130107</v>
      </c>
      <c r="E3221" s="65">
        <v>11</v>
      </c>
      <c r="F3221">
        <v>1</v>
      </c>
    </row>
    <row r="3222" spans="1:6">
      <c r="A3222" s="64">
        <v>44135</v>
      </c>
      <c r="B3222" s="65">
        <v>44135</v>
      </c>
      <c r="C3222" s="65" t="s">
        <v>531</v>
      </c>
      <c r="D3222" s="66">
        <f>VLOOKUP(Pag_Inicio_Corr_mas_casos[[#This Row],[Corregimiento]],Hoja3!$A$2:$D$676,4,0)</f>
        <v>81008</v>
      </c>
      <c r="E3222" s="65">
        <v>11</v>
      </c>
      <c r="F3222">
        <v>1</v>
      </c>
    </row>
    <row r="3223" spans="1:6">
      <c r="A3223" s="64">
        <v>44135</v>
      </c>
      <c r="B3223" s="65">
        <v>44135</v>
      </c>
      <c r="C3223" s="65" t="s">
        <v>570</v>
      </c>
      <c r="D3223" s="66">
        <f>VLOOKUP(Pag_Inicio_Corr_mas_casos[[#This Row],[Corregimiento]],Hoja3!$A$2:$D$676,4,0)</f>
        <v>81009</v>
      </c>
      <c r="E3223" s="65">
        <v>11</v>
      </c>
      <c r="F3223">
        <v>1</v>
      </c>
    </row>
    <row r="3224" spans="1:6">
      <c r="A3224" s="64">
        <v>44135</v>
      </c>
      <c r="B3224" s="65">
        <v>44135</v>
      </c>
      <c r="C3224" s="65" t="s">
        <v>565</v>
      </c>
      <c r="D3224" s="66">
        <f>VLOOKUP(Pag_Inicio_Corr_mas_casos[[#This Row],[Corregimiento]],Hoja3!$A$2:$D$676,4,0)</f>
        <v>80809</v>
      </c>
      <c r="E3224" s="65">
        <v>11</v>
      </c>
      <c r="F3224">
        <v>1</v>
      </c>
    </row>
    <row r="3225" spans="1:6">
      <c r="A3225" s="58">
        <v>44136</v>
      </c>
      <c r="B3225" s="59">
        <v>44136</v>
      </c>
      <c r="C3225" s="59" t="s">
        <v>524</v>
      </c>
      <c r="D3225" s="60">
        <f>VLOOKUP(Pag_Inicio_Corr_mas_casos[[#This Row],[Corregimiento]],Hoja3!$A$2:$D$676,4,0)</f>
        <v>130101</v>
      </c>
      <c r="E3225" s="59">
        <v>29</v>
      </c>
      <c r="F3225">
        <v>1</v>
      </c>
    </row>
    <row r="3226" spans="1:6">
      <c r="A3226" s="58">
        <v>44136</v>
      </c>
      <c r="B3226" s="59">
        <v>44136</v>
      </c>
      <c r="C3226" s="59" t="s">
        <v>688</v>
      </c>
      <c r="D3226" s="60">
        <f>VLOOKUP(Pag_Inicio_Corr_mas_casos[[#This Row],[Corregimiento]],Hoja3!$A$2:$D$676,4,0)</f>
        <v>130104</v>
      </c>
      <c r="E3226" s="59">
        <v>27</v>
      </c>
      <c r="F3226">
        <v>1</v>
      </c>
    </row>
    <row r="3227" spans="1:6">
      <c r="A3227" s="58">
        <v>44136</v>
      </c>
      <c r="B3227" s="59">
        <v>44136</v>
      </c>
      <c r="C3227" s="59" t="s">
        <v>537</v>
      </c>
      <c r="D3227" s="60">
        <f>VLOOKUP(Pag_Inicio_Corr_mas_casos[[#This Row],[Corregimiento]],Hoja3!$A$2:$D$676,4,0)</f>
        <v>80819</v>
      </c>
      <c r="E3227" s="59">
        <v>27</v>
      </c>
      <c r="F3227">
        <v>1</v>
      </c>
    </row>
    <row r="3228" spans="1:6">
      <c r="A3228" s="58">
        <v>44136</v>
      </c>
      <c r="B3228" s="59">
        <v>44136</v>
      </c>
      <c r="C3228" s="59" t="s">
        <v>525</v>
      </c>
      <c r="D3228" s="60">
        <f>VLOOKUP(Pag_Inicio_Corr_mas_casos[[#This Row],[Corregimiento]],Hoja3!$A$2:$D$676,4,0)</f>
        <v>81002</v>
      </c>
      <c r="E3228" s="59">
        <v>20</v>
      </c>
      <c r="F3228">
        <v>1</v>
      </c>
    </row>
    <row r="3229" spans="1:6">
      <c r="A3229" s="58">
        <v>44136</v>
      </c>
      <c r="B3229" s="59">
        <v>44136</v>
      </c>
      <c r="C3229" s="59" t="s">
        <v>588</v>
      </c>
      <c r="D3229" s="60">
        <f>VLOOKUP(Pag_Inicio_Corr_mas_casos[[#This Row],[Corregimiento]],Hoja3!$A$2:$D$676,4,0)</f>
        <v>20207</v>
      </c>
      <c r="E3229" s="59">
        <v>19</v>
      </c>
      <c r="F3229">
        <v>1</v>
      </c>
    </row>
    <row r="3230" spans="1:6">
      <c r="A3230" s="58">
        <v>44136</v>
      </c>
      <c r="B3230" s="59">
        <v>44136</v>
      </c>
      <c r="C3230" s="59" t="s">
        <v>570</v>
      </c>
      <c r="D3230" s="60">
        <f>VLOOKUP(Pag_Inicio_Corr_mas_casos[[#This Row],[Corregimiento]],Hoja3!$A$2:$D$676,4,0)</f>
        <v>81009</v>
      </c>
      <c r="E3230" s="59">
        <v>18</v>
      </c>
      <c r="F3230">
        <v>1</v>
      </c>
    </row>
    <row r="3231" spans="1:6">
      <c r="A3231" s="58">
        <v>44136</v>
      </c>
      <c r="B3231" s="59">
        <v>44136</v>
      </c>
      <c r="C3231" s="59" t="s">
        <v>550</v>
      </c>
      <c r="D3231" s="60">
        <f>VLOOKUP(Pag_Inicio_Corr_mas_casos[[#This Row],[Corregimiento]],Hoja3!$A$2:$D$676,4,0)</f>
        <v>80813</v>
      </c>
      <c r="E3231" s="59">
        <v>18</v>
      </c>
      <c r="F3231">
        <v>1</v>
      </c>
    </row>
    <row r="3232" spans="1:6">
      <c r="A3232" s="58">
        <v>44136</v>
      </c>
      <c r="B3232" s="59">
        <v>44136</v>
      </c>
      <c r="C3232" s="59" t="s">
        <v>540</v>
      </c>
      <c r="D3232" s="60">
        <f>VLOOKUP(Pag_Inicio_Corr_mas_casos[[#This Row],[Corregimiento]],Hoja3!$A$2:$D$676,4,0)</f>
        <v>80812</v>
      </c>
      <c r="E3232" s="59">
        <v>18</v>
      </c>
      <c r="F3232">
        <v>1</v>
      </c>
    </row>
    <row r="3233" spans="1:6">
      <c r="A3233" s="58">
        <v>44136</v>
      </c>
      <c r="B3233" s="59">
        <v>44136</v>
      </c>
      <c r="C3233" s="59" t="s">
        <v>575</v>
      </c>
      <c r="D3233" s="60">
        <f>VLOOKUP(Pag_Inicio_Corr_mas_casos[[#This Row],[Corregimiento]],Hoja3!$A$2:$D$676,4,0)</f>
        <v>80807</v>
      </c>
      <c r="E3233" s="59">
        <v>15</v>
      </c>
      <c r="F3233">
        <v>1</v>
      </c>
    </row>
    <row r="3234" spans="1:6">
      <c r="A3234" s="58">
        <v>44136</v>
      </c>
      <c r="B3234" s="59">
        <v>44136</v>
      </c>
      <c r="C3234" s="59" t="s">
        <v>721</v>
      </c>
      <c r="D3234" s="60">
        <f>VLOOKUP(Pag_Inicio_Corr_mas_casos[[#This Row],[Corregimiento]],Hoja3!$A$2:$D$676,4,0)</f>
        <v>130908</v>
      </c>
      <c r="E3234" s="59">
        <v>15</v>
      </c>
      <c r="F3234">
        <v>1</v>
      </c>
    </row>
    <row r="3235" spans="1:6">
      <c r="A3235" s="58">
        <v>44136</v>
      </c>
      <c r="B3235" s="59">
        <v>44136</v>
      </c>
      <c r="C3235" s="59" t="s">
        <v>529</v>
      </c>
      <c r="D3235" s="60">
        <f>VLOOKUP(Pag_Inicio_Corr_mas_casos[[#This Row],[Corregimiento]],Hoja3!$A$2:$D$676,4,0)</f>
        <v>80821</v>
      </c>
      <c r="E3235" s="59">
        <v>14</v>
      </c>
      <c r="F3235">
        <v>1</v>
      </c>
    </row>
    <row r="3236" spans="1:6">
      <c r="A3236" s="58">
        <v>44136</v>
      </c>
      <c r="B3236" s="59">
        <v>44136</v>
      </c>
      <c r="C3236" s="59" t="s">
        <v>542</v>
      </c>
      <c r="D3236" s="60">
        <f>VLOOKUP(Pag_Inicio_Corr_mas_casos[[#This Row],[Corregimiento]],Hoja3!$A$2:$D$676,4,0)</f>
        <v>40601</v>
      </c>
      <c r="E3236" s="59">
        <v>13</v>
      </c>
      <c r="F3236">
        <v>1</v>
      </c>
    </row>
    <row r="3237" spans="1:6">
      <c r="A3237" s="58">
        <v>44136</v>
      </c>
      <c r="B3237" s="59">
        <v>44136</v>
      </c>
      <c r="C3237" s="59" t="s">
        <v>565</v>
      </c>
      <c r="D3237" s="60">
        <f>VLOOKUP(Pag_Inicio_Corr_mas_casos[[#This Row],[Corregimiento]],Hoja3!$A$2:$D$676,4,0)</f>
        <v>80809</v>
      </c>
      <c r="E3237" s="59">
        <v>12</v>
      </c>
      <c r="F3237">
        <v>1</v>
      </c>
    </row>
    <row r="3238" spans="1:6">
      <c r="A3238" s="58">
        <v>44136</v>
      </c>
      <c r="B3238" s="59">
        <v>44136</v>
      </c>
      <c r="C3238" s="59" t="s">
        <v>568</v>
      </c>
      <c r="D3238" s="60">
        <f>VLOOKUP(Pag_Inicio_Corr_mas_casos[[#This Row],[Corregimiento]],Hoja3!$A$2:$D$676,4,0)</f>
        <v>130717</v>
      </c>
      <c r="E3238" s="59">
        <v>12</v>
      </c>
      <c r="F3238">
        <v>1</v>
      </c>
    </row>
    <row r="3239" spans="1:6">
      <c r="A3239" s="58">
        <v>44136</v>
      </c>
      <c r="B3239" s="59">
        <v>44136</v>
      </c>
      <c r="C3239" s="59" t="s">
        <v>526</v>
      </c>
      <c r="D3239" s="60">
        <f>VLOOKUP(Pag_Inicio_Corr_mas_casos[[#This Row],[Corregimiento]],Hoja3!$A$2:$D$676,4,0)</f>
        <v>130106</v>
      </c>
      <c r="E3239" s="59">
        <v>12</v>
      </c>
      <c r="F3239">
        <v>1</v>
      </c>
    </row>
    <row r="3240" spans="1:6">
      <c r="A3240" s="58">
        <v>44136</v>
      </c>
      <c r="B3240" s="59">
        <v>44136</v>
      </c>
      <c r="C3240" s="59" t="s">
        <v>576</v>
      </c>
      <c r="D3240" s="60">
        <f>VLOOKUP(Pag_Inicio_Corr_mas_casos[[#This Row],[Corregimiento]],Hoja3!$A$2:$D$676,4,0)</f>
        <v>80814</v>
      </c>
      <c r="E3240" s="59">
        <v>12</v>
      </c>
      <c r="F3240">
        <v>1</v>
      </c>
    </row>
    <row r="3241" spans="1:6">
      <c r="A3241" s="58">
        <v>44136</v>
      </c>
      <c r="B3241" s="59">
        <v>44136</v>
      </c>
      <c r="C3241" s="59" t="s">
        <v>657</v>
      </c>
      <c r="D3241" s="60">
        <f>VLOOKUP(Pag_Inicio_Corr_mas_casos[[#This Row],[Corregimiento]],Hoja3!$A$2:$D$676,4,0)</f>
        <v>91101</v>
      </c>
      <c r="E3241" s="59">
        <v>11</v>
      </c>
      <c r="F3241">
        <v>1</v>
      </c>
    </row>
    <row r="3242" spans="1:6">
      <c r="A3242" s="58">
        <v>44136</v>
      </c>
      <c r="B3242" s="59">
        <v>44136</v>
      </c>
      <c r="C3242" s="59" t="s">
        <v>580</v>
      </c>
      <c r="D3242" s="60">
        <f>VLOOKUP(Pag_Inicio_Corr_mas_casos[[#This Row],[Corregimiento]],Hoja3!$A$2:$D$676,4,0)</f>
        <v>91001</v>
      </c>
      <c r="E3242" s="59">
        <v>11</v>
      </c>
      <c r="F3242">
        <v>1</v>
      </c>
    </row>
    <row r="3243" spans="1:6">
      <c r="A3243" s="58">
        <v>44136</v>
      </c>
      <c r="B3243" s="59">
        <v>44136</v>
      </c>
      <c r="C3243" s="59" t="s">
        <v>569</v>
      </c>
      <c r="D3243" s="60">
        <f>VLOOKUP(Pag_Inicio_Corr_mas_casos[[#This Row],[Corregimiento]],Hoja3!$A$2:$D$676,4,0)</f>
        <v>81003</v>
      </c>
      <c r="E3243" s="59">
        <v>11</v>
      </c>
      <c r="F3243">
        <v>1</v>
      </c>
    </row>
    <row r="3244" spans="1:6">
      <c r="A3244" s="58">
        <v>44136</v>
      </c>
      <c r="B3244" s="59">
        <v>44136</v>
      </c>
      <c r="C3244" s="59" t="s">
        <v>531</v>
      </c>
      <c r="D3244" s="60">
        <f>VLOOKUP(Pag_Inicio_Corr_mas_casos[[#This Row],[Corregimiento]],Hoja3!$A$2:$D$676,4,0)</f>
        <v>81008</v>
      </c>
      <c r="E3244" s="59">
        <v>11</v>
      </c>
      <c r="F3244">
        <v>1</v>
      </c>
    </row>
    <row r="3245" spans="1:6">
      <c r="A3245" s="89">
        <v>44137</v>
      </c>
      <c r="B3245" s="90">
        <v>44137</v>
      </c>
      <c r="C3245" s="90" t="s">
        <v>595</v>
      </c>
      <c r="D3245" s="91">
        <f>VLOOKUP(Pag_Inicio_Corr_mas_casos[[#This Row],[Corregimiento]],Hoja3!$A$2:$D$676,4,0)</f>
        <v>20601</v>
      </c>
      <c r="E3245" s="90">
        <v>43</v>
      </c>
      <c r="F3245">
        <v>1</v>
      </c>
    </row>
    <row r="3246" spans="1:6">
      <c r="A3246" s="89">
        <v>44137</v>
      </c>
      <c r="B3246" s="90">
        <v>44137</v>
      </c>
      <c r="C3246" s="90" t="s">
        <v>662</v>
      </c>
      <c r="D3246" s="91">
        <f>VLOOKUP(Pag_Inicio_Corr_mas_casos[[#This Row],[Corregimiento]],Hoja3!$A$2:$D$676,4,0)</f>
        <v>40502</v>
      </c>
      <c r="E3246" s="90">
        <v>23</v>
      </c>
      <c r="F3246">
        <v>1</v>
      </c>
    </row>
    <row r="3247" spans="1:6">
      <c r="A3247" s="89">
        <v>44137</v>
      </c>
      <c r="B3247" s="90">
        <v>44137</v>
      </c>
      <c r="C3247" s="90" t="s">
        <v>536</v>
      </c>
      <c r="D3247" s="91">
        <f>VLOOKUP(Pag_Inicio_Corr_mas_casos[[#This Row],[Corregimiento]],Hoja3!$A$2:$D$676,4,0)</f>
        <v>81001</v>
      </c>
      <c r="E3247" s="90">
        <v>19</v>
      </c>
      <c r="F3247">
        <v>1</v>
      </c>
    </row>
    <row r="3248" spans="1:6">
      <c r="A3248" s="89">
        <v>44137</v>
      </c>
      <c r="B3248" s="90">
        <v>44137</v>
      </c>
      <c r="C3248" s="90" t="s">
        <v>530</v>
      </c>
      <c r="D3248" s="91">
        <f>VLOOKUP(Pag_Inicio_Corr_mas_casos[[#This Row],[Corregimiento]],Hoja3!$A$2:$D$676,4,0)</f>
        <v>81007</v>
      </c>
      <c r="E3248" s="90">
        <v>18</v>
      </c>
      <c r="F3248">
        <v>1</v>
      </c>
    </row>
    <row r="3249" spans="1:6">
      <c r="A3249" s="89">
        <v>44137</v>
      </c>
      <c r="B3249" s="90">
        <v>44137</v>
      </c>
      <c r="C3249" s="90" t="s">
        <v>534</v>
      </c>
      <c r="D3249" s="91">
        <f>VLOOKUP(Pag_Inicio_Corr_mas_casos[[#This Row],[Corregimiento]],Hoja3!$A$2:$D$676,4,0)</f>
        <v>80822</v>
      </c>
      <c r="E3249" s="90">
        <v>16</v>
      </c>
      <c r="F3249">
        <v>1</v>
      </c>
    </row>
    <row r="3250" spans="1:6">
      <c r="A3250" s="89">
        <v>44137</v>
      </c>
      <c r="B3250" s="90">
        <v>44137</v>
      </c>
      <c r="C3250" s="90" t="s">
        <v>554</v>
      </c>
      <c r="D3250" s="91">
        <f>VLOOKUP(Pag_Inicio_Corr_mas_casos[[#This Row],[Corregimiento]],Hoja3!$A$2:$D$676,4,0)</f>
        <v>80820</v>
      </c>
      <c r="E3250" s="90">
        <v>14</v>
      </c>
      <c r="F3250">
        <v>1</v>
      </c>
    </row>
    <row r="3251" spans="1:6">
      <c r="A3251" s="89">
        <v>44137</v>
      </c>
      <c r="B3251" s="90">
        <v>44137</v>
      </c>
      <c r="C3251" s="90" t="s">
        <v>657</v>
      </c>
      <c r="D3251" s="91">
        <f>VLOOKUP(Pag_Inicio_Corr_mas_casos[[#This Row],[Corregimiento]],Hoja3!$A$2:$D$676,4,0)</f>
        <v>91101</v>
      </c>
      <c r="E3251" s="90">
        <v>14</v>
      </c>
      <c r="F3251">
        <v>1</v>
      </c>
    </row>
    <row r="3252" spans="1:6">
      <c r="A3252" s="89">
        <v>44137</v>
      </c>
      <c r="B3252" s="90">
        <v>44137</v>
      </c>
      <c r="C3252" s="90" t="s">
        <v>565</v>
      </c>
      <c r="D3252" s="91">
        <f>VLOOKUP(Pag_Inicio_Corr_mas_casos[[#This Row],[Corregimiento]],Hoja3!$A$2:$D$676,4,0)</f>
        <v>80809</v>
      </c>
      <c r="E3252" s="90">
        <v>13</v>
      </c>
      <c r="F3252">
        <v>1</v>
      </c>
    </row>
    <row r="3253" spans="1:6">
      <c r="A3253" s="89">
        <v>44137</v>
      </c>
      <c r="B3253" s="90">
        <v>44137</v>
      </c>
      <c r="C3253" s="90" t="s">
        <v>525</v>
      </c>
      <c r="D3253" s="91">
        <f>VLOOKUP(Pag_Inicio_Corr_mas_casos[[#This Row],[Corregimiento]],Hoja3!$A$2:$D$676,4,0)</f>
        <v>81002</v>
      </c>
      <c r="E3253" s="90">
        <v>12</v>
      </c>
      <c r="F3253">
        <v>1</v>
      </c>
    </row>
    <row r="3254" spans="1:6">
      <c r="A3254" s="89">
        <v>44137</v>
      </c>
      <c r="B3254" s="90">
        <v>44137</v>
      </c>
      <c r="C3254" s="90" t="s">
        <v>542</v>
      </c>
      <c r="D3254" s="91">
        <f>VLOOKUP(Pag_Inicio_Corr_mas_casos[[#This Row],[Corregimiento]],Hoja3!$A$2:$D$676,4,0)</f>
        <v>40601</v>
      </c>
      <c r="E3254" s="90">
        <v>11</v>
      </c>
      <c r="F3254">
        <v>1</v>
      </c>
    </row>
    <row r="3255" spans="1:6">
      <c r="A3255" s="89">
        <v>44137</v>
      </c>
      <c r="B3255" s="90">
        <v>44137</v>
      </c>
      <c r="C3255" s="90" t="s">
        <v>540</v>
      </c>
      <c r="D3255" s="91">
        <f>VLOOKUP(Pag_Inicio_Corr_mas_casos[[#This Row],[Corregimiento]],Hoja3!$A$2:$D$676,4,0)</f>
        <v>80812</v>
      </c>
      <c r="E3255" s="90">
        <v>11</v>
      </c>
      <c r="F3255">
        <v>1</v>
      </c>
    </row>
    <row r="3256" spans="1:6">
      <c r="A3256" s="55">
        <v>44138</v>
      </c>
      <c r="B3256" s="56">
        <v>44138</v>
      </c>
      <c r="C3256" s="56" t="s">
        <v>722</v>
      </c>
      <c r="D3256" s="57">
        <f>VLOOKUP(Pag_Inicio_Corr_mas_casos[[#This Row],[Corregimiento]],Hoja3!$A$2:$D$676,4,0)</f>
        <v>30301</v>
      </c>
      <c r="E3256" s="56">
        <v>29</v>
      </c>
      <c r="F3256">
        <v>1</v>
      </c>
    </row>
    <row r="3257" spans="1:6">
      <c r="A3257" s="55">
        <v>44138</v>
      </c>
      <c r="B3257" s="56">
        <v>44138</v>
      </c>
      <c r="C3257" s="56" t="s">
        <v>535</v>
      </c>
      <c r="D3257" s="57">
        <f>VLOOKUP(Pag_Inicio_Corr_mas_casos[[#This Row],[Corregimiento]],Hoja3!$A$2:$D$676,4,0)</f>
        <v>80823</v>
      </c>
      <c r="E3257" s="56">
        <v>24</v>
      </c>
      <c r="F3257">
        <v>1</v>
      </c>
    </row>
    <row r="3258" spans="1:6">
      <c r="A3258" s="55">
        <v>44138</v>
      </c>
      <c r="B3258" s="56">
        <v>44138</v>
      </c>
      <c r="C3258" s="56" t="s">
        <v>540</v>
      </c>
      <c r="D3258" s="57">
        <f>VLOOKUP(Pag_Inicio_Corr_mas_casos[[#This Row],[Corregimiento]],Hoja3!$A$2:$D$676,4,0)</f>
        <v>80812</v>
      </c>
      <c r="E3258" s="56">
        <v>24</v>
      </c>
      <c r="F3258">
        <v>1</v>
      </c>
    </row>
    <row r="3259" spans="1:6">
      <c r="A3259" s="55">
        <v>44138</v>
      </c>
      <c r="B3259" s="56">
        <v>44138</v>
      </c>
      <c r="C3259" s="56" t="s">
        <v>524</v>
      </c>
      <c r="D3259" s="57">
        <f>VLOOKUP(Pag_Inicio_Corr_mas_casos[[#This Row],[Corregimiento]],Hoja3!$A$2:$D$676,4,0)</f>
        <v>130101</v>
      </c>
      <c r="E3259" s="56">
        <v>23</v>
      </c>
      <c r="F3259">
        <v>1</v>
      </c>
    </row>
    <row r="3260" spans="1:6">
      <c r="A3260" s="55">
        <v>44138</v>
      </c>
      <c r="B3260" s="56">
        <v>44138</v>
      </c>
      <c r="C3260" s="56" t="s">
        <v>537</v>
      </c>
      <c r="D3260" s="57">
        <f>VLOOKUP(Pag_Inicio_Corr_mas_casos[[#This Row],[Corregimiento]],Hoja3!$A$2:$D$676,4,0)</f>
        <v>80819</v>
      </c>
      <c r="E3260" s="56">
        <v>23</v>
      </c>
      <c r="F3260">
        <v>1</v>
      </c>
    </row>
    <row r="3261" spans="1:6">
      <c r="A3261" s="55">
        <v>44138</v>
      </c>
      <c r="B3261" s="56">
        <v>44138</v>
      </c>
      <c r="C3261" s="56" t="s">
        <v>526</v>
      </c>
      <c r="D3261" s="57">
        <f>VLOOKUP(Pag_Inicio_Corr_mas_casos[[#This Row],[Corregimiento]],Hoja3!$A$2:$D$676,4,0)</f>
        <v>130106</v>
      </c>
      <c r="E3261" s="56">
        <v>23</v>
      </c>
      <c r="F3261">
        <v>1</v>
      </c>
    </row>
    <row r="3262" spans="1:6">
      <c r="A3262" s="55">
        <v>44138</v>
      </c>
      <c r="B3262" s="56">
        <v>44138</v>
      </c>
      <c r="C3262" s="56" t="s">
        <v>627</v>
      </c>
      <c r="D3262" s="57">
        <f>VLOOKUP(Pag_Inicio_Corr_mas_casos[[#This Row],[Corregimiento]],Hoja3!$A$2:$D$676,4,0)</f>
        <v>40606</v>
      </c>
      <c r="E3262" s="56">
        <v>17</v>
      </c>
      <c r="F3262">
        <v>1</v>
      </c>
    </row>
    <row r="3263" spans="1:6">
      <c r="A3263" s="55">
        <v>44138</v>
      </c>
      <c r="B3263" s="56">
        <v>44138</v>
      </c>
      <c r="C3263" s="56" t="s">
        <v>536</v>
      </c>
      <c r="D3263" s="57">
        <f>VLOOKUP(Pag_Inicio_Corr_mas_casos[[#This Row],[Corregimiento]],Hoja3!$A$2:$D$676,4,0)</f>
        <v>81001</v>
      </c>
      <c r="E3263" s="56">
        <v>16</v>
      </c>
      <c r="F3263">
        <v>1</v>
      </c>
    </row>
    <row r="3264" spans="1:6">
      <c r="A3264" s="55">
        <v>44138</v>
      </c>
      <c r="B3264" s="56">
        <v>44138</v>
      </c>
      <c r="C3264" s="56" t="s">
        <v>559</v>
      </c>
      <c r="D3264" s="57">
        <f>VLOOKUP(Pag_Inicio_Corr_mas_casos[[#This Row],[Corregimiento]],Hoja3!$A$2:$D$676,4,0)</f>
        <v>130708</v>
      </c>
      <c r="E3264" s="56">
        <v>16</v>
      </c>
      <c r="F3264">
        <v>1</v>
      </c>
    </row>
    <row r="3265" spans="1:6">
      <c r="A3265" s="55">
        <v>44138</v>
      </c>
      <c r="B3265" s="56">
        <v>44138</v>
      </c>
      <c r="C3265" s="56" t="s">
        <v>543</v>
      </c>
      <c r="D3265" s="57">
        <f>VLOOKUP(Pag_Inicio_Corr_mas_casos[[#This Row],[Corregimiento]],Hoja3!$A$2:$D$676,4,0)</f>
        <v>80806</v>
      </c>
      <c r="E3265" s="56">
        <v>15</v>
      </c>
      <c r="F3265">
        <v>1</v>
      </c>
    </row>
    <row r="3266" spans="1:6">
      <c r="A3266" s="55">
        <v>44138</v>
      </c>
      <c r="B3266" s="56">
        <v>44138</v>
      </c>
      <c r="C3266" s="56" t="s">
        <v>584</v>
      </c>
      <c r="D3266" s="57">
        <f>VLOOKUP(Pag_Inicio_Corr_mas_casos[[#This Row],[Corregimiento]],Hoja3!$A$2:$D$676,4,0)</f>
        <v>100101</v>
      </c>
      <c r="E3266" s="56">
        <v>15</v>
      </c>
      <c r="F3266">
        <v>1</v>
      </c>
    </row>
    <row r="3267" spans="1:6">
      <c r="A3267" s="55">
        <v>44138</v>
      </c>
      <c r="B3267" s="56">
        <v>44138</v>
      </c>
      <c r="C3267" s="56" t="s">
        <v>533</v>
      </c>
      <c r="D3267" s="57">
        <f>VLOOKUP(Pag_Inicio_Corr_mas_casos[[#This Row],[Corregimiento]],Hoja3!$A$2:$D$676,4,0)</f>
        <v>80817</v>
      </c>
      <c r="E3267" s="56">
        <v>15</v>
      </c>
      <c r="F3267">
        <v>1</v>
      </c>
    </row>
    <row r="3268" spans="1:6">
      <c r="A3268" s="55">
        <v>44138</v>
      </c>
      <c r="B3268" s="56">
        <v>44138</v>
      </c>
      <c r="C3268" s="56" t="s">
        <v>532</v>
      </c>
      <c r="D3268" s="57">
        <f>VLOOKUP(Pag_Inicio_Corr_mas_casos[[#This Row],[Corregimiento]],Hoja3!$A$2:$D$676,4,0)</f>
        <v>80816</v>
      </c>
      <c r="E3268" s="56">
        <v>14</v>
      </c>
      <c r="F3268">
        <v>1</v>
      </c>
    </row>
    <row r="3269" spans="1:6">
      <c r="A3269" s="55">
        <v>44138</v>
      </c>
      <c r="B3269" s="56">
        <v>44138</v>
      </c>
      <c r="C3269" s="56" t="s">
        <v>534</v>
      </c>
      <c r="D3269" s="57">
        <f>VLOOKUP(Pag_Inicio_Corr_mas_casos[[#This Row],[Corregimiento]],Hoja3!$A$2:$D$676,4,0)</f>
        <v>80822</v>
      </c>
      <c r="E3269" s="56">
        <v>13</v>
      </c>
      <c r="F3269">
        <v>1</v>
      </c>
    </row>
    <row r="3270" spans="1:6">
      <c r="A3270" s="55">
        <v>44138</v>
      </c>
      <c r="B3270" s="56">
        <v>44138</v>
      </c>
      <c r="C3270" s="56" t="s">
        <v>575</v>
      </c>
      <c r="D3270" s="57">
        <f>VLOOKUP(Pag_Inicio_Corr_mas_casos[[#This Row],[Corregimiento]],Hoja3!$A$2:$D$676,4,0)</f>
        <v>80807</v>
      </c>
      <c r="E3270" s="56">
        <v>12</v>
      </c>
      <c r="F3270">
        <v>1</v>
      </c>
    </row>
    <row r="3271" spans="1:6">
      <c r="A3271" s="55">
        <v>44138</v>
      </c>
      <c r="B3271" s="56">
        <v>44138</v>
      </c>
      <c r="C3271" s="56" t="s">
        <v>528</v>
      </c>
      <c r="D3271" s="57">
        <f>VLOOKUP(Pag_Inicio_Corr_mas_casos[[#This Row],[Corregimiento]],Hoja3!$A$2:$D$676,4,0)</f>
        <v>130102</v>
      </c>
      <c r="E3271" s="56">
        <v>12</v>
      </c>
      <c r="F3271">
        <v>1</v>
      </c>
    </row>
    <row r="3272" spans="1:6">
      <c r="A3272" s="92">
        <v>44139</v>
      </c>
      <c r="B3272" s="93">
        <v>44139</v>
      </c>
      <c r="C3272" s="93" t="s">
        <v>540</v>
      </c>
      <c r="D3272" s="94">
        <f>VLOOKUP(Pag_Inicio_Corr_mas_casos[[#This Row],[Corregimiento]],Hoja3!$A$2:$D$676,4,0)</f>
        <v>80812</v>
      </c>
      <c r="E3272" s="93">
        <v>15</v>
      </c>
      <c r="F3272">
        <v>1</v>
      </c>
    </row>
    <row r="3273" spans="1:6">
      <c r="A3273" s="92">
        <v>44139</v>
      </c>
      <c r="B3273" s="93">
        <v>44139</v>
      </c>
      <c r="C3273" s="93" t="s">
        <v>541</v>
      </c>
      <c r="D3273" s="94">
        <f>VLOOKUP(Pag_Inicio_Corr_mas_casos[[#This Row],[Corregimiento]],Hoja3!$A$2:$D$676,4,0)</f>
        <v>130702</v>
      </c>
      <c r="E3273" s="93">
        <v>15</v>
      </c>
      <c r="F3273">
        <v>1</v>
      </c>
    </row>
    <row r="3274" spans="1:6">
      <c r="A3274" s="92">
        <v>44139</v>
      </c>
      <c r="B3274" s="93">
        <v>44139</v>
      </c>
      <c r="C3274" s="93" t="s">
        <v>565</v>
      </c>
      <c r="D3274" s="94">
        <f>VLOOKUP(Pag_Inicio_Corr_mas_casos[[#This Row],[Corregimiento]],Hoja3!$A$2:$D$676,4,0)</f>
        <v>80809</v>
      </c>
      <c r="E3274" s="93">
        <v>14</v>
      </c>
      <c r="F3274">
        <v>1</v>
      </c>
    </row>
    <row r="3275" spans="1:6">
      <c r="A3275" s="92">
        <v>44139</v>
      </c>
      <c r="B3275" s="93">
        <v>44139</v>
      </c>
      <c r="C3275" s="93" t="s">
        <v>614</v>
      </c>
      <c r="D3275" s="94">
        <f>VLOOKUP(Pag_Inicio_Corr_mas_casos[[#This Row],[Corregimiento]],Hoja3!$A$2:$D$676,4,0)</f>
        <v>30110</v>
      </c>
      <c r="E3275" s="93">
        <v>12</v>
      </c>
      <c r="F3275">
        <v>1</v>
      </c>
    </row>
    <row r="3276" spans="1:6">
      <c r="A3276" s="92">
        <v>44139</v>
      </c>
      <c r="B3276" s="93">
        <v>44139</v>
      </c>
      <c r="C3276" s="93" t="s">
        <v>570</v>
      </c>
      <c r="D3276" s="94">
        <f>VLOOKUP(Pag_Inicio_Corr_mas_casos[[#This Row],[Corregimiento]],Hoja3!$A$2:$D$676,4,0)</f>
        <v>81009</v>
      </c>
      <c r="E3276" s="93">
        <v>12</v>
      </c>
      <c r="F3276">
        <v>1</v>
      </c>
    </row>
    <row r="3277" spans="1:6">
      <c r="A3277" s="92">
        <v>44139</v>
      </c>
      <c r="B3277" s="93">
        <v>44139</v>
      </c>
      <c r="C3277" s="93" t="s">
        <v>534</v>
      </c>
      <c r="D3277" s="94">
        <f>VLOOKUP(Pag_Inicio_Corr_mas_casos[[#This Row],[Corregimiento]],Hoja3!$A$2:$D$676,4,0)</f>
        <v>80822</v>
      </c>
      <c r="E3277" s="93">
        <v>12</v>
      </c>
      <c r="F3277">
        <v>1</v>
      </c>
    </row>
    <row r="3278" spans="1:6">
      <c r="A3278" s="92">
        <v>44139</v>
      </c>
      <c r="B3278" s="93">
        <v>44139</v>
      </c>
      <c r="C3278" s="93" t="s">
        <v>560</v>
      </c>
      <c r="D3278" s="94">
        <f>VLOOKUP(Pag_Inicio_Corr_mas_casos[[#This Row],[Corregimiento]],Hoja3!$A$2:$D$676,4,0)</f>
        <v>80826</v>
      </c>
      <c r="E3278" s="93">
        <v>12</v>
      </c>
      <c r="F3278">
        <v>1</v>
      </c>
    </row>
    <row r="3279" spans="1:6">
      <c r="A3279" s="92">
        <v>44139</v>
      </c>
      <c r="B3279" s="93">
        <v>44139</v>
      </c>
      <c r="C3279" s="93" t="s">
        <v>537</v>
      </c>
      <c r="D3279" s="94">
        <f>VLOOKUP(Pag_Inicio_Corr_mas_casos[[#This Row],[Corregimiento]],Hoja3!$A$2:$D$676,4,0)</f>
        <v>80819</v>
      </c>
      <c r="E3279" s="93">
        <v>11</v>
      </c>
      <c r="F3279">
        <v>1</v>
      </c>
    </row>
    <row r="3280" spans="1:6">
      <c r="A3280" s="64">
        <v>44140</v>
      </c>
      <c r="B3280" s="65">
        <v>44140</v>
      </c>
      <c r="C3280" s="65" t="s">
        <v>565</v>
      </c>
      <c r="D3280" s="66">
        <f>VLOOKUP(Pag_Inicio_Corr_mas_casos[[#This Row],[Corregimiento]],Hoja3!$A$2:$D$676,4,0)</f>
        <v>80809</v>
      </c>
      <c r="E3280" s="65">
        <v>17</v>
      </c>
      <c r="F3280">
        <v>1</v>
      </c>
    </row>
    <row r="3281" spans="1:6">
      <c r="A3281" s="64">
        <v>44140</v>
      </c>
      <c r="B3281" s="65">
        <v>44140</v>
      </c>
      <c r="C3281" s="65" t="s">
        <v>534</v>
      </c>
      <c r="D3281" s="66">
        <f>VLOOKUP(Pag_Inicio_Corr_mas_casos[[#This Row],[Corregimiento]],Hoja3!$A$2:$D$676,4,0)</f>
        <v>80822</v>
      </c>
      <c r="E3281" s="65">
        <v>16</v>
      </c>
      <c r="F3281">
        <v>1</v>
      </c>
    </row>
    <row r="3282" spans="1:6">
      <c r="A3282" s="64">
        <v>44140</v>
      </c>
      <c r="B3282" s="65">
        <v>44140</v>
      </c>
      <c r="C3282" s="65" t="s">
        <v>543</v>
      </c>
      <c r="D3282" s="66">
        <f>VLOOKUP(Pag_Inicio_Corr_mas_casos[[#This Row],[Corregimiento]],Hoja3!$A$2:$D$676,4,0)</f>
        <v>80806</v>
      </c>
      <c r="E3282" s="65">
        <v>16</v>
      </c>
      <c r="F3282">
        <v>1</v>
      </c>
    </row>
    <row r="3283" spans="1:6">
      <c r="A3283" s="64">
        <v>44140</v>
      </c>
      <c r="B3283" s="65">
        <v>44140</v>
      </c>
      <c r="C3283" s="65" t="s">
        <v>528</v>
      </c>
      <c r="D3283" s="66">
        <f>VLOOKUP(Pag_Inicio_Corr_mas_casos[[#This Row],[Corregimiento]],Hoja3!$A$2:$D$676,4,0)</f>
        <v>130102</v>
      </c>
      <c r="E3283" s="65">
        <v>15</v>
      </c>
      <c r="F3283">
        <v>1</v>
      </c>
    </row>
    <row r="3284" spans="1:6">
      <c r="A3284" s="64">
        <v>44140</v>
      </c>
      <c r="B3284" s="65">
        <v>44140</v>
      </c>
      <c r="C3284" s="65" t="s">
        <v>657</v>
      </c>
      <c r="D3284" s="66">
        <f>VLOOKUP(Pag_Inicio_Corr_mas_casos[[#This Row],[Corregimiento]],Hoja3!$A$2:$D$676,4,0)</f>
        <v>91101</v>
      </c>
      <c r="E3284" s="65">
        <v>14</v>
      </c>
      <c r="F3284">
        <v>1</v>
      </c>
    </row>
    <row r="3285" spans="1:6">
      <c r="A3285" s="64">
        <v>44140</v>
      </c>
      <c r="B3285" s="65">
        <v>44140</v>
      </c>
      <c r="C3285" s="65" t="s">
        <v>541</v>
      </c>
      <c r="D3285" s="66">
        <f>VLOOKUP(Pag_Inicio_Corr_mas_casos[[#This Row],[Corregimiento]],Hoja3!$A$2:$D$676,4,0)</f>
        <v>130702</v>
      </c>
      <c r="E3285" s="65">
        <v>13</v>
      </c>
      <c r="F3285">
        <v>1</v>
      </c>
    </row>
    <row r="3286" spans="1:6">
      <c r="A3286" s="64">
        <v>44140</v>
      </c>
      <c r="B3286" s="65">
        <v>44140</v>
      </c>
      <c r="C3286" s="65" t="s">
        <v>570</v>
      </c>
      <c r="D3286" s="66">
        <f>VLOOKUP(Pag_Inicio_Corr_mas_casos[[#This Row],[Corregimiento]],Hoja3!$A$2:$D$676,4,0)</f>
        <v>81009</v>
      </c>
      <c r="E3286" s="65">
        <v>13</v>
      </c>
      <c r="F3286">
        <v>1</v>
      </c>
    </row>
    <row r="3287" spans="1:6">
      <c r="A3287" s="64">
        <v>44140</v>
      </c>
      <c r="B3287" s="65">
        <v>44140</v>
      </c>
      <c r="C3287" s="65" t="s">
        <v>574</v>
      </c>
      <c r="D3287" s="66">
        <f>VLOOKUP(Pag_Inicio_Corr_mas_casos[[#This Row],[Corregimiento]],Hoja3!$A$2:$D$676,4,0)</f>
        <v>80508</v>
      </c>
      <c r="E3287" s="65">
        <v>13</v>
      </c>
      <c r="F3287">
        <v>1</v>
      </c>
    </row>
    <row r="3288" spans="1:6">
      <c r="A3288" s="64">
        <v>44140</v>
      </c>
      <c r="B3288" s="65">
        <v>44140</v>
      </c>
      <c r="C3288" s="65" t="s">
        <v>537</v>
      </c>
      <c r="D3288" s="66">
        <f>VLOOKUP(Pag_Inicio_Corr_mas_casos[[#This Row],[Corregimiento]],Hoja3!$A$2:$D$676,4,0)</f>
        <v>80819</v>
      </c>
      <c r="E3288" s="65">
        <v>12</v>
      </c>
      <c r="F3288">
        <v>1</v>
      </c>
    </row>
    <row r="3289" spans="1:6">
      <c r="A3289" s="58">
        <v>44141</v>
      </c>
      <c r="B3289" s="59">
        <v>44141</v>
      </c>
      <c r="C3289" s="59" t="s">
        <v>595</v>
      </c>
      <c r="D3289" s="60">
        <f>VLOOKUP(Pag_Inicio_Corr_mas_casos[[#This Row],[Corregimiento]],Hoja3!$A$2:$D$676,4,0)</f>
        <v>20601</v>
      </c>
      <c r="E3289" s="59">
        <v>85</v>
      </c>
      <c r="F3289">
        <v>1</v>
      </c>
    </row>
    <row r="3290" spans="1:6">
      <c r="A3290" s="58">
        <v>44141</v>
      </c>
      <c r="B3290" s="59">
        <v>44141</v>
      </c>
      <c r="C3290" s="59" t="s">
        <v>540</v>
      </c>
      <c r="D3290" s="60">
        <f>VLOOKUP(Pag_Inicio_Corr_mas_casos[[#This Row],[Corregimiento]],Hoja3!$A$2:$D$676,4,0)</f>
        <v>80812</v>
      </c>
      <c r="E3290" s="59">
        <v>34</v>
      </c>
      <c r="F3290">
        <v>1</v>
      </c>
    </row>
    <row r="3291" spans="1:6">
      <c r="A3291" s="58">
        <v>44141</v>
      </c>
      <c r="B3291" s="59">
        <v>44141</v>
      </c>
      <c r="C3291" s="59" t="s">
        <v>537</v>
      </c>
      <c r="D3291" s="60">
        <f>VLOOKUP(Pag_Inicio_Corr_mas_casos[[#This Row],[Corregimiento]],Hoja3!$A$2:$D$676,4,0)</f>
        <v>80819</v>
      </c>
      <c r="E3291" s="59">
        <v>34</v>
      </c>
      <c r="F3291">
        <v>1</v>
      </c>
    </row>
    <row r="3292" spans="1:6">
      <c r="A3292" s="58">
        <v>44141</v>
      </c>
      <c r="B3292" s="59">
        <v>44141</v>
      </c>
      <c r="C3292" s="59" t="s">
        <v>565</v>
      </c>
      <c r="D3292" s="60">
        <f>VLOOKUP(Pag_Inicio_Corr_mas_casos[[#This Row],[Corregimiento]],Hoja3!$A$2:$D$676,4,0)</f>
        <v>80809</v>
      </c>
      <c r="E3292" s="59">
        <v>30</v>
      </c>
      <c r="F3292">
        <v>1</v>
      </c>
    </row>
    <row r="3293" spans="1:6">
      <c r="A3293" s="58">
        <v>44141</v>
      </c>
      <c r="B3293" s="59">
        <v>44141</v>
      </c>
      <c r="C3293" s="59" t="s">
        <v>536</v>
      </c>
      <c r="D3293" s="60">
        <f>VLOOKUP(Pag_Inicio_Corr_mas_casos[[#This Row],[Corregimiento]],Hoja3!$A$2:$D$676,4,0)</f>
        <v>81001</v>
      </c>
      <c r="E3293" s="59">
        <v>29</v>
      </c>
      <c r="F3293">
        <v>1</v>
      </c>
    </row>
    <row r="3294" spans="1:6">
      <c r="A3294" s="58">
        <v>44141</v>
      </c>
      <c r="B3294" s="59">
        <v>44141</v>
      </c>
      <c r="C3294" s="59" t="s">
        <v>538</v>
      </c>
      <c r="D3294" s="60">
        <f>VLOOKUP(Pag_Inicio_Corr_mas_casos[[#This Row],[Corregimiento]],Hoja3!$A$2:$D$676,4,0)</f>
        <v>130107</v>
      </c>
      <c r="E3294" s="59">
        <v>28</v>
      </c>
      <c r="F3294">
        <v>1</v>
      </c>
    </row>
    <row r="3295" spans="1:6">
      <c r="A3295" s="58">
        <v>44141</v>
      </c>
      <c r="B3295" s="59">
        <v>44141</v>
      </c>
      <c r="C3295" s="59" t="s">
        <v>563</v>
      </c>
      <c r="D3295" s="60">
        <f>VLOOKUP(Pag_Inicio_Corr_mas_casos[[#This Row],[Corregimiento]],Hoja3!$A$2:$D$676,4,0)</f>
        <v>130105</v>
      </c>
      <c r="E3295" s="59">
        <v>28</v>
      </c>
      <c r="F3295">
        <v>1</v>
      </c>
    </row>
    <row r="3296" spans="1:6">
      <c r="A3296" s="58">
        <v>44141</v>
      </c>
      <c r="B3296" s="59">
        <v>44141</v>
      </c>
      <c r="C3296" s="59" t="s">
        <v>569</v>
      </c>
      <c r="D3296" s="60">
        <f>VLOOKUP(Pag_Inicio_Corr_mas_casos[[#This Row],[Corregimiento]],Hoja3!$A$2:$D$676,4,0)</f>
        <v>81003</v>
      </c>
      <c r="E3296" s="59">
        <v>27</v>
      </c>
      <c r="F3296">
        <v>1</v>
      </c>
    </row>
    <row r="3297" spans="1:6">
      <c r="A3297" s="58">
        <v>44141</v>
      </c>
      <c r="B3297" s="59">
        <v>44141</v>
      </c>
      <c r="C3297" s="59" t="s">
        <v>535</v>
      </c>
      <c r="D3297" s="60">
        <f>VLOOKUP(Pag_Inicio_Corr_mas_casos[[#This Row],[Corregimiento]],Hoja3!$A$2:$D$676,4,0)</f>
        <v>80823</v>
      </c>
      <c r="E3297" s="59">
        <v>26</v>
      </c>
      <c r="F3297">
        <v>1</v>
      </c>
    </row>
    <row r="3298" spans="1:6">
      <c r="A3298" s="58">
        <v>44141</v>
      </c>
      <c r="B3298" s="59">
        <v>44141</v>
      </c>
      <c r="C3298" s="59" t="s">
        <v>534</v>
      </c>
      <c r="D3298" s="60">
        <f>VLOOKUP(Pag_Inicio_Corr_mas_casos[[#This Row],[Corregimiento]],Hoja3!$A$2:$D$676,4,0)</f>
        <v>80822</v>
      </c>
      <c r="E3298" s="59">
        <v>24</v>
      </c>
      <c r="F3298">
        <v>1</v>
      </c>
    </row>
    <row r="3299" spans="1:6">
      <c r="A3299" s="58">
        <v>44141</v>
      </c>
      <c r="B3299" s="59">
        <v>44141</v>
      </c>
      <c r="C3299" s="59" t="s">
        <v>531</v>
      </c>
      <c r="D3299" s="60">
        <f>VLOOKUP(Pag_Inicio_Corr_mas_casos[[#This Row],[Corregimiento]],Hoja3!$A$2:$D$676,4,0)</f>
        <v>81008</v>
      </c>
      <c r="E3299" s="59">
        <v>24</v>
      </c>
      <c r="F3299">
        <v>1</v>
      </c>
    </row>
    <row r="3300" spans="1:6">
      <c r="A3300" s="58">
        <v>44141</v>
      </c>
      <c r="B3300" s="59">
        <v>44141</v>
      </c>
      <c r="C3300" s="59" t="s">
        <v>570</v>
      </c>
      <c r="D3300" s="60">
        <f>VLOOKUP(Pag_Inicio_Corr_mas_casos[[#This Row],[Corregimiento]],Hoja3!$A$2:$D$676,4,0)</f>
        <v>81009</v>
      </c>
      <c r="E3300" s="59">
        <v>24</v>
      </c>
      <c r="F3300">
        <v>1</v>
      </c>
    </row>
    <row r="3301" spans="1:6">
      <c r="A3301" s="58">
        <v>44141</v>
      </c>
      <c r="B3301" s="59">
        <v>44141</v>
      </c>
      <c r="C3301" s="59" t="s">
        <v>529</v>
      </c>
      <c r="D3301" s="60">
        <f>VLOOKUP(Pag_Inicio_Corr_mas_casos[[#This Row],[Corregimiento]],Hoja3!$A$2:$D$676,4,0)</f>
        <v>80821</v>
      </c>
      <c r="E3301" s="59">
        <v>23</v>
      </c>
      <c r="F3301">
        <v>1</v>
      </c>
    </row>
    <row r="3302" spans="1:6">
      <c r="A3302" s="58">
        <v>44141</v>
      </c>
      <c r="B3302" s="59">
        <v>44141</v>
      </c>
      <c r="C3302" s="59" t="s">
        <v>533</v>
      </c>
      <c r="D3302" s="60">
        <f>VLOOKUP(Pag_Inicio_Corr_mas_casos[[#This Row],[Corregimiento]],Hoja3!$A$2:$D$676,4,0)</f>
        <v>80817</v>
      </c>
      <c r="E3302" s="59">
        <v>23</v>
      </c>
      <c r="F3302">
        <v>1</v>
      </c>
    </row>
    <row r="3303" spans="1:6">
      <c r="A3303" s="58">
        <v>44141</v>
      </c>
      <c r="B3303" s="59">
        <v>44141</v>
      </c>
      <c r="C3303" s="59" t="s">
        <v>525</v>
      </c>
      <c r="D3303" s="60">
        <f>VLOOKUP(Pag_Inicio_Corr_mas_casos[[#This Row],[Corregimiento]],Hoja3!$A$2:$D$676,4,0)</f>
        <v>81002</v>
      </c>
      <c r="E3303" s="59">
        <v>22</v>
      </c>
      <c r="F3303">
        <v>1</v>
      </c>
    </row>
    <row r="3304" spans="1:6">
      <c r="A3304" s="58">
        <v>44141</v>
      </c>
      <c r="B3304" s="59">
        <v>44141</v>
      </c>
      <c r="C3304" s="59" t="s">
        <v>545</v>
      </c>
      <c r="D3304" s="60">
        <f>VLOOKUP(Pag_Inicio_Corr_mas_casos[[#This Row],[Corregimiento]],Hoja3!$A$2:$D$676,4,0)</f>
        <v>80810</v>
      </c>
      <c r="E3304" s="59">
        <v>22</v>
      </c>
      <c r="F3304">
        <v>1</v>
      </c>
    </row>
    <row r="3305" spans="1:6">
      <c r="A3305" s="58">
        <v>44141</v>
      </c>
      <c r="B3305" s="59">
        <v>44141</v>
      </c>
      <c r="C3305" s="59" t="s">
        <v>575</v>
      </c>
      <c r="D3305" s="60">
        <f>VLOOKUP(Pag_Inicio_Corr_mas_casos[[#This Row],[Corregimiento]],Hoja3!$A$2:$D$676,4,0)</f>
        <v>80807</v>
      </c>
      <c r="E3305" s="59">
        <v>20</v>
      </c>
      <c r="F3305">
        <v>1</v>
      </c>
    </row>
    <row r="3306" spans="1:6">
      <c r="A3306" s="58">
        <v>44141</v>
      </c>
      <c r="B3306" s="59">
        <v>44141</v>
      </c>
      <c r="C3306" s="59" t="s">
        <v>723</v>
      </c>
      <c r="D3306" s="60">
        <f>VLOOKUP(Pag_Inicio_Corr_mas_casos[[#This Row],[Corregimiento]],Hoja3!$A$2:$D$676,4,0)</f>
        <v>20302</v>
      </c>
      <c r="E3306" s="59">
        <v>18</v>
      </c>
      <c r="F3306">
        <v>1</v>
      </c>
    </row>
    <row r="3307" spans="1:6">
      <c r="A3307" s="58">
        <v>44141</v>
      </c>
      <c r="B3307" s="59">
        <v>44141</v>
      </c>
      <c r="C3307" s="59" t="s">
        <v>559</v>
      </c>
      <c r="D3307" s="60">
        <f>VLOOKUP(Pag_Inicio_Corr_mas_casos[[#This Row],[Corregimiento]],Hoja3!$A$2:$D$676,4,0)</f>
        <v>130708</v>
      </c>
      <c r="E3307" s="59">
        <v>18</v>
      </c>
      <c r="F3307">
        <v>1</v>
      </c>
    </row>
    <row r="3308" spans="1:6">
      <c r="A3308" s="58">
        <v>44141</v>
      </c>
      <c r="B3308" s="59">
        <v>44141</v>
      </c>
      <c r="C3308" s="59" t="s">
        <v>528</v>
      </c>
      <c r="D3308" s="60">
        <f>VLOOKUP(Pag_Inicio_Corr_mas_casos[[#This Row],[Corregimiento]],Hoja3!$A$2:$D$676,4,0)</f>
        <v>130102</v>
      </c>
      <c r="E3308" s="59">
        <v>18</v>
      </c>
      <c r="F3308">
        <v>1</v>
      </c>
    </row>
    <row r="3309" spans="1:6">
      <c r="A3309" s="58">
        <v>44141</v>
      </c>
      <c r="B3309" s="59">
        <v>44141</v>
      </c>
      <c r="C3309" s="59" t="s">
        <v>554</v>
      </c>
      <c r="D3309" s="60">
        <f>VLOOKUP(Pag_Inicio_Corr_mas_casos[[#This Row],[Corregimiento]],Hoja3!$A$2:$D$676,4,0)</f>
        <v>80820</v>
      </c>
      <c r="E3309" s="59">
        <v>18</v>
      </c>
      <c r="F3309">
        <v>1</v>
      </c>
    </row>
    <row r="3310" spans="1:6">
      <c r="A3310" s="58">
        <v>44141</v>
      </c>
      <c r="B3310" s="59">
        <v>44141</v>
      </c>
      <c r="C3310" s="59" t="s">
        <v>572</v>
      </c>
      <c r="D3310" s="60">
        <f>VLOOKUP(Pag_Inicio_Corr_mas_casos[[#This Row],[Corregimiento]],Hoja3!$A$2:$D$676,4,0)</f>
        <v>130701</v>
      </c>
      <c r="E3310" s="59">
        <v>17</v>
      </c>
      <c r="F3310">
        <v>1</v>
      </c>
    </row>
    <row r="3311" spans="1:6">
      <c r="A3311" s="58">
        <v>44141</v>
      </c>
      <c r="B3311" s="59">
        <v>44141</v>
      </c>
      <c r="C3311" s="59" t="s">
        <v>580</v>
      </c>
      <c r="D3311" s="60">
        <f>VLOOKUP(Pag_Inicio_Corr_mas_casos[[#This Row],[Corregimiento]],Hoja3!$A$2:$D$676,4,0)</f>
        <v>91001</v>
      </c>
      <c r="E3311" s="59">
        <v>17</v>
      </c>
      <c r="F3311">
        <v>1</v>
      </c>
    </row>
    <row r="3312" spans="1:6">
      <c r="A3312" s="58">
        <v>44141</v>
      </c>
      <c r="B3312" s="59">
        <v>44141</v>
      </c>
      <c r="C3312" s="59" t="s">
        <v>526</v>
      </c>
      <c r="D3312" s="60">
        <f>VLOOKUP(Pag_Inicio_Corr_mas_casos[[#This Row],[Corregimiento]],Hoja3!$A$2:$D$676,4,0)</f>
        <v>130106</v>
      </c>
      <c r="E3312" s="59">
        <v>17</v>
      </c>
      <c r="F3312">
        <v>1</v>
      </c>
    </row>
    <row r="3313" spans="1:6">
      <c r="A3313" s="58">
        <v>44141</v>
      </c>
      <c r="B3313" s="59">
        <v>44141</v>
      </c>
      <c r="C3313" s="59" t="s">
        <v>576</v>
      </c>
      <c r="D3313" s="60">
        <f>VLOOKUP(Pag_Inicio_Corr_mas_casos[[#This Row],[Corregimiento]],Hoja3!$A$2:$D$676,4,0)</f>
        <v>80814</v>
      </c>
      <c r="E3313" s="59">
        <v>16</v>
      </c>
      <c r="F3313">
        <v>1</v>
      </c>
    </row>
    <row r="3314" spans="1:6">
      <c r="A3314" s="58">
        <v>44141</v>
      </c>
      <c r="B3314" s="59">
        <v>44141</v>
      </c>
      <c r="C3314" s="59" t="s">
        <v>543</v>
      </c>
      <c r="D3314" s="60">
        <f>VLOOKUP(Pag_Inicio_Corr_mas_casos[[#This Row],[Corregimiento]],Hoja3!$A$2:$D$676,4,0)</f>
        <v>80806</v>
      </c>
      <c r="E3314" s="59">
        <v>16</v>
      </c>
      <c r="F3314">
        <v>1</v>
      </c>
    </row>
    <row r="3315" spans="1:6">
      <c r="A3315" s="58">
        <v>44141</v>
      </c>
      <c r="B3315" s="59">
        <v>44141</v>
      </c>
      <c r="C3315" s="59" t="s">
        <v>555</v>
      </c>
      <c r="D3315" s="60">
        <f>VLOOKUP(Pag_Inicio_Corr_mas_casos[[#This Row],[Corregimiento]],Hoja3!$A$2:$D$676,4,0)</f>
        <v>80815</v>
      </c>
      <c r="E3315" s="59">
        <v>16</v>
      </c>
      <c r="F3315">
        <v>1</v>
      </c>
    </row>
    <row r="3316" spans="1:6">
      <c r="A3316" s="58">
        <v>44141</v>
      </c>
      <c r="B3316" s="59">
        <v>44141</v>
      </c>
      <c r="C3316" s="59" t="s">
        <v>584</v>
      </c>
      <c r="D3316" s="60">
        <f>VLOOKUP(Pag_Inicio_Corr_mas_casos[[#This Row],[Corregimiento]],Hoja3!$A$2:$D$676,4,0)</f>
        <v>100101</v>
      </c>
      <c r="E3316" s="59">
        <v>16</v>
      </c>
      <c r="F3316">
        <v>1</v>
      </c>
    </row>
    <row r="3317" spans="1:6">
      <c r="A3317" s="58">
        <v>44141</v>
      </c>
      <c r="B3317" s="59">
        <v>44141</v>
      </c>
      <c r="C3317" s="59" t="s">
        <v>541</v>
      </c>
      <c r="D3317" s="60">
        <f>VLOOKUP(Pag_Inicio_Corr_mas_casos[[#This Row],[Corregimiento]],Hoja3!$A$2:$D$676,4,0)</f>
        <v>130702</v>
      </c>
      <c r="E3317" s="59">
        <v>15</v>
      </c>
      <c r="F3317">
        <v>1</v>
      </c>
    </row>
    <row r="3318" spans="1:6">
      <c r="A3318" s="58">
        <v>44141</v>
      </c>
      <c r="B3318" s="59">
        <v>44141</v>
      </c>
      <c r="C3318" s="59" t="s">
        <v>546</v>
      </c>
      <c r="D3318" s="60">
        <f>VLOOKUP(Pag_Inicio_Corr_mas_casos[[#This Row],[Corregimiento]],Hoja3!$A$2:$D$676,4,0)</f>
        <v>30107</v>
      </c>
      <c r="E3318" s="59">
        <v>14</v>
      </c>
      <c r="F3318">
        <v>1</v>
      </c>
    </row>
    <row r="3319" spans="1:6">
      <c r="A3319" s="58">
        <v>44141</v>
      </c>
      <c r="B3319" s="59">
        <v>44141</v>
      </c>
      <c r="C3319" s="59" t="s">
        <v>641</v>
      </c>
      <c r="D3319" s="60">
        <f>VLOOKUP(Pag_Inicio_Corr_mas_casos[[#This Row],[Corregimiento]],Hoja3!$A$2:$D$676,4,0)</f>
        <v>130705</v>
      </c>
      <c r="E3319" s="59">
        <v>14</v>
      </c>
      <c r="F3319">
        <v>1</v>
      </c>
    </row>
    <row r="3320" spans="1:6">
      <c r="A3320" s="58">
        <v>44141</v>
      </c>
      <c r="B3320" s="59">
        <v>44141</v>
      </c>
      <c r="C3320" s="59" t="s">
        <v>587</v>
      </c>
      <c r="D3320" s="60">
        <f>VLOOKUP(Pag_Inicio_Corr_mas_casos[[#This Row],[Corregimiento]],Hoja3!$A$2:$D$676,4,0)</f>
        <v>130716</v>
      </c>
      <c r="E3320" s="59">
        <v>14</v>
      </c>
      <c r="F3320">
        <v>1</v>
      </c>
    </row>
    <row r="3321" spans="1:6">
      <c r="A3321" s="58">
        <v>44141</v>
      </c>
      <c r="B3321" s="59">
        <v>44141</v>
      </c>
      <c r="C3321" s="59" t="s">
        <v>553</v>
      </c>
      <c r="D3321" s="60">
        <f>VLOOKUP(Pag_Inicio_Corr_mas_casos[[#This Row],[Corregimiento]],Hoja3!$A$2:$D$676,4,0)</f>
        <v>80808</v>
      </c>
      <c r="E3321" s="59">
        <v>14</v>
      </c>
      <c r="F3321">
        <v>1</v>
      </c>
    </row>
    <row r="3322" spans="1:6">
      <c r="A3322" s="58">
        <v>44141</v>
      </c>
      <c r="B3322" s="59">
        <v>44141</v>
      </c>
      <c r="C3322" s="59" t="s">
        <v>560</v>
      </c>
      <c r="D3322" s="60">
        <f>VLOOKUP(Pag_Inicio_Corr_mas_casos[[#This Row],[Corregimiento]],Hoja3!$A$2:$D$676,4,0)</f>
        <v>80826</v>
      </c>
      <c r="E3322" s="59">
        <v>13</v>
      </c>
      <c r="F3322">
        <v>1</v>
      </c>
    </row>
    <row r="3323" spans="1:6">
      <c r="A3323" s="58">
        <v>44141</v>
      </c>
      <c r="B3323" s="59">
        <v>44141</v>
      </c>
      <c r="C3323" s="59" t="s">
        <v>599</v>
      </c>
      <c r="D3323" s="60">
        <f>VLOOKUP(Pag_Inicio_Corr_mas_casos[[#This Row],[Corregimiento]],Hoja3!$A$2:$D$676,4,0)</f>
        <v>81004</v>
      </c>
      <c r="E3323" s="59">
        <v>13</v>
      </c>
      <c r="F3323">
        <v>1</v>
      </c>
    </row>
    <row r="3324" spans="1:6">
      <c r="A3324" s="58">
        <v>44141</v>
      </c>
      <c r="B3324" s="59">
        <v>44141</v>
      </c>
      <c r="C3324" s="59" t="s">
        <v>532</v>
      </c>
      <c r="D3324" s="60">
        <f>VLOOKUP(Pag_Inicio_Corr_mas_casos[[#This Row],[Corregimiento]],Hoja3!$A$2:$D$676,4,0)</f>
        <v>80816</v>
      </c>
      <c r="E3324" s="59">
        <v>11</v>
      </c>
      <c r="F3324">
        <v>1</v>
      </c>
    </row>
    <row r="3325" spans="1:6">
      <c r="A3325" s="58">
        <v>44141</v>
      </c>
      <c r="B3325" s="59">
        <v>44141</v>
      </c>
      <c r="C3325" s="59" t="s">
        <v>550</v>
      </c>
      <c r="D3325" s="60">
        <f>VLOOKUP(Pag_Inicio_Corr_mas_casos[[#This Row],[Corregimiento]],Hoja3!$A$2:$D$676,4,0)</f>
        <v>80813</v>
      </c>
      <c r="E3325" s="59">
        <v>11</v>
      </c>
      <c r="F3325">
        <v>1</v>
      </c>
    </row>
    <row r="3326" spans="1:6">
      <c r="A3326" s="89">
        <v>44142</v>
      </c>
      <c r="B3326" s="90">
        <v>44142</v>
      </c>
      <c r="C3326" s="90" t="s">
        <v>595</v>
      </c>
      <c r="D3326" s="91">
        <f>VLOOKUP(Pag_Inicio_Corr_mas_casos[[#This Row],[Corregimiento]],Hoja3!$A$2:$D$676,4,0)</f>
        <v>20601</v>
      </c>
      <c r="E3326" s="90">
        <v>40</v>
      </c>
      <c r="F3326">
        <v>1</v>
      </c>
    </row>
    <row r="3327" spans="1:6">
      <c r="A3327" s="89">
        <v>44142</v>
      </c>
      <c r="B3327" s="90">
        <v>44142</v>
      </c>
      <c r="C3327" s="90" t="s">
        <v>540</v>
      </c>
      <c r="D3327" s="91">
        <f>VLOOKUP(Pag_Inicio_Corr_mas_casos[[#This Row],[Corregimiento]],Hoja3!$A$2:$D$676,4,0)</f>
        <v>80812</v>
      </c>
      <c r="E3327" s="90">
        <v>34</v>
      </c>
      <c r="F3327">
        <v>1</v>
      </c>
    </row>
    <row r="3328" spans="1:6">
      <c r="A3328" s="89">
        <v>44142</v>
      </c>
      <c r="B3328" s="90">
        <v>44142</v>
      </c>
      <c r="C3328" s="90" t="s">
        <v>657</v>
      </c>
      <c r="D3328" s="91">
        <f>VLOOKUP(Pag_Inicio_Corr_mas_casos[[#This Row],[Corregimiento]],Hoja3!$A$2:$D$676,4,0)</f>
        <v>91101</v>
      </c>
      <c r="E3328" s="90">
        <v>30</v>
      </c>
      <c r="F3328">
        <v>1</v>
      </c>
    </row>
    <row r="3329" spans="1:6">
      <c r="A3329" s="89">
        <v>44142</v>
      </c>
      <c r="B3329" s="90">
        <v>44142</v>
      </c>
      <c r="C3329" s="90" t="s">
        <v>526</v>
      </c>
      <c r="D3329" s="91">
        <f>VLOOKUP(Pag_Inicio_Corr_mas_casos[[#This Row],[Corregimiento]],Hoja3!$A$2:$D$676,4,0)</f>
        <v>130106</v>
      </c>
      <c r="E3329" s="90">
        <v>22</v>
      </c>
      <c r="F3329">
        <v>1</v>
      </c>
    </row>
    <row r="3330" spans="1:6">
      <c r="A3330" s="89">
        <v>44142</v>
      </c>
      <c r="B3330" s="90">
        <v>44142</v>
      </c>
      <c r="C3330" s="90" t="s">
        <v>524</v>
      </c>
      <c r="D3330" s="91">
        <f>VLOOKUP(Pag_Inicio_Corr_mas_casos[[#This Row],[Corregimiento]],Hoja3!$A$2:$D$676,4,0)</f>
        <v>130101</v>
      </c>
      <c r="E3330" s="90">
        <v>20</v>
      </c>
      <c r="F3330">
        <v>1</v>
      </c>
    </row>
    <row r="3331" spans="1:6">
      <c r="A3331" s="89">
        <v>44142</v>
      </c>
      <c r="B3331" s="90">
        <v>44142</v>
      </c>
      <c r="C3331" s="90" t="s">
        <v>537</v>
      </c>
      <c r="D3331" s="91">
        <f>VLOOKUP(Pag_Inicio_Corr_mas_casos[[#This Row],[Corregimiento]],Hoja3!$A$2:$D$676,4,0)</f>
        <v>80819</v>
      </c>
      <c r="E3331" s="90">
        <v>18</v>
      </c>
      <c r="F3331">
        <v>1</v>
      </c>
    </row>
    <row r="3332" spans="1:6">
      <c r="A3332" s="89">
        <v>44142</v>
      </c>
      <c r="B3332" s="90">
        <v>44142</v>
      </c>
      <c r="C3332" s="90" t="s">
        <v>550</v>
      </c>
      <c r="D3332" s="91">
        <f>VLOOKUP(Pag_Inicio_Corr_mas_casos[[#This Row],[Corregimiento]],Hoja3!$A$2:$D$676,4,0)</f>
        <v>80813</v>
      </c>
      <c r="E3332" s="90">
        <v>16</v>
      </c>
      <c r="F3332">
        <v>1</v>
      </c>
    </row>
    <row r="3333" spans="1:6">
      <c r="A3333" s="89">
        <v>44142</v>
      </c>
      <c r="B3333" s="90">
        <v>44142</v>
      </c>
      <c r="C3333" s="90" t="s">
        <v>528</v>
      </c>
      <c r="D3333" s="91">
        <f>VLOOKUP(Pag_Inicio_Corr_mas_casos[[#This Row],[Corregimiento]],Hoja3!$A$2:$D$676,4,0)</f>
        <v>130102</v>
      </c>
      <c r="E3333" s="90">
        <v>16</v>
      </c>
      <c r="F3333">
        <v>1</v>
      </c>
    </row>
    <row r="3334" spans="1:6">
      <c r="A3334" s="89">
        <v>44142</v>
      </c>
      <c r="B3334" s="90">
        <v>44142</v>
      </c>
      <c r="C3334" s="90" t="s">
        <v>557</v>
      </c>
      <c r="D3334" s="91">
        <f>VLOOKUP(Pag_Inicio_Corr_mas_casos[[#This Row],[Corregimiento]],Hoja3!$A$2:$D$676,4,0)</f>
        <v>80811</v>
      </c>
      <c r="E3334" s="90">
        <v>14</v>
      </c>
      <c r="F3334">
        <v>1</v>
      </c>
    </row>
    <row r="3335" spans="1:6">
      <c r="A3335" s="89">
        <v>44142</v>
      </c>
      <c r="B3335" s="90">
        <v>44142</v>
      </c>
      <c r="C3335" s="90" t="s">
        <v>553</v>
      </c>
      <c r="D3335" s="91">
        <f>VLOOKUP(Pag_Inicio_Corr_mas_casos[[#This Row],[Corregimiento]],Hoja3!$A$2:$D$676,4,0)</f>
        <v>80808</v>
      </c>
      <c r="E3335" s="90">
        <v>14</v>
      </c>
      <c r="F3335">
        <v>1</v>
      </c>
    </row>
    <row r="3336" spans="1:6">
      <c r="A3336" s="89">
        <v>44142</v>
      </c>
      <c r="B3336" s="90">
        <v>44142</v>
      </c>
      <c r="C3336" s="90" t="s">
        <v>562</v>
      </c>
      <c r="D3336" s="91">
        <f>VLOOKUP(Pag_Inicio_Corr_mas_casos[[#This Row],[Corregimiento]],Hoja3!$A$2:$D$676,4,0)</f>
        <v>80803</v>
      </c>
      <c r="E3336" s="90">
        <v>14</v>
      </c>
      <c r="F3336">
        <v>1</v>
      </c>
    </row>
    <row r="3337" spans="1:6">
      <c r="A3337" s="89">
        <v>44142</v>
      </c>
      <c r="B3337" s="90">
        <v>44142</v>
      </c>
      <c r="C3337" s="90" t="s">
        <v>543</v>
      </c>
      <c r="D3337" s="91">
        <f>VLOOKUP(Pag_Inicio_Corr_mas_casos[[#This Row],[Corregimiento]],Hoja3!$A$2:$D$676,4,0)</f>
        <v>80806</v>
      </c>
      <c r="E3337" s="90">
        <v>14</v>
      </c>
      <c r="F3337">
        <v>1</v>
      </c>
    </row>
    <row r="3338" spans="1:6">
      <c r="A3338" s="89">
        <v>44142</v>
      </c>
      <c r="B3338" s="90">
        <v>44142</v>
      </c>
      <c r="C3338" s="90" t="s">
        <v>565</v>
      </c>
      <c r="D3338" s="91">
        <f>VLOOKUP(Pag_Inicio_Corr_mas_casos[[#This Row],[Corregimiento]],Hoja3!$A$2:$D$676,4,0)</f>
        <v>80809</v>
      </c>
      <c r="E3338" s="90">
        <v>13</v>
      </c>
      <c r="F3338">
        <v>1</v>
      </c>
    </row>
    <row r="3339" spans="1:6">
      <c r="A3339" s="89">
        <v>44142</v>
      </c>
      <c r="B3339" s="90">
        <v>44142</v>
      </c>
      <c r="C3339" s="90" t="s">
        <v>544</v>
      </c>
      <c r="D3339" s="91">
        <f>VLOOKUP(Pag_Inicio_Corr_mas_casos[[#This Row],[Corregimiento]],Hoja3!$A$2:$D$676,4,0)</f>
        <v>130108</v>
      </c>
      <c r="E3339" s="90">
        <v>12</v>
      </c>
      <c r="F3339">
        <v>1</v>
      </c>
    </row>
    <row r="3340" spans="1:6">
      <c r="A3340" s="89">
        <v>44142</v>
      </c>
      <c r="B3340" s="90">
        <v>44142</v>
      </c>
      <c r="C3340" s="90" t="s">
        <v>536</v>
      </c>
      <c r="D3340" s="91">
        <f>VLOOKUP(Pag_Inicio_Corr_mas_casos[[#This Row],[Corregimiento]],Hoja3!$A$2:$D$676,4,0)</f>
        <v>81001</v>
      </c>
      <c r="E3340" s="90">
        <v>12</v>
      </c>
      <c r="F3340">
        <v>1</v>
      </c>
    </row>
    <row r="3341" spans="1:6">
      <c r="A3341" s="89">
        <v>44142</v>
      </c>
      <c r="B3341" s="90">
        <v>44142</v>
      </c>
      <c r="C3341" s="90" t="s">
        <v>545</v>
      </c>
      <c r="D3341" s="91">
        <f>VLOOKUP(Pag_Inicio_Corr_mas_casos[[#This Row],[Corregimiento]],Hoja3!$A$2:$D$676,4,0)</f>
        <v>80810</v>
      </c>
      <c r="E3341" s="90">
        <v>12</v>
      </c>
      <c r="F3341">
        <v>1</v>
      </c>
    </row>
    <row r="3342" spans="1:6">
      <c r="A3342" s="89">
        <v>44142</v>
      </c>
      <c r="B3342" s="90">
        <v>44142</v>
      </c>
      <c r="C3342" s="90" t="s">
        <v>575</v>
      </c>
      <c r="D3342" s="91">
        <f>VLOOKUP(Pag_Inicio_Corr_mas_casos[[#This Row],[Corregimiento]],Hoja3!$A$2:$D$676,4,0)</f>
        <v>80807</v>
      </c>
      <c r="E3342" s="90">
        <v>11</v>
      </c>
      <c r="F3342">
        <v>1</v>
      </c>
    </row>
    <row r="3343" spans="1:6">
      <c r="A3343" s="89">
        <v>44142</v>
      </c>
      <c r="B3343" s="90">
        <v>44142</v>
      </c>
      <c r="C3343" s="90" t="s">
        <v>724</v>
      </c>
      <c r="D3343" s="91">
        <f>VLOOKUP(Pag_Inicio_Corr_mas_casos[[#This Row],[Corregimiento]],Hoja3!$A$2:$D$676,4,0)</f>
        <v>91105</v>
      </c>
      <c r="E3343" s="90">
        <v>11</v>
      </c>
      <c r="F3343">
        <v>1</v>
      </c>
    </row>
    <row r="3344" spans="1:6">
      <c r="A3344" s="89">
        <v>44142</v>
      </c>
      <c r="B3344" s="90">
        <v>44142</v>
      </c>
      <c r="C3344" s="90" t="s">
        <v>529</v>
      </c>
      <c r="D3344" s="91">
        <f>VLOOKUP(Pag_Inicio_Corr_mas_casos[[#This Row],[Corregimiento]],Hoja3!$A$2:$D$676,4,0)</f>
        <v>80821</v>
      </c>
      <c r="E3344" s="90">
        <v>11</v>
      </c>
      <c r="F3344">
        <v>1</v>
      </c>
    </row>
    <row r="3345" spans="1:6">
      <c r="A3345" s="55">
        <v>44143</v>
      </c>
      <c r="B3345" s="56">
        <v>44143</v>
      </c>
      <c r="C3345" s="56" t="s">
        <v>529</v>
      </c>
      <c r="D3345" s="57">
        <f>VLOOKUP(Pag_Inicio_Corr_mas_casos[[#This Row],[Corregimiento]],Hoja3!$A$2:$D$676,4,0)</f>
        <v>80821</v>
      </c>
      <c r="E3345" s="56">
        <v>45</v>
      </c>
      <c r="F3345">
        <v>1</v>
      </c>
    </row>
    <row r="3346" spans="1:6">
      <c r="A3346" s="55">
        <v>44143</v>
      </c>
      <c r="B3346" s="56">
        <v>44143</v>
      </c>
      <c r="C3346" s="56" t="s">
        <v>559</v>
      </c>
      <c r="D3346" s="57">
        <f>VLOOKUP(Pag_Inicio_Corr_mas_casos[[#This Row],[Corregimiento]],Hoja3!$A$2:$D$676,4,0)</f>
        <v>130708</v>
      </c>
      <c r="E3346" s="56">
        <v>33</v>
      </c>
      <c r="F3346">
        <v>1</v>
      </c>
    </row>
    <row r="3347" spans="1:6">
      <c r="A3347" s="55">
        <v>44143</v>
      </c>
      <c r="B3347" s="56">
        <v>44143</v>
      </c>
      <c r="C3347" s="56" t="s">
        <v>565</v>
      </c>
      <c r="D3347" s="57">
        <f>VLOOKUP(Pag_Inicio_Corr_mas_casos[[#This Row],[Corregimiento]],Hoja3!$A$2:$D$676,4,0)</f>
        <v>80809</v>
      </c>
      <c r="E3347" s="56">
        <v>30</v>
      </c>
      <c r="F3347">
        <v>1</v>
      </c>
    </row>
    <row r="3348" spans="1:6">
      <c r="A3348" s="55">
        <v>44143</v>
      </c>
      <c r="B3348" s="56">
        <v>44143</v>
      </c>
      <c r="C3348" s="56" t="s">
        <v>541</v>
      </c>
      <c r="D3348" s="57">
        <f>VLOOKUP(Pag_Inicio_Corr_mas_casos[[#This Row],[Corregimiento]],Hoja3!$A$2:$D$676,4,0)</f>
        <v>130702</v>
      </c>
      <c r="E3348" s="56">
        <v>29</v>
      </c>
      <c r="F3348">
        <v>1</v>
      </c>
    </row>
    <row r="3349" spans="1:6">
      <c r="A3349" s="55">
        <v>44143</v>
      </c>
      <c r="B3349" s="56">
        <v>44143</v>
      </c>
      <c r="C3349" s="56" t="s">
        <v>532</v>
      </c>
      <c r="D3349" s="57">
        <f>VLOOKUP(Pag_Inicio_Corr_mas_casos[[#This Row],[Corregimiento]],Hoja3!$A$2:$D$676,4,0)</f>
        <v>80816</v>
      </c>
      <c r="E3349" s="56">
        <v>28</v>
      </c>
      <c r="F3349">
        <v>1</v>
      </c>
    </row>
    <row r="3350" spans="1:6">
      <c r="A3350" s="55">
        <v>44143</v>
      </c>
      <c r="B3350" s="56">
        <v>44143</v>
      </c>
      <c r="C3350" s="56" t="s">
        <v>537</v>
      </c>
      <c r="D3350" s="57">
        <f>VLOOKUP(Pag_Inicio_Corr_mas_casos[[#This Row],[Corregimiento]],Hoja3!$A$2:$D$676,4,0)</f>
        <v>80819</v>
      </c>
      <c r="E3350" s="56">
        <v>27</v>
      </c>
      <c r="F3350">
        <v>1</v>
      </c>
    </row>
    <row r="3351" spans="1:6">
      <c r="A3351" s="55">
        <v>44143</v>
      </c>
      <c r="B3351" s="56">
        <v>44143</v>
      </c>
      <c r="C3351" s="56" t="s">
        <v>595</v>
      </c>
      <c r="D3351" s="57">
        <f>VLOOKUP(Pag_Inicio_Corr_mas_casos[[#This Row],[Corregimiento]],Hoja3!$A$2:$D$676,4,0)</f>
        <v>20601</v>
      </c>
      <c r="E3351" s="56">
        <v>26</v>
      </c>
      <c r="F3351">
        <v>1</v>
      </c>
    </row>
    <row r="3352" spans="1:6">
      <c r="A3352" s="55">
        <v>44143</v>
      </c>
      <c r="B3352" s="56">
        <v>44143</v>
      </c>
      <c r="C3352" s="56" t="s">
        <v>540</v>
      </c>
      <c r="D3352" s="57">
        <f>VLOOKUP(Pag_Inicio_Corr_mas_casos[[#This Row],[Corregimiento]],Hoja3!$A$2:$D$676,4,0)</f>
        <v>80812</v>
      </c>
      <c r="E3352" s="56">
        <v>25</v>
      </c>
      <c r="F3352">
        <v>1</v>
      </c>
    </row>
    <row r="3353" spans="1:6">
      <c r="A3353" s="55">
        <v>44143</v>
      </c>
      <c r="B3353" s="56">
        <v>44143</v>
      </c>
      <c r="C3353" s="56" t="s">
        <v>526</v>
      </c>
      <c r="D3353" s="57">
        <f>VLOOKUP(Pag_Inicio_Corr_mas_casos[[#This Row],[Corregimiento]],Hoja3!$A$2:$D$676,4,0)</f>
        <v>130106</v>
      </c>
      <c r="E3353" s="56">
        <v>22</v>
      </c>
      <c r="F3353">
        <v>1</v>
      </c>
    </row>
    <row r="3354" spans="1:6">
      <c r="A3354" s="55">
        <v>44143</v>
      </c>
      <c r="B3354" s="56">
        <v>44143</v>
      </c>
      <c r="C3354" s="56" t="s">
        <v>524</v>
      </c>
      <c r="D3354" s="57">
        <f>VLOOKUP(Pag_Inicio_Corr_mas_casos[[#This Row],[Corregimiento]],Hoja3!$A$2:$D$676,4,0)</f>
        <v>130101</v>
      </c>
      <c r="E3354" s="56">
        <v>22</v>
      </c>
      <c r="F3354">
        <v>1</v>
      </c>
    </row>
    <row r="3355" spans="1:6">
      <c r="A3355" s="55">
        <v>44143</v>
      </c>
      <c r="B3355" s="56">
        <v>44143</v>
      </c>
      <c r="C3355" s="56" t="s">
        <v>560</v>
      </c>
      <c r="D3355" s="57">
        <f>VLOOKUP(Pag_Inicio_Corr_mas_casos[[#This Row],[Corregimiento]],Hoja3!$A$2:$D$676,4,0)</f>
        <v>80826</v>
      </c>
      <c r="E3355" s="56">
        <v>22</v>
      </c>
      <c r="F3355">
        <v>1</v>
      </c>
    </row>
    <row r="3356" spans="1:6">
      <c r="A3356" s="55">
        <v>44143</v>
      </c>
      <c r="B3356" s="56">
        <v>44143</v>
      </c>
      <c r="C3356" s="56" t="s">
        <v>530</v>
      </c>
      <c r="D3356" s="57">
        <f>VLOOKUP(Pag_Inicio_Corr_mas_casos[[#This Row],[Corregimiento]],Hoja3!$A$2:$D$676,4,0)</f>
        <v>81007</v>
      </c>
      <c r="E3356" s="56">
        <v>21</v>
      </c>
      <c r="F3356">
        <v>1</v>
      </c>
    </row>
    <row r="3357" spans="1:6">
      <c r="A3357" s="55">
        <v>44143</v>
      </c>
      <c r="B3357" s="56">
        <v>44143</v>
      </c>
      <c r="C3357" s="56" t="s">
        <v>550</v>
      </c>
      <c r="D3357" s="57">
        <f>VLOOKUP(Pag_Inicio_Corr_mas_casos[[#This Row],[Corregimiento]],Hoja3!$A$2:$D$676,4,0)</f>
        <v>80813</v>
      </c>
      <c r="E3357" s="56">
        <v>20</v>
      </c>
      <c r="F3357">
        <v>1</v>
      </c>
    </row>
    <row r="3358" spans="1:6">
      <c r="A3358" s="55">
        <v>44143</v>
      </c>
      <c r="B3358" s="56">
        <v>44143</v>
      </c>
      <c r="C3358" s="56" t="s">
        <v>568</v>
      </c>
      <c r="D3358" s="57">
        <f>VLOOKUP(Pag_Inicio_Corr_mas_casos[[#This Row],[Corregimiento]],Hoja3!$A$2:$D$676,4,0)</f>
        <v>130717</v>
      </c>
      <c r="E3358" s="56">
        <v>19</v>
      </c>
      <c r="F3358">
        <v>1</v>
      </c>
    </row>
    <row r="3359" spans="1:6">
      <c r="A3359" s="55">
        <v>44143</v>
      </c>
      <c r="B3359" s="56">
        <v>44143</v>
      </c>
      <c r="C3359" s="56" t="s">
        <v>535</v>
      </c>
      <c r="D3359" s="57">
        <f>VLOOKUP(Pag_Inicio_Corr_mas_casos[[#This Row],[Corregimiento]],Hoja3!$A$2:$D$676,4,0)</f>
        <v>80823</v>
      </c>
      <c r="E3359" s="56">
        <v>19</v>
      </c>
      <c r="F3359">
        <v>1</v>
      </c>
    </row>
    <row r="3360" spans="1:6">
      <c r="A3360" s="55">
        <v>44143</v>
      </c>
      <c r="B3360" s="56">
        <v>44143</v>
      </c>
      <c r="C3360" s="56" t="s">
        <v>525</v>
      </c>
      <c r="D3360" s="57">
        <f>VLOOKUP(Pag_Inicio_Corr_mas_casos[[#This Row],[Corregimiento]],Hoja3!$A$2:$D$676,4,0)</f>
        <v>81002</v>
      </c>
      <c r="E3360" s="56">
        <v>19</v>
      </c>
      <c r="F3360">
        <v>1</v>
      </c>
    </row>
    <row r="3361" spans="1:6">
      <c r="A3361" s="55">
        <v>44143</v>
      </c>
      <c r="B3361" s="56">
        <v>44143</v>
      </c>
      <c r="C3361" s="56" t="s">
        <v>579</v>
      </c>
      <c r="D3361" s="57">
        <f>VLOOKUP(Pag_Inicio_Corr_mas_casos[[#This Row],[Corregimiento]],Hoja3!$A$2:$D$676,4,0)</f>
        <v>130706</v>
      </c>
      <c r="E3361" s="56">
        <v>19</v>
      </c>
      <c r="F3361">
        <v>1</v>
      </c>
    </row>
    <row r="3362" spans="1:6">
      <c r="A3362" s="55">
        <v>44143</v>
      </c>
      <c r="B3362" s="56">
        <v>44143</v>
      </c>
      <c r="C3362" s="56" t="s">
        <v>570</v>
      </c>
      <c r="D3362" s="57">
        <f>VLOOKUP(Pag_Inicio_Corr_mas_casos[[#This Row],[Corregimiento]],Hoja3!$A$2:$D$676,4,0)</f>
        <v>81009</v>
      </c>
      <c r="E3362" s="56">
        <v>18</v>
      </c>
      <c r="F3362">
        <v>1</v>
      </c>
    </row>
    <row r="3363" spans="1:6">
      <c r="A3363" s="55">
        <v>44143</v>
      </c>
      <c r="B3363" s="56">
        <v>44143</v>
      </c>
      <c r="C3363" s="56" t="s">
        <v>545</v>
      </c>
      <c r="D3363" s="57">
        <f>VLOOKUP(Pag_Inicio_Corr_mas_casos[[#This Row],[Corregimiento]],Hoja3!$A$2:$D$676,4,0)</f>
        <v>80810</v>
      </c>
      <c r="E3363" s="56">
        <v>17</v>
      </c>
      <c r="F3363">
        <v>1</v>
      </c>
    </row>
    <row r="3364" spans="1:6">
      <c r="A3364" s="55">
        <v>44143</v>
      </c>
      <c r="B3364" s="56">
        <v>44143</v>
      </c>
      <c r="C3364" s="56" t="s">
        <v>528</v>
      </c>
      <c r="D3364" s="57">
        <f>VLOOKUP(Pag_Inicio_Corr_mas_casos[[#This Row],[Corregimiento]],Hoja3!$A$2:$D$676,4,0)</f>
        <v>130102</v>
      </c>
      <c r="E3364" s="56">
        <v>17</v>
      </c>
      <c r="F3364">
        <v>1</v>
      </c>
    </row>
    <row r="3365" spans="1:6">
      <c r="A3365" s="55">
        <v>44143</v>
      </c>
      <c r="B3365" s="56">
        <v>44143</v>
      </c>
      <c r="C3365" s="56" t="s">
        <v>572</v>
      </c>
      <c r="D3365" s="57">
        <f>VLOOKUP(Pag_Inicio_Corr_mas_casos[[#This Row],[Corregimiento]],Hoja3!$A$2:$D$676,4,0)</f>
        <v>130701</v>
      </c>
      <c r="E3365" s="56">
        <v>16</v>
      </c>
      <c r="F3365">
        <v>1</v>
      </c>
    </row>
    <row r="3366" spans="1:6">
      <c r="A3366" s="55">
        <v>44143</v>
      </c>
      <c r="B3366" s="56">
        <v>44143</v>
      </c>
      <c r="C3366" s="56" t="s">
        <v>536</v>
      </c>
      <c r="D3366" s="57">
        <f>VLOOKUP(Pag_Inicio_Corr_mas_casos[[#This Row],[Corregimiento]],Hoja3!$A$2:$D$676,4,0)</f>
        <v>81001</v>
      </c>
      <c r="E3366" s="56">
        <v>16</v>
      </c>
      <c r="F3366">
        <v>1</v>
      </c>
    </row>
    <row r="3367" spans="1:6">
      <c r="A3367" s="55">
        <v>44143</v>
      </c>
      <c r="B3367" s="56">
        <v>44143</v>
      </c>
      <c r="C3367" s="56" t="s">
        <v>575</v>
      </c>
      <c r="D3367" s="57">
        <f>VLOOKUP(Pag_Inicio_Corr_mas_casos[[#This Row],[Corregimiento]],Hoja3!$A$2:$D$676,4,0)</f>
        <v>80807</v>
      </c>
      <c r="E3367" s="56">
        <v>16</v>
      </c>
      <c r="F3367">
        <v>1</v>
      </c>
    </row>
    <row r="3368" spans="1:6">
      <c r="A3368" s="55">
        <v>44143</v>
      </c>
      <c r="B3368" s="56">
        <v>44143</v>
      </c>
      <c r="C3368" s="56" t="s">
        <v>542</v>
      </c>
      <c r="D3368" s="57">
        <f>VLOOKUP(Pag_Inicio_Corr_mas_casos[[#This Row],[Corregimiento]],Hoja3!$A$2:$D$676,4,0)</f>
        <v>40601</v>
      </c>
      <c r="E3368" s="56">
        <v>14</v>
      </c>
      <c r="F3368">
        <v>1</v>
      </c>
    </row>
    <row r="3369" spans="1:6">
      <c r="A3369" s="55">
        <v>44143</v>
      </c>
      <c r="B3369" s="56">
        <v>44143</v>
      </c>
      <c r="C3369" s="56" t="s">
        <v>533</v>
      </c>
      <c r="D3369" s="57">
        <f>VLOOKUP(Pag_Inicio_Corr_mas_casos[[#This Row],[Corregimiento]],Hoja3!$A$2:$D$676,4,0)</f>
        <v>80817</v>
      </c>
      <c r="E3369" s="56">
        <v>14</v>
      </c>
      <c r="F3369">
        <v>1</v>
      </c>
    </row>
    <row r="3370" spans="1:6">
      <c r="A3370" s="55">
        <v>44143</v>
      </c>
      <c r="B3370" s="56">
        <v>44143</v>
      </c>
      <c r="C3370" s="56" t="s">
        <v>543</v>
      </c>
      <c r="D3370" s="57">
        <f>VLOOKUP(Pag_Inicio_Corr_mas_casos[[#This Row],[Corregimiento]],Hoja3!$A$2:$D$676,4,0)</f>
        <v>80806</v>
      </c>
      <c r="E3370" s="56">
        <v>14</v>
      </c>
      <c r="F3370">
        <v>1</v>
      </c>
    </row>
    <row r="3371" spans="1:6">
      <c r="A3371" s="55">
        <v>44143</v>
      </c>
      <c r="B3371" s="56">
        <v>44143</v>
      </c>
      <c r="C3371" s="56" t="s">
        <v>665</v>
      </c>
      <c r="D3371" s="57">
        <f>VLOOKUP(Pag_Inicio_Corr_mas_casos[[#This Row],[Corregimiento]],Hoja3!$A$2:$D$676,4,0)</f>
        <v>20201</v>
      </c>
      <c r="E3371" s="56">
        <v>13</v>
      </c>
      <c r="F3371">
        <v>1</v>
      </c>
    </row>
    <row r="3372" spans="1:6">
      <c r="A3372" s="55">
        <v>44143</v>
      </c>
      <c r="B3372" s="56">
        <v>44143</v>
      </c>
      <c r="C3372" s="56" t="s">
        <v>555</v>
      </c>
      <c r="D3372" s="57">
        <f>VLOOKUP(Pag_Inicio_Corr_mas_casos[[#This Row],[Corregimiento]],Hoja3!$A$2:$D$676,4,0)</f>
        <v>80815</v>
      </c>
      <c r="E3372" s="56">
        <v>13</v>
      </c>
      <c r="F3372">
        <v>1</v>
      </c>
    </row>
    <row r="3373" spans="1:6">
      <c r="A3373" s="55">
        <v>44143</v>
      </c>
      <c r="B3373" s="56">
        <v>44143</v>
      </c>
      <c r="C3373" s="56" t="s">
        <v>538</v>
      </c>
      <c r="D3373" s="57">
        <f>VLOOKUP(Pag_Inicio_Corr_mas_casos[[#This Row],[Corregimiento]],Hoja3!$A$2:$D$676,4,0)</f>
        <v>130107</v>
      </c>
      <c r="E3373" s="56">
        <v>13</v>
      </c>
      <c r="F3373">
        <v>1</v>
      </c>
    </row>
    <row r="3374" spans="1:6">
      <c r="A3374" s="55">
        <v>44143</v>
      </c>
      <c r="B3374" s="56">
        <v>44143</v>
      </c>
      <c r="C3374" s="56" t="s">
        <v>587</v>
      </c>
      <c r="D3374" s="57">
        <f>VLOOKUP(Pag_Inicio_Corr_mas_casos[[#This Row],[Corregimiento]],Hoja3!$A$2:$D$676,4,0)</f>
        <v>130716</v>
      </c>
      <c r="E3374" s="56">
        <v>12</v>
      </c>
      <c r="F3374">
        <v>1</v>
      </c>
    </row>
    <row r="3375" spans="1:6">
      <c r="A3375" s="55">
        <v>44143</v>
      </c>
      <c r="B3375" s="56">
        <v>44143</v>
      </c>
      <c r="C3375" s="56" t="s">
        <v>569</v>
      </c>
      <c r="D3375" s="57">
        <f>VLOOKUP(Pag_Inicio_Corr_mas_casos[[#This Row],[Corregimiento]],Hoja3!$A$2:$D$676,4,0)</f>
        <v>81003</v>
      </c>
      <c r="E3375" s="56">
        <v>12</v>
      </c>
      <c r="F3375">
        <v>1</v>
      </c>
    </row>
    <row r="3376" spans="1:6">
      <c r="A3376" s="55">
        <v>44143</v>
      </c>
      <c r="B3376" s="56">
        <v>44143</v>
      </c>
      <c r="C3376" s="56" t="s">
        <v>534</v>
      </c>
      <c r="D3376" s="57">
        <f>VLOOKUP(Pag_Inicio_Corr_mas_casos[[#This Row],[Corregimiento]],Hoja3!$A$2:$D$676,4,0)</f>
        <v>80822</v>
      </c>
      <c r="E3376" s="56">
        <v>11</v>
      </c>
      <c r="F3376">
        <v>1</v>
      </c>
    </row>
    <row r="3377" spans="1:6">
      <c r="A3377" s="92">
        <v>44144</v>
      </c>
      <c r="B3377" s="93">
        <v>44144</v>
      </c>
      <c r="C3377" s="93" t="s">
        <v>541</v>
      </c>
      <c r="D3377" s="94">
        <f>VLOOKUP(Pag_Inicio_Corr_mas_casos[[#This Row],[Corregimiento]],Hoja3!$A$2:$D$676,4,0)</f>
        <v>130702</v>
      </c>
      <c r="E3377" s="93">
        <v>34</v>
      </c>
      <c r="F3377">
        <v>1</v>
      </c>
    </row>
    <row r="3378" spans="1:6">
      <c r="A3378" s="92">
        <v>44144</v>
      </c>
      <c r="B3378" s="93">
        <v>44144</v>
      </c>
      <c r="C3378" s="93" t="s">
        <v>528</v>
      </c>
      <c r="D3378" s="94">
        <f>VLOOKUP(Pag_Inicio_Corr_mas_casos[[#This Row],[Corregimiento]],Hoja3!$A$2:$D$676,4,0)</f>
        <v>130102</v>
      </c>
      <c r="E3378" s="93">
        <v>34</v>
      </c>
      <c r="F3378">
        <v>1</v>
      </c>
    </row>
    <row r="3379" spans="1:6">
      <c r="A3379" s="92">
        <v>44144</v>
      </c>
      <c r="B3379" s="93">
        <v>44144</v>
      </c>
      <c r="C3379" s="93" t="s">
        <v>595</v>
      </c>
      <c r="D3379" s="94">
        <f>VLOOKUP(Pag_Inicio_Corr_mas_casos[[#This Row],[Corregimiento]],Hoja3!$A$2:$D$676,4,0)</f>
        <v>20601</v>
      </c>
      <c r="E3379" s="93">
        <v>31</v>
      </c>
      <c r="F3379">
        <v>1</v>
      </c>
    </row>
    <row r="3380" spans="1:6">
      <c r="A3380" s="92">
        <v>44144</v>
      </c>
      <c r="B3380" s="93">
        <v>44144</v>
      </c>
      <c r="C3380" s="93" t="s">
        <v>537</v>
      </c>
      <c r="D3380" s="94">
        <f>VLOOKUP(Pag_Inicio_Corr_mas_casos[[#This Row],[Corregimiento]],Hoja3!$A$2:$D$676,4,0)</f>
        <v>80819</v>
      </c>
      <c r="E3380" s="93">
        <v>31</v>
      </c>
      <c r="F3380">
        <v>1</v>
      </c>
    </row>
    <row r="3381" spans="1:6">
      <c r="A3381" s="92">
        <v>44144</v>
      </c>
      <c r="B3381" s="93">
        <v>44144</v>
      </c>
      <c r="C3381" s="93" t="s">
        <v>558</v>
      </c>
      <c r="D3381" s="94">
        <f>VLOOKUP(Pag_Inicio_Corr_mas_casos[[#This Row],[Corregimiento]],Hoja3!$A$2:$D$676,4,0)</f>
        <v>50316</v>
      </c>
      <c r="E3381" s="93">
        <v>25</v>
      </c>
      <c r="F3381">
        <v>1</v>
      </c>
    </row>
    <row r="3382" spans="1:6">
      <c r="A3382" s="92">
        <v>44144</v>
      </c>
      <c r="B3382" s="93">
        <v>44144</v>
      </c>
      <c r="C3382" s="93" t="s">
        <v>572</v>
      </c>
      <c r="D3382" s="94">
        <f>VLOOKUP(Pag_Inicio_Corr_mas_casos[[#This Row],[Corregimiento]],Hoja3!$A$2:$D$676,4,0)</f>
        <v>130701</v>
      </c>
      <c r="E3382" s="93">
        <v>24</v>
      </c>
      <c r="F3382">
        <v>1</v>
      </c>
    </row>
    <row r="3383" spans="1:6">
      <c r="A3383" s="92">
        <v>44144</v>
      </c>
      <c r="B3383" s="93">
        <v>44144</v>
      </c>
      <c r="C3383" s="93" t="s">
        <v>540</v>
      </c>
      <c r="D3383" s="94">
        <f>VLOOKUP(Pag_Inicio_Corr_mas_casos[[#This Row],[Corregimiento]],Hoja3!$A$2:$D$676,4,0)</f>
        <v>80812</v>
      </c>
      <c r="E3383" s="93">
        <v>22</v>
      </c>
      <c r="F3383">
        <v>1</v>
      </c>
    </row>
    <row r="3384" spans="1:6">
      <c r="A3384" s="92">
        <v>44144</v>
      </c>
      <c r="B3384" s="93">
        <v>44144</v>
      </c>
      <c r="C3384" s="93" t="s">
        <v>535</v>
      </c>
      <c r="D3384" s="94">
        <f>VLOOKUP(Pag_Inicio_Corr_mas_casos[[#This Row],[Corregimiento]],Hoja3!$A$2:$D$676,4,0)</f>
        <v>80823</v>
      </c>
      <c r="E3384" s="93">
        <v>17</v>
      </c>
      <c r="F3384">
        <v>1</v>
      </c>
    </row>
    <row r="3385" spans="1:6">
      <c r="A3385" s="92">
        <v>44144</v>
      </c>
      <c r="B3385" s="93">
        <v>44144</v>
      </c>
      <c r="C3385" s="93" t="s">
        <v>559</v>
      </c>
      <c r="D3385" s="94">
        <f>VLOOKUP(Pag_Inicio_Corr_mas_casos[[#This Row],[Corregimiento]],Hoja3!$A$2:$D$676,4,0)</f>
        <v>130708</v>
      </c>
      <c r="E3385" s="93">
        <v>16</v>
      </c>
      <c r="F3385">
        <v>1</v>
      </c>
    </row>
    <row r="3386" spans="1:6">
      <c r="A3386" s="92">
        <v>44144</v>
      </c>
      <c r="B3386" s="93">
        <v>44144</v>
      </c>
      <c r="C3386" s="93" t="s">
        <v>532</v>
      </c>
      <c r="D3386" s="94">
        <f>VLOOKUP(Pag_Inicio_Corr_mas_casos[[#This Row],[Corregimiento]],Hoja3!$A$2:$D$676,4,0)</f>
        <v>80816</v>
      </c>
      <c r="E3386" s="93">
        <v>16</v>
      </c>
      <c r="F3386">
        <v>1</v>
      </c>
    </row>
    <row r="3387" spans="1:6">
      <c r="A3387" s="92">
        <v>44144</v>
      </c>
      <c r="B3387" s="93">
        <v>44144</v>
      </c>
      <c r="C3387" s="93" t="s">
        <v>568</v>
      </c>
      <c r="D3387" s="94">
        <f>VLOOKUP(Pag_Inicio_Corr_mas_casos[[#This Row],[Corregimiento]],Hoja3!$A$2:$D$676,4,0)</f>
        <v>130717</v>
      </c>
      <c r="E3387" s="93">
        <v>16</v>
      </c>
      <c r="F3387">
        <v>1</v>
      </c>
    </row>
    <row r="3388" spans="1:6">
      <c r="A3388" s="92">
        <v>44144</v>
      </c>
      <c r="B3388" s="93">
        <v>44144</v>
      </c>
      <c r="C3388" s="93" t="s">
        <v>536</v>
      </c>
      <c r="D3388" s="94">
        <f>VLOOKUP(Pag_Inicio_Corr_mas_casos[[#This Row],[Corregimiento]],Hoja3!$A$2:$D$676,4,0)</f>
        <v>81001</v>
      </c>
      <c r="E3388" s="93">
        <v>15</v>
      </c>
      <c r="F3388">
        <v>1</v>
      </c>
    </row>
    <row r="3389" spans="1:6">
      <c r="A3389" s="92">
        <v>44144</v>
      </c>
      <c r="B3389" s="93">
        <v>44144</v>
      </c>
      <c r="C3389" s="93" t="s">
        <v>525</v>
      </c>
      <c r="D3389" s="94">
        <f>VLOOKUP(Pag_Inicio_Corr_mas_casos[[#This Row],[Corregimiento]],Hoja3!$A$2:$D$676,4,0)</f>
        <v>81002</v>
      </c>
      <c r="E3389" s="93">
        <v>15</v>
      </c>
      <c r="F3389">
        <v>1</v>
      </c>
    </row>
    <row r="3390" spans="1:6">
      <c r="A3390" s="92">
        <v>44144</v>
      </c>
      <c r="B3390" s="93">
        <v>44144</v>
      </c>
      <c r="C3390" s="93" t="s">
        <v>545</v>
      </c>
      <c r="D3390" s="94">
        <f>VLOOKUP(Pag_Inicio_Corr_mas_casos[[#This Row],[Corregimiento]],Hoja3!$A$2:$D$676,4,0)</f>
        <v>80810</v>
      </c>
      <c r="E3390" s="93">
        <v>15</v>
      </c>
      <c r="F3390">
        <v>1</v>
      </c>
    </row>
    <row r="3391" spans="1:6">
      <c r="A3391" s="92">
        <v>44144</v>
      </c>
      <c r="B3391" s="93">
        <v>44144</v>
      </c>
      <c r="C3391" s="93" t="s">
        <v>542</v>
      </c>
      <c r="D3391" s="94">
        <f>VLOOKUP(Pag_Inicio_Corr_mas_casos[[#This Row],[Corregimiento]],Hoja3!$A$2:$D$676,4,0)</f>
        <v>40601</v>
      </c>
      <c r="E3391" s="93">
        <v>14</v>
      </c>
      <c r="F3391">
        <v>1</v>
      </c>
    </row>
    <row r="3392" spans="1:6">
      <c r="A3392" s="92">
        <v>44144</v>
      </c>
      <c r="B3392" s="93">
        <v>44144</v>
      </c>
      <c r="C3392" s="93" t="s">
        <v>570</v>
      </c>
      <c r="D3392" s="94">
        <f>VLOOKUP(Pag_Inicio_Corr_mas_casos[[#This Row],[Corregimiento]],Hoja3!$A$2:$D$676,4,0)</f>
        <v>81009</v>
      </c>
      <c r="E3392" s="93">
        <v>14</v>
      </c>
      <c r="F3392">
        <v>1</v>
      </c>
    </row>
    <row r="3393" spans="1:6">
      <c r="A3393" s="92">
        <v>44144</v>
      </c>
      <c r="B3393" s="93">
        <v>44144</v>
      </c>
      <c r="C3393" s="93" t="s">
        <v>569</v>
      </c>
      <c r="D3393" s="94">
        <f>VLOOKUP(Pag_Inicio_Corr_mas_casos[[#This Row],[Corregimiento]],Hoja3!$A$2:$D$676,4,0)</f>
        <v>81003</v>
      </c>
      <c r="E3393" s="93">
        <v>13</v>
      </c>
      <c r="F3393">
        <v>1</v>
      </c>
    </row>
    <row r="3394" spans="1:6">
      <c r="A3394" s="92">
        <v>44144</v>
      </c>
      <c r="B3394" s="93">
        <v>44144</v>
      </c>
      <c r="C3394" s="93" t="s">
        <v>599</v>
      </c>
      <c r="D3394" s="94">
        <f>VLOOKUP(Pag_Inicio_Corr_mas_casos[[#This Row],[Corregimiento]],Hoja3!$A$2:$D$676,4,0)</f>
        <v>81004</v>
      </c>
      <c r="E3394" s="93">
        <v>13</v>
      </c>
      <c r="F3394">
        <v>1</v>
      </c>
    </row>
    <row r="3395" spans="1:6">
      <c r="A3395" s="92">
        <v>44144</v>
      </c>
      <c r="B3395" s="93">
        <v>44144</v>
      </c>
      <c r="C3395" s="93" t="s">
        <v>561</v>
      </c>
      <c r="D3395" s="94">
        <f>VLOOKUP(Pag_Inicio_Corr_mas_casos[[#This Row],[Corregimiento]],Hoja3!$A$2:$D$676,4,0)</f>
        <v>50208</v>
      </c>
      <c r="E3395" s="93">
        <v>12</v>
      </c>
      <c r="F3395">
        <v>1</v>
      </c>
    </row>
    <row r="3396" spans="1:6">
      <c r="A3396" s="92">
        <v>44144</v>
      </c>
      <c r="B3396" s="93">
        <v>44144</v>
      </c>
      <c r="C3396" s="93" t="s">
        <v>524</v>
      </c>
      <c r="D3396" s="94">
        <f>VLOOKUP(Pag_Inicio_Corr_mas_casos[[#This Row],[Corregimiento]],Hoja3!$A$2:$D$676,4,0)</f>
        <v>130101</v>
      </c>
      <c r="E3396" s="93">
        <v>11</v>
      </c>
      <c r="F3396">
        <v>1</v>
      </c>
    </row>
    <row r="3397" spans="1:6">
      <c r="A3397" s="92">
        <v>44144</v>
      </c>
      <c r="B3397" s="93">
        <v>44144</v>
      </c>
      <c r="C3397" s="93" t="s">
        <v>531</v>
      </c>
      <c r="D3397" s="94">
        <f>VLOOKUP(Pag_Inicio_Corr_mas_casos[[#This Row],[Corregimiento]],Hoja3!$A$2:$D$676,4,0)</f>
        <v>81008</v>
      </c>
      <c r="E3397" s="93">
        <v>11</v>
      </c>
      <c r="F3397">
        <v>1</v>
      </c>
    </row>
    <row r="3398" spans="1:6">
      <c r="A3398" s="92">
        <v>44144</v>
      </c>
      <c r="B3398" s="93">
        <v>44144</v>
      </c>
      <c r="C3398" s="93" t="s">
        <v>526</v>
      </c>
      <c r="D3398" s="94">
        <f>VLOOKUP(Pag_Inicio_Corr_mas_casos[[#This Row],[Corregimiento]],Hoja3!$A$2:$D$676,4,0)</f>
        <v>130106</v>
      </c>
      <c r="E3398" s="93">
        <v>11</v>
      </c>
      <c r="F3398">
        <v>1</v>
      </c>
    </row>
    <row r="3399" spans="1:6">
      <c r="A3399" s="64">
        <v>44145</v>
      </c>
      <c r="B3399" s="65">
        <v>44145</v>
      </c>
      <c r="C3399" s="65" t="s">
        <v>584</v>
      </c>
      <c r="D3399" s="66">
        <f>VLOOKUP(Pag_Inicio_Corr_mas_casos[[#This Row],[Corregimiento]],Hoja3!$A$2:$D$676,4,0)</f>
        <v>100101</v>
      </c>
      <c r="E3399" s="65">
        <v>72</v>
      </c>
      <c r="F3399">
        <v>1</v>
      </c>
    </row>
    <row r="3400" spans="1:6">
      <c r="A3400" s="64">
        <v>44145</v>
      </c>
      <c r="B3400" s="65">
        <v>44145</v>
      </c>
      <c r="C3400" s="65" t="s">
        <v>595</v>
      </c>
      <c r="D3400" s="66">
        <f>VLOOKUP(Pag_Inicio_Corr_mas_casos[[#This Row],[Corregimiento]],Hoja3!$A$2:$D$676,4,0)</f>
        <v>20601</v>
      </c>
      <c r="E3400" s="65">
        <v>43</v>
      </c>
      <c r="F3400">
        <v>1</v>
      </c>
    </row>
    <row r="3401" spans="1:6">
      <c r="A3401" s="64">
        <v>44145</v>
      </c>
      <c r="B3401" s="65">
        <v>44145</v>
      </c>
      <c r="C3401" s="65" t="s">
        <v>540</v>
      </c>
      <c r="D3401" s="66">
        <f>VLOOKUP(Pag_Inicio_Corr_mas_casos[[#This Row],[Corregimiento]],Hoja3!$A$2:$D$676,4,0)</f>
        <v>80812</v>
      </c>
      <c r="E3401" s="65">
        <v>37</v>
      </c>
      <c r="F3401">
        <v>1</v>
      </c>
    </row>
    <row r="3402" spans="1:6">
      <c r="A3402" s="64">
        <v>44145</v>
      </c>
      <c r="B3402" s="65">
        <v>44145</v>
      </c>
      <c r="C3402" s="65" t="s">
        <v>565</v>
      </c>
      <c r="D3402" s="66">
        <f>VLOOKUP(Pag_Inicio_Corr_mas_casos[[#This Row],[Corregimiento]],Hoja3!$A$2:$D$676,4,0)</f>
        <v>80809</v>
      </c>
      <c r="E3402" s="65">
        <v>27</v>
      </c>
      <c r="F3402">
        <v>1</v>
      </c>
    </row>
    <row r="3403" spans="1:6">
      <c r="A3403" s="64">
        <v>44145</v>
      </c>
      <c r="B3403" s="65">
        <v>44145</v>
      </c>
      <c r="C3403" s="65" t="s">
        <v>537</v>
      </c>
      <c r="D3403" s="66">
        <f>VLOOKUP(Pag_Inicio_Corr_mas_casos[[#This Row],[Corregimiento]],Hoja3!$A$2:$D$676,4,0)</f>
        <v>80819</v>
      </c>
      <c r="E3403" s="65">
        <v>27</v>
      </c>
      <c r="F3403">
        <v>1</v>
      </c>
    </row>
    <row r="3404" spans="1:6">
      <c r="A3404" s="64">
        <v>44145</v>
      </c>
      <c r="B3404" s="65">
        <v>44145</v>
      </c>
      <c r="C3404" s="65" t="s">
        <v>545</v>
      </c>
      <c r="D3404" s="66">
        <f>VLOOKUP(Pag_Inicio_Corr_mas_casos[[#This Row],[Corregimiento]],Hoja3!$A$2:$D$676,4,0)</f>
        <v>80810</v>
      </c>
      <c r="E3404" s="65">
        <v>26</v>
      </c>
      <c r="F3404">
        <v>1</v>
      </c>
    </row>
    <row r="3405" spans="1:6">
      <c r="A3405" s="64">
        <v>44145</v>
      </c>
      <c r="B3405" s="65">
        <v>44145</v>
      </c>
      <c r="C3405" s="65" t="s">
        <v>534</v>
      </c>
      <c r="D3405" s="66">
        <f>VLOOKUP(Pag_Inicio_Corr_mas_casos[[#This Row],[Corregimiento]],Hoja3!$A$2:$D$676,4,0)</f>
        <v>80822</v>
      </c>
      <c r="E3405" s="65">
        <v>25</v>
      </c>
      <c r="F3405">
        <v>1</v>
      </c>
    </row>
    <row r="3406" spans="1:6">
      <c r="A3406" s="64">
        <v>44145</v>
      </c>
      <c r="B3406" s="65">
        <v>44145</v>
      </c>
      <c r="C3406" s="65" t="s">
        <v>628</v>
      </c>
      <c r="D3406" s="66">
        <f>VLOOKUP(Pag_Inicio_Corr_mas_casos[[#This Row],[Corregimiento]],Hoja3!$A$2:$D$676,4,0)</f>
        <v>20606</v>
      </c>
      <c r="E3406" s="65">
        <v>23</v>
      </c>
      <c r="F3406">
        <v>1</v>
      </c>
    </row>
    <row r="3407" spans="1:6">
      <c r="A3407" s="64">
        <v>44145</v>
      </c>
      <c r="B3407" s="65">
        <v>44145</v>
      </c>
      <c r="C3407" s="65" t="s">
        <v>558</v>
      </c>
      <c r="D3407" s="66">
        <f>VLOOKUP(Pag_Inicio_Corr_mas_casos[[#This Row],[Corregimiento]],Hoja3!$A$2:$D$676,4,0)</f>
        <v>50316</v>
      </c>
      <c r="E3407" s="65">
        <v>23</v>
      </c>
      <c r="F3407">
        <v>1</v>
      </c>
    </row>
    <row r="3408" spans="1:6">
      <c r="A3408" s="64">
        <v>44145</v>
      </c>
      <c r="B3408" s="65">
        <v>44145</v>
      </c>
      <c r="C3408" s="65" t="s">
        <v>575</v>
      </c>
      <c r="D3408" s="66">
        <f>VLOOKUP(Pag_Inicio_Corr_mas_casos[[#This Row],[Corregimiento]],Hoja3!$A$2:$D$676,4,0)</f>
        <v>80807</v>
      </c>
      <c r="E3408" s="65">
        <v>20</v>
      </c>
      <c r="F3408">
        <v>1</v>
      </c>
    </row>
    <row r="3409" spans="1:6">
      <c r="A3409" s="64">
        <v>44145</v>
      </c>
      <c r="B3409" s="65">
        <v>44145</v>
      </c>
      <c r="C3409" s="65" t="s">
        <v>543</v>
      </c>
      <c r="D3409" s="66">
        <f>VLOOKUP(Pag_Inicio_Corr_mas_casos[[#This Row],[Corregimiento]],Hoja3!$A$2:$D$676,4,0)</f>
        <v>80806</v>
      </c>
      <c r="E3409" s="65">
        <v>20</v>
      </c>
      <c r="F3409">
        <v>1</v>
      </c>
    </row>
    <row r="3410" spans="1:6">
      <c r="A3410" s="64">
        <v>44145</v>
      </c>
      <c r="B3410" s="65">
        <v>44145</v>
      </c>
      <c r="C3410" s="65" t="s">
        <v>526</v>
      </c>
      <c r="D3410" s="66">
        <f>VLOOKUP(Pag_Inicio_Corr_mas_casos[[#This Row],[Corregimiento]],Hoja3!$A$2:$D$676,4,0)</f>
        <v>130106</v>
      </c>
      <c r="E3410" s="65">
        <v>19</v>
      </c>
      <c r="F3410">
        <v>1</v>
      </c>
    </row>
    <row r="3411" spans="1:6">
      <c r="A3411" s="64">
        <v>44145</v>
      </c>
      <c r="B3411" s="65">
        <v>44145</v>
      </c>
      <c r="C3411" s="65" t="s">
        <v>524</v>
      </c>
      <c r="D3411" s="66">
        <f>VLOOKUP(Pag_Inicio_Corr_mas_casos[[#This Row],[Corregimiento]],Hoja3!$A$2:$D$676,4,0)</f>
        <v>130101</v>
      </c>
      <c r="E3411" s="65">
        <v>18</v>
      </c>
      <c r="F3411">
        <v>1</v>
      </c>
    </row>
    <row r="3412" spans="1:6">
      <c r="A3412" s="64">
        <v>44145</v>
      </c>
      <c r="B3412" s="65">
        <v>44145</v>
      </c>
      <c r="C3412" s="65" t="s">
        <v>725</v>
      </c>
      <c r="D3412" s="66">
        <f>VLOOKUP(Pag_Inicio_Corr_mas_casos[[#This Row],[Corregimiento]],Hoja3!$A$2:$D$676,4,0)</f>
        <v>60202</v>
      </c>
      <c r="E3412" s="65">
        <v>17</v>
      </c>
      <c r="F3412">
        <v>1</v>
      </c>
    </row>
    <row r="3413" spans="1:6">
      <c r="A3413" s="64">
        <v>44145</v>
      </c>
      <c r="B3413" s="65">
        <v>44145</v>
      </c>
      <c r="C3413" s="65" t="s">
        <v>633</v>
      </c>
      <c r="D3413" s="66">
        <f>VLOOKUP(Pag_Inicio_Corr_mas_casos[[#This Row],[Corregimiento]],Hoja3!$A$2:$D$676,4,0)</f>
        <v>40501</v>
      </c>
      <c r="E3413" s="65">
        <v>17</v>
      </c>
      <c r="F3413">
        <v>1</v>
      </c>
    </row>
    <row r="3414" spans="1:6">
      <c r="A3414" s="64">
        <v>44145</v>
      </c>
      <c r="B3414" s="65">
        <v>44145</v>
      </c>
      <c r="C3414" s="65" t="s">
        <v>542</v>
      </c>
      <c r="D3414" s="66">
        <f>VLOOKUP(Pag_Inicio_Corr_mas_casos[[#This Row],[Corregimiento]],Hoja3!$A$2:$D$676,4,0)</f>
        <v>40601</v>
      </c>
      <c r="E3414" s="65">
        <v>16</v>
      </c>
      <c r="F3414">
        <v>1</v>
      </c>
    </row>
    <row r="3415" spans="1:6">
      <c r="A3415" s="64">
        <v>44145</v>
      </c>
      <c r="B3415" s="65">
        <v>44145</v>
      </c>
      <c r="C3415" s="65" t="s">
        <v>529</v>
      </c>
      <c r="D3415" s="66">
        <f>VLOOKUP(Pag_Inicio_Corr_mas_casos[[#This Row],[Corregimiento]],Hoja3!$A$2:$D$676,4,0)</f>
        <v>80821</v>
      </c>
      <c r="E3415" s="65">
        <v>15</v>
      </c>
      <c r="F3415">
        <v>1</v>
      </c>
    </row>
    <row r="3416" spans="1:6">
      <c r="A3416" s="64">
        <v>44145</v>
      </c>
      <c r="B3416" s="65">
        <v>44145</v>
      </c>
      <c r="C3416" s="65" t="s">
        <v>532</v>
      </c>
      <c r="D3416" s="66">
        <f>VLOOKUP(Pag_Inicio_Corr_mas_casos[[#This Row],[Corregimiento]],Hoja3!$A$2:$D$676,4,0)</f>
        <v>80816</v>
      </c>
      <c r="E3416" s="65">
        <v>13</v>
      </c>
      <c r="F3416">
        <v>1</v>
      </c>
    </row>
    <row r="3417" spans="1:6">
      <c r="A3417" s="64">
        <v>44145</v>
      </c>
      <c r="B3417" s="65">
        <v>44145</v>
      </c>
      <c r="C3417" s="65" t="s">
        <v>531</v>
      </c>
      <c r="D3417" s="66">
        <f>VLOOKUP(Pag_Inicio_Corr_mas_casos[[#This Row],[Corregimiento]],Hoja3!$A$2:$D$676,4,0)</f>
        <v>81008</v>
      </c>
      <c r="E3417" s="65">
        <v>13</v>
      </c>
      <c r="F3417">
        <v>1</v>
      </c>
    </row>
    <row r="3418" spans="1:6">
      <c r="A3418" s="64">
        <v>44145</v>
      </c>
      <c r="B3418" s="65">
        <v>44145</v>
      </c>
      <c r="C3418" s="65" t="s">
        <v>570</v>
      </c>
      <c r="D3418" s="66">
        <f>VLOOKUP(Pag_Inicio_Corr_mas_casos[[#This Row],[Corregimiento]],Hoja3!$A$2:$D$676,4,0)</f>
        <v>81009</v>
      </c>
      <c r="E3418" s="65">
        <v>12</v>
      </c>
      <c r="F3418">
        <v>1</v>
      </c>
    </row>
    <row r="3419" spans="1:6">
      <c r="A3419" s="64">
        <v>44145</v>
      </c>
      <c r="B3419" s="65">
        <v>44145</v>
      </c>
      <c r="C3419" s="65" t="s">
        <v>536</v>
      </c>
      <c r="D3419" s="66">
        <f>VLOOKUP(Pag_Inicio_Corr_mas_casos[[#This Row],[Corregimiento]],Hoja3!$A$2:$D$676,4,0)</f>
        <v>81001</v>
      </c>
      <c r="E3419" s="65">
        <v>11</v>
      </c>
      <c r="F3419">
        <v>1</v>
      </c>
    </row>
    <row r="3420" spans="1:6">
      <c r="A3420" s="64">
        <v>44145</v>
      </c>
      <c r="B3420" s="65">
        <v>44145</v>
      </c>
      <c r="C3420" s="65" t="s">
        <v>530</v>
      </c>
      <c r="D3420" s="66">
        <f>VLOOKUP(Pag_Inicio_Corr_mas_casos[[#This Row],[Corregimiento]],Hoja3!$A$2:$D$676,4,0)</f>
        <v>81007</v>
      </c>
      <c r="E3420" s="65">
        <v>11</v>
      </c>
      <c r="F3420">
        <v>1</v>
      </c>
    </row>
    <row r="3421" spans="1:6">
      <c r="A3421" s="64">
        <v>44145</v>
      </c>
      <c r="B3421" s="65">
        <v>44145</v>
      </c>
      <c r="C3421" s="65" t="s">
        <v>560</v>
      </c>
      <c r="D3421" s="66">
        <f>VLOOKUP(Pag_Inicio_Corr_mas_casos[[#This Row],[Corregimiento]],Hoja3!$A$2:$D$676,4,0)</f>
        <v>80826</v>
      </c>
      <c r="E3421" s="65">
        <v>11</v>
      </c>
      <c r="F3421">
        <v>1</v>
      </c>
    </row>
    <row r="3422" spans="1:6">
      <c r="A3422" s="64">
        <v>44145</v>
      </c>
      <c r="B3422" s="65">
        <v>44145</v>
      </c>
      <c r="C3422" s="65" t="s">
        <v>569</v>
      </c>
      <c r="D3422" s="66">
        <f>VLOOKUP(Pag_Inicio_Corr_mas_casos[[#This Row],[Corregimiento]],Hoja3!$A$2:$D$676,4,0)</f>
        <v>81003</v>
      </c>
      <c r="E3422" s="65">
        <v>11</v>
      </c>
      <c r="F3422">
        <v>1</v>
      </c>
    </row>
    <row r="3423" spans="1:6">
      <c r="A3423" s="64">
        <v>44145</v>
      </c>
      <c r="B3423" s="65">
        <v>44145</v>
      </c>
      <c r="C3423" s="65" t="s">
        <v>561</v>
      </c>
      <c r="D3423" s="66">
        <f>VLOOKUP(Pag_Inicio_Corr_mas_casos[[#This Row],[Corregimiento]],Hoja3!$A$2:$D$676,4,0)</f>
        <v>50208</v>
      </c>
      <c r="E3423" s="65">
        <v>11</v>
      </c>
      <c r="F3423">
        <v>1</v>
      </c>
    </row>
    <row r="3424" spans="1:6">
      <c r="A3424" s="64">
        <v>44145</v>
      </c>
      <c r="B3424" s="65">
        <v>44145</v>
      </c>
      <c r="C3424" s="65" t="s">
        <v>562</v>
      </c>
      <c r="D3424" s="66">
        <f>VLOOKUP(Pag_Inicio_Corr_mas_casos[[#This Row],[Corregimiento]],Hoja3!$A$2:$D$676,4,0)</f>
        <v>80803</v>
      </c>
      <c r="E3424" s="65">
        <v>11</v>
      </c>
      <c r="F3424">
        <v>1</v>
      </c>
    </row>
    <row r="3425" spans="1:6">
      <c r="A3425" s="89">
        <v>44146</v>
      </c>
      <c r="B3425" s="90">
        <v>44146</v>
      </c>
      <c r="C3425" s="90" t="s">
        <v>584</v>
      </c>
      <c r="D3425" s="91">
        <f>VLOOKUP(Pag_Inicio_Corr_mas_casos[[#This Row],[Corregimiento]],Hoja3!$A$2:$D$676,4,0)</f>
        <v>100101</v>
      </c>
      <c r="E3425" s="90">
        <v>56</v>
      </c>
      <c r="F3425">
        <v>1</v>
      </c>
    </row>
    <row r="3426" spans="1:6">
      <c r="A3426" s="89">
        <v>44146</v>
      </c>
      <c r="B3426" s="90">
        <v>44146</v>
      </c>
      <c r="C3426" s="90" t="s">
        <v>537</v>
      </c>
      <c r="D3426" s="91">
        <f>VLOOKUP(Pag_Inicio_Corr_mas_casos[[#This Row],[Corregimiento]],Hoja3!$A$2:$D$676,4,0)</f>
        <v>80819</v>
      </c>
      <c r="E3426" s="90">
        <v>45</v>
      </c>
      <c r="F3426">
        <v>1</v>
      </c>
    </row>
    <row r="3427" spans="1:6">
      <c r="A3427" s="89">
        <v>44146</v>
      </c>
      <c r="B3427" s="90">
        <v>44146</v>
      </c>
      <c r="C3427" s="90" t="s">
        <v>524</v>
      </c>
      <c r="D3427" s="91">
        <f>VLOOKUP(Pag_Inicio_Corr_mas_casos[[#This Row],[Corregimiento]],Hoja3!$A$2:$D$676,4,0)</f>
        <v>130101</v>
      </c>
      <c r="E3427" s="90">
        <v>37</v>
      </c>
      <c r="F3427">
        <v>1</v>
      </c>
    </row>
    <row r="3428" spans="1:6">
      <c r="A3428" s="89">
        <v>44146</v>
      </c>
      <c r="B3428" s="90">
        <v>44146</v>
      </c>
      <c r="C3428" s="90" t="s">
        <v>541</v>
      </c>
      <c r="D3428" s="91">
        <f>VLOOKUP(Pag_Inicio_Corr_mas_casos[[#This Row],[Corregimiento]],Hoja3!$A$2:$D$676,4,0)</f>
        <v>130702</v>
      </c>
      <c r="E3428" s="90">
        <v>36</v>
      </c>
      <c r="F3428">
        <v>1</v>
      </c>
    </row>
    <row r="3429" spans="1:6">
      <c r="A3429" s="89">
        <v>44146</v>
      </c>
      <c r="B3429" s="90">
        <v>44146</v>
      </c>
      <c r="C3429" s="90" t="s">
        <v>540</v>
      </c>
      <c r="D3429" s="91">
        <f>VLOOKUP(Pag_Inicio_Corr_mas_casos[[#This Row],[Corregimiento]],Hoja3!$A$2:$D$676,4,0)</f>
        <v>80812</v>
      </c>
      <c r="E3429" s="90">
        <v>33</v>
      </c>
      <c r="F3429">
        <v>1</v>
      </c>
    </row>
    <row r="3430" spans="1:6">
      <c r="A3430" s="89">
        <v>44146</v>
      </c>
      <c r="B3430" s="90">
        <v>44146</v>
      </c>
      <c r="C3430" s="90" t="s">
        <v>535</v>
      </c>
      <c r="D3430" s="91">
        <f>VLOOKUP(Pag_Inicio_Corr_mas_casos[[#This Row],[Corregimiento]],Hoja3!$A$2:$D$676,4,0)</f>
        <v>80823</v>
      </c>
      <c r="E3430" s="90">
        <v>31</v>
      </c>
      <c r="F3430">
        <v>1</v>
      </c>
    </row>
    <row r="3431" spans="1:6">
      <c r="A3431" s="89">
        <v>44146</v>
      </c>
      <c r="B3431" s="90">
        <v>44146</v>
      </c>
      <c r="C3431" s="90" t="s">
        <v>530</v>
      </c>
      <c r="D3431" s="91">
        <f>VLOOKUP(Pag_Inicio_Corr_mas_casos[[#This Row],[Corregimiento]],Hoja3!$A$2:$D$676,4,0)</f>
        <v>81007</v>
      </c>
      <c r="E3431" s="90">
        <v>30</v>
      </c>
      <c r="F3431">
        <v>1</v>
      </c>
    </row>
    <row r="3432" spans="1:6">
      <c r="A3432" s="89">
        <v>44146</v>
      </c>
      <c r="B3432" s="90">
        <v>44146</v>
      </c>
      <c r="C3432" s="90" t="s">
        <v>531</v>
      </c>
      <c r="D3432" s="91">
        <f>VLOOKUP(Pag_Inicio_Corr_mas_casos[[#This Row],[Corregimiento]],Hoja3!$A$2:$D$676,4,0)</f>
        <v>81008</v>
      </c>
      <c r="E3432" s="90">
        <v>29</v>
      </c>
      <c r="F3432">
        <v>1</v>
      </c>
    </row>
    <row r="3433" spans="1:6">
      <c r="A3433" s="89">
        <v>44146</v>
      </c>
      <c r="B3433" s="90">
        <v>44146</v>
      </c>
      <c r="C3433" s="90" t="s">
        <v>563</v>
      </c>
      <c r="D3433" s="91">
        <f>VLOOKUP(Pag_Inicio_Corr_mas_casos[[#This Row],[Corregimiento]],Hoja3!$A$2:$D$676,4,0)</f>
        <v>130105</v>
      </c>
      <c r="E3433" s="90">
        <v>29</v>
      </c>
      <c r="F3433">
        <v>1</v>
      </c>
    </row>
    <row r="3434" spans="1:6">
      <c r="A3434" s="89">
        <v>44146</v>
      </c>
      <c r="B3434" s="90">
        <v>44146</v>
      </c>
      <c r="C3434" s="90" t="s">
        <v>534</v>
      </c>
      <c r="D3434" s="91">
        <f>VLOOKUP(Pag_Inicio_Corr_mas_casos[[#This Row],[Corregimiento]],Hoja3!$A$2:$D$676,4,0)</f>
        <v>80822</v>
      </c>
      <c r="E3434" s="90">
        <v>27</v>
      </c>
      <c r="F3434">
        <v>1</v>
      </c>
    </row>
    <row r="3435" spans="1:6">
      <c r="A3435" s="89">
        <v>44146</v>
      </c>
      <c r="B3435" s="90">
        <v>44146</v>
      </c>
      <c r="C3435" s="90" t="s">
        <v>528</v>
      </c>
      <c r="D3435" s="91">
        <f>VLOOKUP(Pag_Inicio_Corr_mas_casos[[#This Row],[Corregimiento]],Hoja3!$A$2:$D$676,4,0)</f>
        <v>130102</v>
      </c>
      <c r="E3435" s="90">
        <v>27</v>
      </c>
      <c r="F3435">
        <v>1</v>
      </c>
    </row>
    <row r="3436" spans="1:6">
      <c r="A3436" s="89">
        <v>44146</v>
      </c>
      <c r="B3436" s="90">
        <v>44146</v>
      </c>
      <c r="C3436" s="90" t="s">
        <v>559</v>
      </c>
      <c r="D3436" s="91">
        <f>VLOOKUP(Pag_Inicio_Corr_mas_casos[[#This Row],[Corregimiento]],Hoja3!$A$2:$D$676,4,0)</f>
        <v>130708</v>
      </c>
      <c r="E3436" s="90">
        <v>26</v>
      </c>
      <c r="F3436">
        <v>1</v>
      </c>
    </row>
    <row r="3437" spans="1:6">
      <c r="A3437" s="89">
        <v>44146</v>
      </c>
      <c r="B3437" s="90">
        <v>44146</v>
      </c>
      <c r="C3437" s="90" t="s">
        <v>595</v>
      </c>
      <c r="D3437" s="91">
        <f>VLOOKUP(Pag_Inicio_Corr_mas_casos[[#This Row],[Corregimiento]],Hoja3!$A$2:$D$676,4,0)</f>
        <v>20601</v>
      </c>
      <c r="E3437" s="90">
        <v>25</v>
      </c>
      <c r="F3437">
        <v>1</v>
      </c>
    </row>
    <row r="3438" spans="1:6">
      <c r="A3438" s="89">
        <v>44146</v>
      </c>
      <c r="B3438" s="90">
        <v>44146</v>
      </c>
      <c r="C3438" s="90" t="s">
        <v>526</v>
      </c>
      <c r="D3438" s="91">
        <f>VLOOKUP(Pag_Inicio_Corr_mas_casos[[#This Row],[Corregimiento]],Hoja3!$A$2:$D$676,4,0)</f>
        <v>130106</v>
      </c>
      <c r="E3438" s="90">
        <v>25</v>
      </c>
      <c r="F3438">
        <v>1</v>
      </c>
    </row>
    <row r="3439" spans="1:6">
      <c r="A3439" s="89">
        <v>44146</v>
      </c>
      <c r="B3439" s="90">
        <v>44146</v>
      </c>
      <c r="C3439" s="90" t="s">
        <v>570</v>
      </c>
      <c r="D3439" s="91">
        <f>VLOOKUP(Pag_Inicio_Corr_mas_casos[[#This Row],[Corregimiento]],Hoja3!$A$2:$D$676,4,0)</f>
        <v>81009</v>
      </c>
      <c r="E3439" s="90">
        <v>24</v>
      </c>
      <c r="F3439">
        <v>1</v>
      </c>
    </row>
    <row r="3440" spans="1:6">
      <c r="A3440" s="89">
        <v>44146</v>
      </c>
      <c r="B3440" s="90">
        <v>44146</v>
      </c>
      <c r="C3440" s="90" t="s">
        <v>536</v>
      </c>
      <c r="D3440" s="91">
        <f>VLOOKUP(Pag_Inicio_Corr_mas_casos[[#This Row],[Corregimiento]],Hoja3!$A$2:$D$676,4,0)</f>
        <v>81001</v>
      </c>
      <c r="E3440" s="90">
        <v>22</v>
      </c>
      <c r="F3440">
        <v>1</v>
      </c>
    </row>
    <row r="3441" spans="1:6">
      <c r="A3441" s="89">
        <v>44146</v>
      </c>
      <c r="B3441" s="90">
        <v>44146</v>
      </c>
      <c r="C3441" s="90" t="s">
        <v>587</v>
      </c>
      <c r="D3441" s="91">
        <f>VLOOKUP(Pag_Inicio_Corr_mas_casos[[#This Row],[Corregimiento]],Hoja3!$A$2:$D$676,4,0)</f>
        <v>130716</v>
      </c>
      <c r="E3441" s="90">
        <v>22</v>
      </c>
      <c r="F3441">
        <v>1</v>
      </c>
    </row>
    <row r="3442" spans="1:6">
      <c r="A3442" s="89">
        <v>44146</v>
      </c>
      <c r="B3442" s="90">
        <v>44146</v>
      </c>
      <c r="C3442" s="90" t="s">
        <v>517</v>
      </c>
      <c r="D3442" s="91">
        <f>VLOOKUP(Pag_Inicio_Corr_mas_casos[[#This Row],[Corregimiento]],Hoja3!$A$2:$D$676,4,0)</f>
        <v>130709</v>
      </c>
      <c r="E3442" s="90">
        <v>21</v>
      </c>
      <c r="F3442">
        <v>1</v>
      </c>
    </row>
    <row r="3443" spans="1:6">
      <c r="A3443" s="89">
        <v>44146</v>
      </c>
      <c r="B3443" s="90">
        <v>44146</v>
      </c>
      <c r="C3443" s="90" t="s">
        <v>532</v>
      </c>
      <c r="D3443" s="91">
        <f>VLOOKUP(Pag_Inicio_Corr_mas_casos[[#This Row],[Corregimiento]],Hoja3!$A$2:$D$676,4,0)</f>
        <v>80816</v>
      </c>
      <c r="E3443" s="90">
        <v>20</v>
      </c>
      <c r="F3443">
        <v>1</v>
      </c>
    </row>
    <row r="3444" spans="1:6">
      <c r="A3444" s="89">
        <v>44146</v>
      </c>
      <c r="B3444" s="90">
        <v>44146</v>
      </c>
      <c r="C3444" s="90" t="s">
        <v>572</v>
      </c>
      <c r="D3444" s="91">
        <f>VLOOKUP(Pag_Inicio_Corr_mas_casos[[#This Row],[Corregimiento]],Hoja3!$A$2:$D$676,4,0)</f>
        <v>130701</v>
      </c>
      <c r="E3444" s="90">
        <v>20</v>
      </c>
      <c r="F3444">
        <v>1</v>
      </c>
    </row>
    <row r="3445" spans="1:6">
      <c r="A3445" s="89">
        <v>44146</v>
      </c>
      <c r="B3445" s="90">
        <v>44146</v>
      </c>
      <c r="C3445" s="90" t="s">
        <v>579</v>
      </c>
      <c r="D3445" s="91">
        <f>VLOOKUP(Pag_Inicio_Corr_mas_casos[[#This Row],[Corregimiento]],Hoja3!$A$2:$D$676,4,0)</f>
        <v>130706</v>
      </c>
      <c r="E3445" s="90">
        <v>19</v>
      </c>
      <c r="F3445">
        <v>1</v>
      </c>
    </row>
    <row r="3446" spans="1:6">
      <c r="A3446" s="89">
        <v>44146</v>
      </c>
      <c r="B3446" s="90">
        <v>44146</v>
      </c>
      <c r="C3446" s="90" t="s">
        <v>565</v>
      </c>
      <c r="D3446" s="91">
        <f>VLOOKUP(Pag_Inicio_Corr_mas_casos[[#This Row],[Corregimiento]],Hoja3!$A$2:$D$676,4,0)</f>
        <v>80809</v>
      </c>
      <c r="E3446" s="90">
        <v>18</v>
      </c>
      <c r="F3446">
        <v>1</v>
      </c>
    </row>
    <row r="3447" spans="1:6">
      <c r="A3447" s="89">
        <v>44146</v>
      </c>
      <c r="B3447" s="90">
        <v>44146</v>
      </c>
      <c r="C3447" s="90" t="s">
        <v>568</v>
      </c>
      <c r="D3447" s="91">
        <f>VLOOKUP(Pag_Inicio_Corr_mas_casos[[#This Row],[Corregimiento]],Hoja3!$A$2:$D$676,4,0)</f>
        <v>130717</v>
      </c>
      <c r="E3447" s="90">
        <v>18</v>
      </c>
      <c r="F3447">
        <v>1</v>
      </c>
    </row>
    <row r="3448" spans="1:6">
      <c r="A3448" s="89">
        <v>44146</v>
      </c>
      <c r="B3448" s="90">
        <v>44146</v>
      </c>
      <c r="C3448" s="90" t="s">
        <v>575</v>
      </c>
      <c r="D3448" s="91">
        <f>VLOOKUP(Pag_Inicio_Corr_mas_casos[[#This Row],[Corregimiento]],Hoja3!$A$2:$D$676,4,0)</f>
        <v>80807</v>
      </c>
      <c r="E3448" s="90">
        <v>17</v>
      </c>
      <c r="F3448">
        <v>1</v>
      </c>
    </row>
    <row r="3449" spans="1:6">
      <c r="A3449" s="89">
        <v>44146</v>
      </c>
      <c r="B3449" s="90">
        <v>44146</v>
      </c>
      <c r="C3449" s="90" t="s">
        <v>538</v>
      </c>
      <c r="D3449" s="91">
        <f>VLOOKUP(Pag_Inicio_Corr_mas_casos[[#This Row],[Corregimiento]],Hoja3!$A$2:$D$676,4,0)</f>
        <v>130107</v>
      </c>
      <c r="E3449" s="90">
        <v>17</v>
      </c>
      <c r="F3449">
        <v>1</v>
      </c>
    </row>
    <row r="3450" spans="1:6">
      <c r="A3450" s="89">
        <v>44146</v>
      </c>
      <c r="B3450" s="90">
        <v>44146</v>
      </c>
      <c r="C3450" s="90" t="s">
        <v>525</v>
      </c>
      <c r="D3450" s="91">
        <f>VLOOKUP(Pag_Inicio_Corr_mas_casos[[#This Row],[Corregimiento]],Hoja3!$A$2:$D$676,4,0)</f>
        <v>81002</v>
      </c>
      <c r="E3450" s="90">
        <v>17</v>
      </c>
      <c r="F3450">
        <v>1</v>
      </c>
    </row>
    <row r="3451" spans="1:6">
      <c r="A3451" s="89">
        <v>44146</v>
      </c>
      <c r="B3451" s="90">
        <v>44146</v>
      </c>
      <c r="C3451" s="90" t="s">
        <v>555</v>
      </c>
      <c r="D3451" s="91">
        <f>VLOOKUP(Pag_Inicio_Corr_mas_casos[[#This Row],[Corregimiento]],Hoja3!$A$2:$D$676,4,0)</f>
        <v>80815</v>
      </c>
      <c r="E3451" s="90">
        <v>29</v>
      </c>
      <c r="F3451">
        <v>1</v>
      </c>
    </row>
    <row r="3452" spans="1:6">
      <c r="A3452" s="89">
        <v>44146</v>
      </c>
      <c r="B3452" s="90">
        <v>44146</v>
      </c>
      <c r="C3452" s="90" t="s">
        <v>543</v>
      </c>
      <c r="D3452" s="91">
        <f>VLOOKUP(Pag_Inicio_Corr_mas_casos[[#This Row],[Corregimiento]],Hoja3!$A$2:$D$676,4,0)</f>
        <v>80806</v>
      </c>
      <c r="E3452" s="90">
        <v>16</v>
      </c>
      <c r="F3452">
        <v>1</v>
      </c>
    </row>
    <row r="3453" spans="1:6">
      <c r="A3453" s="89">
        <v>44146</v>
      </c>
      <c r="B3453" s="90">
        <v>44146</v>
      </c>
      <c r="C3453" s="90" t="s">
        <v>545</v>
      </c>
      <c r="D3453" s="91">
        <f>VLOOKUP(Pag_Inicio_Corr_mas_casos[[#This Row],[Corregimiento]],Hoja3!$A$2:$D$676,4,0)</f>
        <v>80810</v>
      </c>
      <c r="E3453" s="90">
        <v>16</v>
      </c>
      <c r="F3453">
        <v>1</v>
      </c>
    </row>
    <row r="3454" spans="1:6">
      <c r="A3454" s="89">
        <v>44146</v>
      </c>
      <c r="B3454" s="90">
        <v>44146</v>
      </c>
      <c r="C3454" s="90" t="s">
        <v>599</v>
      </c>
      <c r="D3454" s="91">
        <f>VLOOKUP(Pag_Inicio_Corr_mas_casos[[#This Row],[Corregimiento]],Hoja3!$A$2:$D$676,4,0)</f>
        <v>81004</v>
      </c>
      <c r="E3454" s="90">
        <v>15</v>
      </c>
      <c r="F3454">
        <v>1</v>
      </c>
    </row>
    <row r="3455" spans="1:6">
      <c r="A3455" s="89">
        <v>44146</v>
      </c>
      <c r="B3455" s="90">
        <v>44146</v>
      </c>
      <c r="C3455" s="90" t="s">
        <v>544</v>
      </c>
      <c r="D3455" s="91">
        <f>VLOOKUP(Pag_Inicio_Corr_mas_casos[[#This Row],[Corregimiento]],Hoja3!$A$2:$D$676,4,0)</f>
        <v>130108</v>
      </c>
      <c r="E3455" s="90">
        <v>15</v>
      </c>
      <c r="F3455">
        <v>1</v>
      </c>
    </row>
    <row r="3456" spans="1:6">
      <c r="A3456" s="89">
        <v>44146</v>
      </c>
      <c r="B3456" s="90">
        <v>44146</v>
      </c>
      <c r="C3456" s="90" t="s">
        <v>550</v>
      </c>
      <c r="D3456" s="91">
        <f>VLOOKUP(Pag_Inicio_Corr_mas_casos[[#This Row],[Corregimiento]],Hoja3!$A$2:$D$676,4,0)</f>
        <v>80813</v>
      </c>
      <c r="E3456" s="90">
        <v>14</v>
      </c>
      <c r="F3456">
        <v>1</v>
      </c>
    </row>
    <row r="3457" spans="1:6">
      <c r="A3457" s="89">
        <v>44146</v>
      </c>
      <c r="B3457" s="90">
        <v>44146</v>
      </c>
      <c r="C3457" s="90" t="s">
        <v>529</v>
      </c>
      <c r="D3457" s="91">
        <f>VLOOKUP(Pag_Inicio_Corr_mas_casos[[#This Row],[Corregimiento]],Hoja3!$A$2:$D$676,4,0)</f>
        <v>80821</v>
      </c>
      <c r="E3457" s="90">
        <v>14</v>
      </c>
      <c r="F3457">
        <v>1</v>
      </c>
    </row>
    <row r="3458" spans="1:6">
      <c r="A3458" s="89">
        <v>44146</v>
      </c>
      <c r="B3458" s="90">
        <v>44146</v>
      </c>
      <c r="C3458" s="90" t="s">
        <v>641</v>
      </c>
      <c r="D3458" s="91">
        <f>VLOOKUP(Pag_Inicio_Corr_mas_casos[[#This Row],[Corregimiento]],Hoja3!$A$2:$D$676,4,0)</f>
        <v>130705</v>
      </c>
      <c r="E3458" s="90">
        <v>13</v>
      </c>
      <c r="F3458">
        <v>1</v>
      </c>
    </row>
    <row r="3459" spans="1:6">
      <c r="A3459" s="89">
        <v>44146</v>
      </c>
      <c r="B3459" s="90">
        <v>44146</v>
      </c>
      <c r="C3459" s="90" t="s">
        <v>554</v>
      </c>
      <c r="D3459" s="91">
        <f>VLOOKUP(Pag_Inicio_Corr_mas_casos[[#This Row],[Corregimiento]],Hoja3!$A$2:$D$676,4,0)</f>
        <v>80820</v>
      </c>
      <c r="E3459" s="90">
        <v>12</v>
      </c>
      <c r="F3459">
        <v>1</v>
      </c>
    </row>
    <row r="3460" spans="1:6">
      <c r="A3460" s="89">
        <v>44146</v>
      </c>
      <c r="B3460" s="90">
        <v>44146</v>
      </c>
      <c r="C3460" s="90" t="s">
        <v>542</v>
      </c>
      <c r="D3460" s="91">
        <f>VLOOKUP(Pag_Inicio_Corr_mas_casos[[#This Row],[Corregimiento]],Hoja3!$A$2:$D$676,4,0)</f>
        <v>40601</v>
      </c>
      <c r="E3460" s="90">
        <v>12</v>
      </c>
      <c r="F3460">
        <v>1</v>
      </c>
    </row>
    <row r="3461" spans="1:6">
      <c r="A3461" s="89">
        <v>44146</v>
      </c>
      <c r="B3461" s="90">
        <v>44146</v>
      </c>
      <c r="C3461" s="90" t="s">
        <v>553</v>
      </c>
      <c r="D3461" s="91">
        <f>VLOOKUP(Pag_Inicio_Corr_mas_casos[[#This Row],[Corregimiento]],Hoja3!$A$2:$D$676,4,0)</f>
        <v>80808</v>
      </c>
      <c r="E3461" s="90">
        <v>11</v>
      </c>
      <c r="F3461">
        <v>1</v>
      </c>
    </row>
    <row r="3462" spans="1:6">
      <c r="A3462" s="55">
        <v>44147</v>
      </c>
      <c r="B3462" s="56">
        <v>44147</v>
      </c>
      <c r="C3462" s="56" t="s">
        <v>529</v>
      </c>
      <c r="D3462" s="57">
        <f>VLOOKUP(Pag_Inicio_Corr_mas_casos[[#This Row],[Corregimiento]],Hoja3!$A$2:$D$676,4,0)</f>
        <v>80821</v>
      </c>
      <c r="E3462" s="56">
        <v>37</v>
      </c>
      <c r="F3462">
        <v>1</v>
      </c>
    </row>
    <row r="3463" spans="1:6">
      <c r="A3463" s="55">
        <v>44147</v>
      </c>
      <c r="B3463" s="56">
        <v>44147</v>
      </c>
      <c r="C3463" s="56" t="s">
        <v>540</v>
      </c>
      <c r="D3463" s="57">
        <f>VLOOKUP(Pag_Inicio_Corr_mas_casos[[#This Row],[Corregimiento]],Hoja3!$A$2:$D$676,4,0)</f>
        <v>80812</v>
      </c>
      <c r="E3463" s="56">
        <v>31</v>
      </c>
      <c r="F3463">
        <v>1</v>
      </c>
    </row>
    <row r="3464" spans="1:6">
      <c r="A3464" s="55">
        <v>44147</v>
      </c>
      <c r="B3464" s="56">
        <v>44147</v>
      </c>
      <c r="C3464" s="56" t="s">
        <v>545</v>
      </c>
      <c r="D3464" s="57">
        <f>VLOOKUP(Pag_Inicio_Corr_mas_casos[[#This Row],[Corregimiento]],Hoja3!$A$2:$D$676,4,0)</f>
        <v>80810</v>
      </c>
      <c r="E3464" s="56">
        <v>27</v>
      </c>
      <c r="F3464">
        <v>1</v>
      </c>
    </row>
    <row r="3465" spans="1:6">
      <c r="A3465" s="55">
        <v>44147</v>
      </c>
      <c r="B3465" s="56">
        <v>44147</v>
      </c>
      <c r="C3465" s="56" t="s">
        <v>537</v>
      </c>
      <c r="D3465" s="57">
        <f>VLOOKUP(Pag_Inicio_Corr_mas_casos[[#This Row],[Corregimiento]],Hoja3!$A$2:$D$676,4,0)</f>
        <v>80819</v>
      </c>
      <c r="E3465" s="56">
        <v>25</v>
      </c>
      <c r="F3465">
        <v>1</v>
      </c>
    </row>
    <row r="3466" spans="1:6">
      <c r="A3466" s="55">
        <v>44147</v>
      </c>
      <c r="B3466" s="56">
        <v>44147</v>
      </c>
      <c r="C3466" s="56" t="s">
        <v>565</v>
      </c>
      <c r="D3466" s="57">
        <f>VLOOKUP(Pag_Inicio_Corr_mas_casos[[#This Row],[Corregimiento]],Hoja3!$A$2:$D$676,4,0)</f>
        <v>80809</v>
      </c>
      <c r="E3466" s="56">
        <v>23</v>
      </c>
      <c r="F3466">
        <v>1</v>
      </c>
    </row>
    <row r="3467" spans="1:6">
      <c r="A3467" s="55">
        <v>44147</v>
      </c>
      <c r="B3467" s="56">
        <v>44147</v>
      </c>
      <c r="C3467" s="56" t="s">
        <v>580</v>
      </c>
      <c r="D3467" s="57">
        <f>VLOOKUP(Pag_Inicio_Corr_mas_casos[[#This Row],[Corregimiento]],Hoja3!$A$2:$D$676,4,0)</f>
        <v>91001</v>
      </c>
      <c r="E3467" s="56">
        <v>23</v>
      </c>
      <c r="F3467">
        <v>1</v>
      </c>
    </row>
    <row r="3468" spans="1:6">
      <c r="A3468" s="55">
        <v>44147</v>
      </c>
      <c r="B3468" s="56">
        <v>44147</v>
      </c>
      <c r="C3468" s="56" t="s">
        <v>528</v>
      </c>
      <c r="D3468" s="57">
        <f>VLOOKUP(Pag_Inicio_Corr_mas_casos[[#This Row],[Corregimiento]],Hoja3!$A$2:$D$676,4,0)</f>
        <v>130102</v>
      </c>
      <c r="E3468" s="56">
        <v>20</v>
      </c>
      <c r="F3468">
        <v>1</v>
      </c>
    </row>
    <row r="3469" spans="1:6">
      <c r="A3469" s="55">
        <v>44147</v>
      </c>
      <c r="B3469" s="56">
        <v>44147</v>
      </c>
      <c r="C3469" s="56" t="s">
        <v>533</v>
      </c>
      <c r="D3469" s="57">
        <f>VLOOKUP(Pag_Inicio_Corr_mas_casos[[#This Row],[Corregimiento]],Hoja3!$A$2:$D$676,4,0)</f>
        <v>80817</v>
      </c>
      <c r="E3469" s="56">
        <v>20</v>
      </c>
      <c r="F3469">
        <v>1</v>
      </c>
    </row>
    <row r="3470" spans="1:6">
      <c r="A3470" s="55">
        <v>44147</v>
      </c>
      <c r="B3470" s="56">
        <v>44147</v>
      </c>
      <c r="C3470" s="56" t="s">
        <v>569</v>
      </c>
      <c r="D3470" s="57">
        <f>VLOOKUP(Pag_Inicio_Corr_mas_casos[[#This Row],[Corregimiento]],Hoja3!$A$2:$D$676,4,0)</f>
        <v>81003</v>
      </c>
      <c r="E3470" s="56">
        <v>19</v>
      </c>
      <c r="F3470">
        <v>1</v>
      </c>
    </row>
    <row r="3471" spans="1:6">
      <c r="A3471" s="55">
        <v>44147</v>
      </c>
      <c r="B3471" s="56">
        <v>44147</v>
      </c>
      <c r="C3471" s="56" t="s">
        <v>542</v>
      </c>
      <c r="D3471" s="57">
        <f>VLOOKUP(Pag_Inicio_Corr_mas_casos[[#This Row],[Corregimiento]],Hoja3!$A$2:$D$676,4,0)</f>
        <v>40601</v>
      </c>
      <c r="E3471" s="56">
        <v>18</v>
      </c>
      <c r="F3471">
        <v>1</v>
      </c>
    </row>
    <row r="3472" spans="1:6">
      <c r="A3472" s="55">
        <v>44147</v>
      </c>
      <c r="B3472" s="56">
        <v>44147</v>
      </c>
      <c r="C3472" s="56" t="s">
        <v>550</v>
      </c>
      <c r="D3472" s="57">
        <f>VLOOKUP(Pag_Inicio_Corr_mas_casos[[#This Row],[Corregimiento]],Hoja3!$A$2:$D$676,4,0)</f>
        <v>80813</v>
      </c>
      <c r="E3472" s="56">
        <v>17</v>
      </c>
      <c r="F3472">
        <v>1</v>
      </c>
    </row>
    <row r="3473" spans="1:6">
      <c r="A3473" s="55">
        <v>44147</v>
      </c>
      <c r="B3473" s="56">
        <v>44147</v>
      </c>
      <c r="C3473" s="56" t="s">
        <v>574</v>
      </c>
      <c r="D3473" s="57">
        <f>VLOOKUP(Pag_Inicio_Corr_mas_casos[[#This Row],[Corregimiento]],Hoja3!$A$2:$D$676,4,0)</f>
        <v>80508</v>
      </c>
      <c r="E3473" s="56">
        <v>17</v>
      </c>
      <c r="F3473">
        <v>1</v>
      </c>
    </row>
    <row r="3474" spans="1:6">
      <c r="A3474" s="55">
        <v>44147</v>
      </c>
      <c r="B3474" s="56">
        <v>44147</v>
      </c>
      <c r="C3474" s="56" t="s">
        <v>543</v>
      </c>
      <c r="D3474" s="57">
        <f>VLOOKUP(Pag_Inicio_Corr_mas_casos[[#This Row],[Corregimiento]],Hoja3!$A$2:$D$676,4,0)</f>
        <v>80806</v>
      </c>
      <c r="E3474" s="56">
        <v>16</v>
      </c>
      <c r="F3474">
        <v>1</v>
      </c>
    </row>
    <row r="3475" spans="1:6">
      <c r="A3475" s="55">
        <v>44147</v>
      </c>
      <c r="B3475" s="56">
        <v>44147</v>
      </c>
      <c r="C3475" s="56" t="s">
        <v>555</v>
      </c>
      <c r="D3475" s="57">
        <f>VLOOKUP(Pag_Inicio_Corr_mas_casos[[#This Row],[Corregimiento]],Hoja3!$A$2:$D$676,4,0)</f>
        <v>80815</v>
      </c>
      <c r="E3475" s="56">
        <v>16</v>
      </c>
      <c r="F3475">
        <v>1</v>
      </c>
    </row>
    <row r="3476" spans="1:6">
      <c r="A3476" s="55">
        <v>44147</v>
      </c>
      <c r="B3476" s="56">
        <v>44147</v>
      </c>
      <c r="C3476" s="56" t="s">
        <v>570</v>
      </c>
      <c r="D3476" s="57">
        <f>VLOOKUP(Pag_Inicio_Corr_mas_casos[[#This Row],[Corregimiento]],Hoja3!$A$2:$D$676,4,0)</f>
        <v>81009</v>
      </c>
      <c r="E3476" s="56">
        <v>16</v>
      </c>
      <c r="F3476">
        <v>1</v>
      </c>
    </row>
    <row r="3477" spans="1:6">
      <c r="A3477" s="55">
        <v>44147</v>
      </c>
      <c r="B3477" s="56">
        <v>44147</v>
      </c>
      <c r="C3477" s="56" t="s">
        <v>657</v>
      </c>
      <c r="D3477" s="57">
        <f>VLOOKUP(Pag_Inicio_Corr_mas_casos[[#This Row],[Corregimiento]],Hoja3!$A$2:$D$676,4,0)</f>
        <v>91101</v>
      </c>
      <c r="E3477" s="56">
        <v>16</v>
      </c>
      <c r="F3477">
        <v>1</v>
      </c>
    </row>
    <row r="3478" spans="1:6">
      <c r="A3478" s="55">
        <v>44147</v>
      </c>
      <c r="B3478" s="56">
        <v>44147</v>
      </c>
      <c r="C3478" s="56" t="s">
        <v>595</v>
      </c>
      <c r="D3478" s="57">
        <f>VLOOKUP(Pag_Inicio_Corr_mas_casos[[#This Row],[Corregimiento]],Hoja3!$A$2:$D$676,4,0)</f>
        <v>20601</v>
      </c>
      <c r="E3478" s="56">
        <v>15</v>
      </c>
      <c r="F3478">
        <v>1</v>
      </c>
    </row>
    <row r="3479" spans="1:6">
      <c r="A3479" s="55">
        <v>44147</v>
      </c>
      <c r="B3479" s="56">
        <v>44147</v>
      </c>
      <c r="C3479" s="56" t="s">
        <v>532</v>
      </c>
      <c r="D3479" s="57">
        <f>VLOOKUP(Pag_Inicio_Corr_mas_casos[[#This Row],[Corregimiento]],Hoja3!$A$2:$D$676,4,0)</f>
        <v>80816</v>
      </c>
      <c r="E3479" s="56">
        <v>14</v>
      </c>
      <c r="F3479">
        <v>1</v>
      </c>
    </row>
    <row r="3480" spans="1:6">
      <c r="A3480" s="55">
        <v>44147</v>
      </c>
      <c r="B3480" s="56">
        <v>44147</v>
      </c>
      <c r="C3480" s="56" t="s">
        <v>634</v>
      </c>
      <c r="D3480" s="57">
        <f>VLOOKUP(Pag_Inicio_Corr_mas_casos[[#This Row],[Corregimiento]],Hoja3!$A$2:$D$676,4,0)</f>
        <v>91008</v>
      </c>
      <c r="E3480" s="56">
        <v>14</v>
      </c>
      <c r="F3480">
        <v>1</v>
      </c>
    </row>
    <row r="3481" spans="1:6">
      <c r="A3481" s="55">
        <v>44147</v>
      </c>
      <c r="B3481" s="56">
        <v>44147</v>
      </c>
      <c r="C3481" s="56" t="s">
        <v>526</v>
      </c>
      <c r="D3481" s="57">
        <f>VLOOKUP(Pag_Inicio_Corr_mas_casos[[#This Row],[Corregimiento]],Hoja3!$A$2:$D$676,4,0)</f>
        <v>130106</v>
      </c>
      <c r="E3481" s="56">
        <v>14</v>
      </c>
      <c r="F3481">
        <v>1</v>
      </c>
    </row>
    <row r="3482" spans="1:6">
      <c r="A3482" s="55">
        <v>44147</v>
      </c>
      <c r="B3482" s="56">
        <v>44147</v>
      </c>
      <c r="C3482" s="56" t="s">
        <v>575</v>
      </c>
      <c r="D3482" s="57">
        <f>VLOOKUP(Pag_Inicio_Corr_mas_casos[[#This Row],[Corregimiento]],Hoja3!$A$2:$D$676,4,0)</f>
        <v>80807</v>
      </c>
      <c r="E3482" s="56">
        <v>12</v>
      </c>
      <c r="F3482">
        <v>1</v>
      </c>
    </row>
    <row r="3483" spans="1:6">
      <c r="A3483" s="55">
        <v>44147</v>
      </c>
      <c r="B3483" s="56">
        <v>44147</v>
      </c>
      <c r="C3483" s="56" t="s">
        <v>559</v>
      </c>
      <c r="D3483" s="57">
        <f>VLOOKUP(Pag_Inicio_Corr_mas_casos[[#This Row],[Corregimiento]],Hoja3!$A$2:$D$676,4,0)</f>
        <v>130708</v>
      </c>
      <c r="E3483" s="56">
        <v>12</v>
      </c>
      <c r="F3483">
        <v>1</v>
      </c>
    </row>
    <row r="3484" spans="1:6">
      <c r="A3484" s="55">
        <v>44147</v>
      </c>
      <c r="B3484" s="56">
        <v>44147</v>
      </c>
      <c r="C3484" s="56" t="s">
        <v>572</v>
      </c>
      <c r="D3484" s="57">
        <f>VLOOKUP(Pag_Inicio_Corr_mas_casos[[#This Row],[Corregimiento]],Hoja3!$A$2:$D$676,4,0)</f>
        <v>130701</v>
      </c>
      <c r="E3484" s="56">
        <v>11</v>
      </c>
      <c r="F3484">
        <v>1</v>
      </c>
    </row>
    <row r="3485" spans="1:6">
      <c r="A3485" s="55">
        <v>44147</v>
      </c>
      <c r="B3485" s="56">
        <v>44147</v>
      </c>
      <c r="C3485" s="56" t="s">
        <v>525</v>
      </c>
      <c r="D3485" s="57">
        <f>VLOOKUP(Pag_Inicio_Corr_mas_casos[[#This Row],[Corregimiento]],Hoja3!$A$2:$D$676,4,0)</f>
        <v>81002</v>
      </c>
      <c r="E3485" s="56">
        <v>11</v>
      </c>
      <c r="F3485">
        <v>1</v>
      </c>
    </row>
    <row r="3486" spans="1:6">
      <c r="A3486" s="80">
        <v>44148</v>
      </c>
      <c r="B3486" s="81">
        <v>44148</v>
      </c>
      <c r="C3486" s="81" t="s">
        <v>526</v>
      </c>
      <c r="D3486" s="82">
        <f>VLOOKUP(Pag_Inicio_Corr_mas_casos[[#This Row],[Corregimiento]],Hoja3!$A$2:$D$676,4,0)</f>
        <v>130106</v>
      </c>
      <c r="E3486" s="81">
        <v>42</v>
      </c>
      <c r="F3486">
        <v>1</v>
      </c>
    </row>
    <row r="3487" spans="1:6">
      <c r="A3487" s="80">
        <v>44148</v>
      </c>
      <c r="B3487" s="81">
        <v>44148</v>
      </c>
      <c r="C3487" s="81" t="s">
        <v>565</v>
      </c>
      <c r="D3487" s="82">
        <f>VLOOKUP(Pag_Inicio_Corr_mas_casos[[#This Row],[Corregimiento]],Hoja3!$A$2:$D$676,4,0)</f>
        <v>80809</v>
      </c>
      <c r="E3487" s="81">
        <v>38</v>
      </c>
      <c r="F3487">
        <v>1</v>
      </c>
    </row>
    <row r="3488" spans="1:6">
      <c r="A3488" s="80">
        <v>44148</v>
      </c>
      <c r="B3488" s="81">
        <v>44148</v>
      </c>
      <c r="C3488" s="81" t="s">
        <v>540</v>
      </c>
      <c r="D3488" s="82">
        <f>VLOOKUP(Pag_Inicio_Corr_mas_casos[[#This Row],[Corregimiento]],Hoja3!$A$2:$D$676,4,0)</f>
        <v>80812</v>
      </c>
      <c r="E3488" s="81">
        <v>30</v>
      </c>
      <c r="F3488">
        <v>1</v>
      </c>
    </row>
    <row r="3489" spans="1:6">
      <c r="A3489" s="80">
        <v>44148</v>
      </c>
      <c r="B3489" s="81">
        <v>44148</v>
      </c>
      <c r="C3489" s="81" t="s">
        <v>537</v>
      </c>
      <c r="D3489" s="82">
        <f>VLOOKUP(Pag_Inicio_Corr_mas_casos[[#This Row],[Corregimiento]],Hoja3!$A$2:$D$676,4,0)</f>
        <v>80819</v>
      </c>
      <c r="E3489" s="81">
        <v>30</v>
      </c>
      <c r="F3489">
        <v>1</v>
      </c>
    </row>
    <row r="3490" spans="1:6">
      <c r="A3490" s="80">
        <v>44148</v>
      </c>
      <c r="B3490" s="81">
        <v>44148</v>
      </c>
      <c r="C3490" s="81" t="s">
        <v>560</v>
      </c>
      <c r="D3490" s="82">
        <f>VLOOKUP(Pag_Inicio_Corr_mas_casos[[#This Row],[Corregimiento]],Hoja3!$A$2:$D$676,4,0)</f>
        <v>80826</v>
      </c>
      <c r="E3490" s="81">
        <v>28</v>
      </c>
      <c r="F3490">
        <v>1</v>
      </c>
    </row>
    <row r="3491" spans="1:6">
      <c r="A3491" s="80">
        <v>44148</v>
      </c>
      <c r="B3491" s="81">
        <v>44148</v>
      </c>
      <c r="C3491" s="81" t="s">
        <v>524</v>
      </c>
      <c r="D3491" s="82">
        <f>VLOOKUP(Pag_Inicio_Corr_mas_casos[[#This Row],[Corregimiento]],Hoja3!$A$2:$D$676,4,0)</f>
        <v>130101</v>
      </c>
      <c r="E3491" s="81">
        <v>27</v>
      </c>
      <c r="F3491">
        <v>1</v>
      </c>
    </row>
    <row r="3492" spans="1:6">
      <c r="A3492" s="80">
        <v>44148</v>
      </c>
      <c r="B3492" s="81">
        <v>44148</v>
      </c>
      <c r="C3492" s="81" t="s">
        <v>571</v>
      </c>
      <c r="D3492" s="82">
        <f>VLOOKUP(Pag_Inicio_Corr_mas_casos[[#This Row],[Corregimiento]],Hoja3!$A$2:$D$676,4,0)</f>
        <v>30104</v>
      </c>
      <c r="E3492" s="81">
        <v>25</v>
      </c>
      <c r="F3492">
        <v>1</v>
      </c>
    </row>
    <row r="3493" spans="1:6">
      <c r="A3493" s="80">
        <v>44148</v>
      </c>
      <c r="B3493" s="81">
        <v>44148</v>
      </c>
      <c r="C3493" s="81" t="s">
        <v>643</v>
      </c>
      <c r="D3493" s="82">
        <f>VLOOKUP(Pag_Inicio_Corr_mas_casos[[#This Row],[Corregimiento]],Hoja3!$A$2:$D$676,4,0)</f>
        <v>40612</v>
      </c>
      <c r="E3493" s="81">
        <v>23</v>
      </c>
      <c r="F3493">
        <v>1</v>
      </c>
    </row>
    <row r="3494" spans="1:6">
      <c r="A3494" s="80">
        <v>44148</v>
      </c>
      <c r="B3494" s="81">
        <v>44148</v>
      </c>
      <c r="C3494" s="81" t="s">
        <v>545</v>
      </c>
      <c r="D3494" s="82">
        <f>VLOOKUP(Pag_Inicio_Corr_mas_casos[[#This Row],[Corregimiento]],Hoja3!$A$2:$D$676,4,0)</f>
        <v>80810</v>
      </c>
      <c r="E3494" s="81">
        <v>23</v>
      </c>
      <c r="F3494">
        <v>1</v>
      </c>
    </row>
    <row r="3495" spans="1:6">
      <c r="A3495" s="80">
        <v>44148</v>
      </c>
      <c r="B3495" s="81">
        <v>44148</v>
      </c>
      <c r="C3495" s="81" t="s">
        <v>559</v>
      </c>
      <c r="D3495" s="82">
        <f>VLOOKUP(Pag_Inicio_Corr_mas_casos[[#This Row],[Corregimiento]],Hoja3!$A$2:$D$676,4,0)</f>
        <v>130708</v>
      </c>
      <c r="E3495" s="81">
        <v>22</v>
      </c>
      <c r="F3495">
        <v>1</v>
      </c>
    </row>
    <row r="3496" spans="1:6">
      <c r="A3496" s="80">
        <v>44148</v>
      </c>
      <c r="B3496" s="81">
        <v>44148</v>
      </c>
      <c r="C3496" s="81" t="s">
        <v>528</v>
      </c>
      <c r="D3496" s="82">
        <f>VLOOKUP(Pag_Inicio_Corr_mas_casos[[#This Row],[Corregimiento]],Hoja3!$A$2:$D$676,4,0)</f>
        <v>130102</v>
      </c>
      <c r="E3496" s="81">
        <v>22</v>
      </c>
      <c r="F3496">
        <v>1</v>
      </c>
    </row>
    <row r="3497" spans="1:6">
      <c r="A3497" s="80">
        <v>44148</v>
      </c>
      <c r="B3497" s="81">
        <v>44148</v>
      </c>
      <c r="C3497" s="81" t="s">
        <v>532</v>
      </c>
      <c r="D3497" s="82">
        <f>VLOOKUP(Pag_Inicio_Corr_mas_casos[[#This Row],[Corregimiento]],Hoja3!$A$2:$D$676,4,0)</f>
        <v>80816</v>
      </c>
      <c r="E3497" s="81">
        <v>22</v>
      </c>
      <c r="F3497">
        <v>1</v>
      </c>
    </row>
    <row r="3498" spans="1:6">
      <c r="A3498" s="80">
        <v>44148</v>
      </c>
      <c r="B3498" s="81">
        <v>44148</v>
      </c>
      <c r="C3498" s="81" t="s">
        <v>542</v>
      </c>
      <c r="D3498" s="82">
        <f>VLOOKUP(Pag_Inicio_Corr_mas_casos[[#This Row],[Corregimiento]],Hoja3!$A$2:$D$676,4,0)</f>
        <v>40601</v>
      </c>
      <c r="E3498" s="81">
        <v>21</v>
      </c>
      <c r="F3498">
        <v>1</v>
      </c>
    </row>
    <row r="3499" spans="1:6">
      <c r="A3499" s="80">
        <v>44148</v>
      </c>
      <c r="B3499" s="81">
        <v>44148</v>
      </c>
      <c r="C3499" s="81" t="s">
        <v>580</v>
      </c>
      <c r="D3499" s="82">
        <f>VLOOKUP(Pag_Inicio_Corr_mas_casos[[#This Row],[Corregimiento]],Hoja3!$A$2:$D$676,4,0)</f>
        <v>91001</v>
      </c>
      <c r="E3499" s="81">
        <v>20</v>
      </c>
      <c r="F3499">
        <v>1</v>
      </c>
    </row>
    <row r="3500" spans="1:6">
      <c r="A3500" s="80">
        <v>44148</v>
      </c>
      <c r="B3500" s="81">
        <v>44148</v>
      </c>
      <c r="C3500" s="81" t="s">
        <v>535</v>
      </c>
      <c r="D3500" s="82">
        <f>VLOOKUP(Pag_Inicio_Corr_mas_casos[[#This Row],[Corregimiento]],Hoja3!$A$2:$D$676,4,0)</f>
        <v>80823</v>
      </c>
      <c r="E3500" s="81">
        <v>20</v>
      </c>
      <c r="F3500">
        <v>1</v>
      </c>
    </row>
    <row r="3501" spans="1:6">
      <c r="A3501" s="80">
        <v>44148</v>
      </c>
      <c r="B3501" s="81">
        <v>44148</v>
      </c>
      <c r="C3501" s="81" t="s">
        <v>531</v>
      </c>
      <c r="D3501" s="82">
        <f>VLOOKUP(Pag_Inicio_Corr_mas_casos[[#This Row],[Corregimiento]],Hoja3!$A$2:$D$676,4,0)</f>
        <v>81008</v>
      </c>
      <c r="E3501" s="81">
        <v>20</v>
      </c>
      <c r="F3501">
        <v>1</v>
      </c>
    </row>
    <row r="3502" spans="1:6">
      <c r="A3502" s="80">
        <v>44148</v>
      </c>
      <c r="B3502" s="81">
        <v>44148</v>
      </c>
      <c r="C3502" s="81" t="s">
        <v>644</v>
      </c>
      <c r="D3502" s="82">
        <f>VLOOKUP(Pag_Inicio_Corr_mas_casos[[#This Row],[Corregimiento]],Hoja3!$A$2:$D$676,4,0)</f>
        <v>40404</v>
      </c>
      <c r="E3502" s="81">
        <v>19</v>
      </c>
      <c r="F3502">
        <v>1</v>
      </c>
    </row>
    <row r="3503" spans="1:6">
      <c r="A3503" s="80">
        <v>44148</v>
      </c>
      <c r="B3503" s="81">
        <v>44148</v>
      </c>
      <c r="C3503" s="81" t="s">
        <v>575</v>
      </c>
      <c r="D3503" s="82">
        <f>VLOOKUP(Pag_Inicio_Corr_mas_casos[[#This Row],[Corregimiento]],Hoja3!$A$2:$D$676,4,0)</f>
        <v>80807</v>
      </c>
      <c r="E3503" s="81">
        <v>19</v>
      </c>
      <c r="F3503">
        <v>1</v>
      </c>
    </row>
    <row r="3504" spans="1:6">
      <c r="A3504" s="80">
        <v>44148</v>
      </c>
      <c r="B3504" s="81">
        <v>44148</v>
      </c>
      <c r="C3504" s="81" t="s">
        <v>544</v>
      </c>
      <c r="D3504" s="82">
        <f>VLOOKUP(Pag_Inicio_Corr_mas_casos[[#This Row],[Corregimiento]],Hoja3!$A$2:$D$676,4,0)</f>
        <v>130108</v>
      </c>
      <c r="E3504" s="81">
        <v>19</v>
      </c>
      <c r="F3504">
        <v>1</v>
      </c>
    </row>
    <row r="3505" spans="1:6">
      <c r="A3505" s="80">
        <v>44148</v>
      </c>
      <c r="B3505" s="81">
        <v>44148</v>
      </c>
      <c r="C3505" s="81" t="s">
        <v>706</v>
      </c>
      <c r="D3505" s="82">
        <f>VLOOKUP(Pag_Inicio_Corr_mas_casos[[#This Row],[Corregimiento]],Hoja3!$A$2:$D$676,4,0)</f>
        <v>70408</v>
      </c>
      <c r="E3505" s="81">
        <v>16</v>
      </c>
      <c r="F3505">
        <v>1</v>
      </c>
    </row>
    <row r="3506" spans="1:6">
      <c r="A3506" s="80">
        <v>44148</v>
      </c>
      <c r="B3506" s="81">
        <v>44148</v>
      </c>
      <c r="C3506" s="81" t="s">
        <v>533</v>
      </c>
      <c r="D3506" s="82">
        <f>VLOOKUP(Pag_Inicio_Corr_mas_casos[[#This Row],[Corregimiento]],Hoja3!$A$2:$D$676,4,0)</f>
        <v>80817</v>
      </c>
      <c r="E3506" s="81">
        <v>16</v>
      </c>
      <c r="F3506">
        <v>1</v>
      </c>
    </row>
    <row r="3507" spans="1:6">
      <c r="A3507" s="80">
        <v>44148</v>
      </c>
      <c r="B3507" s="81">
        <v>44148</v>
      </c>
      <c r="C3507" s="81" t="s">
        <v>538</v>
      </c>
      <c r="D3507" s="82">
        <f>VLOOKUP(Pag_Inicio_Corr_mas_casos[[#This Row],[Corregimiento]],Hoja3!$A$2:$D$676,4,0)</f>
        <v>130107</v>
      </c>
      <c r="E3507" s="81">
        <v>15</v>
      </c>
      <c r="F3507">
        <v>1</v>
      </c>
    </row>
    <row r="3508" spans="1:6">
      <c r="A3508" s="80">
        <v>44148</v>
      </c>
      <c r="B3508" s="81">
        <v>44148</v>
      </c>
      <c r="C3508" s="81" t="s">
        <v>657</v>
      </c>
      <c r="D3508" s="82">
        <f>VLOOKUP(Pag_Inicio_Corr_mas_casos[[#This Row],[Corregimiento]],Hoja3!$A$2:$D$676,4,0)</f>
        <v>91101</v>
      </c>
      <c r="E3508" s="81">
        <v>15</v>
      </c>
      <c r="F3508">
        <v>1</v>
      </c>
    </row>
    <row r="3509" spans="1:6">
      <c r="A3509" s="80">
        <v>44148</v>
      </c>
      <c r="B3509" s="81">
        <v>44148</v>
      </c>
      <c r="C3509" s="81" t="s">
        <v>516</v>
      </c>
      <c r="D3509" s="82">
        <f>VLOOKUP(Pag_Inicio_Corr_mas_casos[[#This Row],[Corregimiento]],Hoja3!$A$2:$D$676,4,0)</f>
        <v>20603</v>
      </c>
      <c r="E3509" s="81">
        <v>14</v>
      </c>
      <c r="F3509">
        <v>1</v>
      </c>
    </row>
    <row r="3510" spans="1:6">
      <c r="A3510" s="80">
        <v>44148</v>
      </c>
      <c r="B3510" s="81">
        <v>44148</v>
      </c>
      <c r="C3510" s="81" t="s">
        <v>555</v>
      </c>
      <c r="D3510" s="82">
        <f>VLOOKUP(Pag_Inicio_Corr_mas_casos[[#This Row],[Corregimiento]],Hoja3!$A$2:$D$676,4,0)</f>
        <v>80815</v>
      </c>
      <c r="E3510" s="81">
        <v>25</v>
      </c>
      <c r="F3510">
        <v>1</v>
      </c>
    </row>
    <row r="3511" spans="1:6">
      <c r="A3511" s="80">
        <v>44148</v>
      </c>
      <c r="B3511" s="81">
        <v>44148</v>
      </c>
      <c r="C3511" s="81" t="s">
        <v>568</v>
      </c>
      <c r="D3511" s="82">
        <f>VLOOKUP(Pag_Inicio_Corr_mas_casos[[#This Row],[Corregimiento]],Hoja3!$A$2:$D$676,4,0)</f>
        <v>130717</v>
      </c>
      <c r="E3511" s="81">
        <v>13</v>
      </c>
      <c r="F3511">
        <v>1</v>
      </c>
    </row>
    <row r="3512" spans="1:6">
      <c r="A3512" s="80">
        <v>44148</v>
      </c>
      <c r="B3512" s="81">
        <v>44148</v>
      </c>
      <c r="C3512" s="81" t="s">
        <v>557</v>
      </c>
      <c r="D3512" s="82">
        <f>VLOOKUP(Pag_Inicio_Corr_mas_casos[[#This Row],[Corregimiento]],Hoja3!$A$2:$D$676,4,0)</f>
        <v>80811</v>
      </c>
      <c r="E3512" s="81">
        <v>13</v>
      </c>
      <c r="F3512">
        <v>1</v>
      </c>
    </row>
    <row r="3513" spans="1:6">
      <c r="A3513" s="80">
        <v>44148</v>
      </c>
      <c r="B3513" s="81">
        <v>44148</v>
      </c>
      <c r="C3513" s="81" t="s">
        <v>584</v>
      </c>
      <c r="D3513" s="82">
        <f>VLOOKUP(Pag_Inicio_Corr_mas_casos[[#This Row],[Corregimiento]],Hoja3!$A$2:$D$676,4,0)</f>
        <v>100101</v>
      </c>
      <c r="E3513" s="81">
        <v>12</v>
      </c>
      <c r="F3513">
        <v>1</v>
      </c>
    </row>
    <row r="3514" spans="1:6">
      <c r="A3514" s="80">
        <v>44148</v>
      </c>
      <c r="B3514" s="81">
        <v>44148</v>
      </c>
      <c r="C3514" s="81" t="s">
        <v>529</v>
      </c>
      <c r="D3514" s="82">
        <f>VLOOKUP(Pag_Inicio_Corr_mas_casos[[#This Row],[Corregimiento]],Hoja3!$A$2:$D$676,4,0)</f>
        <v>80821</v>
      </c>
      <c r="E3514" s="81">
        <v>11</v>
      </c>
      <c r="F3514">
        <v>1</v>
      </c>
    </row>
    <row r="3515" spans="1:6">
      <c r="A3515" s="80">
        <v>44148</v>
      </c>
      <c r="B3515" s="81">
        <v>44148</v>
      </c>
      <c r="C3515" s="81" t="s">
        <v>534</v>
      </c>
      <c r="D3515" s="82">
        <f>VLOOKUP(Pag_Inicio_Corr_mas_casos[[#This Row],[Corregimiento]],Hoja3!$A$2:$D$676,4,0)</f>
        <v>80822</v>
      </c>
      <c r="E3515" s="81">
        <v>11</v>
      </c>
      <c r="F3515">
        <v>1</v>
      </c>
    </row>
    <row r="3516" spans="1:6">
      <c r="A3516" s="80">
        <v>44148</v>
      </c>
      <c r="B3516" s="81">
        <v>44148</v>
      </c>
      <c r="C3516" s="81" t="s">
        <v>536</v>
      </c>
      <c r="D3516" s="82">
        <f>VLOOKUP(Pag_Inicio_Corr_mas_casos[[#This Row],[Corregimiento]],Hoja3!$A$2:$D$676,4,0)</f>
        <v>81001</v>
      </c>
      <c r="E3516" s="81">
        <v>11</v>
      </c>
      <c r="F3516">
        <v>1</v>
      </c>
    </row>
    <row r="3517" spans="1:6">
      <c r="A3517" s="80">
        <v>44148</v>
      </c>
      <c r="B3517" s="81">
        <v>44148</v>
      </c>
      <c r="C3517" s="81" t="s">
        <v>530</v>
      </c>
      <c r="D3517" s="82">
        <f>VLOOKUP(Pag_Inicio_Corr_mas_casos[[#This Row],[Corregimiento]],Hoja3!$A$2:$D$676,4,0)</f>
        <v>81007</v>
      </c>
      <c r="E3517" s="81">
        <v>11</v>
      </c>
      <c r="F3517">
        <v>1</v>
      </c>
    </row>
    <row r="3518" spans="1:6">
      <c r="A3518" s="80">
        <v>44148</v>
      </c>
      <c r="B3518" s="81">
        <v>44148</v>
      </c>
      <c r="C3518" s="81" t="s">
        <v>569</v>
      </c>
      <c r="D3518" s="82">
        <f>VLOOKUP(Pag_Inicio_Corr_mas_casos[[#This Row],[Corregimiento]],Hoja3!$A$2:$D$676,4,0)</f>
        <v>81003</v>
      </c>
      <c r="E3518" s="81">
        <v>11</v>
      </c>
      <c r="F3518">
        <v>1</v>
      </c>
    </row>
    <row r="3519" spans="1:6">
      <c r="A3519" s="80">
        <v>44148</v>
      </c>
      <c r="B3519" s="81">
        <v>44148</v>
      </c>
      <c r="C3519" s="81" t="s">
        <v>550</v>
      </c>
      <c r="D3519" s="82">
        <f>VLOOKUP(Pag_Inicio_Corr_mas_casos[[#This Row],[Corregimiento]],Hoja3!$A$2:$D$676,4,0)</f>
        <v>80813</v>
      </c>
      <c r="E3519" s="81">
        <v>11</v>
      </c>
      <c r="F3519">
        <v>1</v>
      </c>
    </row>
    <row r="3520" spans="1:6">
      <c r="A3520" s="80">
        <v>44148</v>
      </c>
      <c r="B3520" s="81">
        <v>44148</v>
      </c>
      <c r="C3520" s="81" t="s">
        <v>587</v>
      </c>
      <c r="D3520" s="82">
        <f>VLOOKUP(Pag_Inicio_Corr_mas_casos[[#This Row],[Corregimiento]],Hoja3!$A$2:$D$676,4,0)</f>
        <v>130716</v>
      </c>
      <c r="E3520" s="81">
        <v>11</v>
      </c>
      <c r="F3520">
        <v>1</v>
      </c>
    </row>
    <row r="3521" spans="1:6">
      <c r="A3521" s="80">
        <v>44148</v>
      </c>
      <c r="B3521" s="81">
        <v>44148</v>
      </c>
      <c r="C3521" s="81" t="s">
        <v>558</v>
      </c>
      <c r="D3521" s="82">
        <f>VLOOKUP(Pag_Inicio_Corr_mas_casos[[#This Row],[Corregimiento]],Hoja3!$A$2:$D$676,4,0)</f>
        <v>50316</v>
      </c>
      <c r="E3521" s="81">
        <v>11</v>
      </c>
      <c r="F3521">
        <v>1</v>
      </c>
    </row>
    <row r="3522" spans="1:6">
      <c r="A3522" s="101">
        <v>44149</v>
      </c>
      <c r="B3522" s="102">
        <v>44149</v>
      </c>
      <c r="C3522" s="102" t="s">
        <v>526</v>
      </c>
      <c r="D3522" s="103">
        <f>VLOOKUP(Pag_Inicio_Corr_mas_casos[[#This Row],[Corregimiento]],Hoja3!$A$2:$D$676,4,0)</f>
        <v>130106</v>
      </c>
      <c r="E3522" s="102">
        <v>58</v>
      </c>
      <c r="F3522">
        <v>1</v>
      </c>
    </row>
    <row r="3523" spans="1:6">
      <c r="A3523" s="101">
        <v>44149</v>
      </c>
      <c r="B3523" s="102">
        <v>44149</v>
      </c>
      <c r="C3523" s="102" t="s">
        <v>524</v>
      </c>
      <c r="D3523" s="103">
        <f>VLOOKUP(Pag_Inicio_Corr_mas_casos[[#This Row],[Corregimiento]],Hoja3!$A$2:$D$676,4,0)</f>
        <v>130101</v>
      </c>
      <c r="E3523" s="102">
        <v>48</v>
      </c>
      <c r="F3523">
        <v>1</v>
      </c>
    </row>
    <row r="3524" spans="1:6">
      <c r="A3524" s="101">
        <v>44149</v>
      </c>
      <c r="B3524" s="102">
        <v>44149</v>
      </c>
      <c r="C3524" s="104" t="s">
        <v>541</v>
      </c>
      <c r="D3524" s="103">
        <f>VLOOKUP(Pag_Inicio_Corr_mas_casos[[#This Row],[Corregimiento]],Hoja3!$A$2:$D$676,4,0)</f>
        <v>130702</v>
      </c>
      <c r="E3524" s="102">
        <v>31</v>
      </c>
      <c r="F3524">
        <v>1</v>
      </c>
    </row>
    <row r="3525" spans="1:6">
      <c r="A3525" s="101">
        <v>44149</v>
      </c>
      <c r="B3525" s="102">
        <v>44149</v>
      </c>
      <c r="C3525" s="104" t="s">
        <v>538</v>
      </c>
      <c r="D3525" s="103">
        <f>VLOOKUP(Pag_Inicio_Corr_mas_casos[[#This Row],[Corregimiento]],Hoja3!$A$2:$D$676,4,0)</f>
        <v>130107</v>
      </c>
      <c r="E3525" s="102">
        <v>21</v>
      </c>
      <c r="F3525">
        <v>1</v>
      </c>
    </row>
    <row r="3526" spans="1:6">
      <c r="A3526" s="101">
        <v>44149</v>
      </c>
      <c r="B3526" s="102">
        <v>44149</v>
      </c>
      <c r="C3526" s="104" t="s">
        <v>528</v>
      </c>
      <c r="D3526" s="103">
        <f>VLOOKUP(Pag_Inicio_Corr_mas_casos[[#This Row],[Corregimiento]],Hoja3!$A$2:$D$676,4,0)</f>
        <v>130102</v>
      </c>
      <c r="E3526" s="102">
        <v>29</v>
      </c>
      <c r="F3526">
        <v>1</v>
      </c>
    </row>
    <row r="3527" spans="1:6">
      <c r="A3527" s="101">
        <v>44149</v>
      </c>
      <c r="B3527" s="102">
        <v>44149</v>
      </c>
      <c r="C3527" s="104" t="s">
        <v>726</v>
      </c>
      <c r="D3527" s="103">
        <f>VLOOKUP(Pag_Inicio_Corr_mas_casos[[#This Row],[Corregimiento]],Hoja3!$A$2:$D$676,4,0)</f>
        <v>30302</v>
      </c>
      <c r="E3527" s="102">
        <v>29</v>
      </c>
      <c r="F3527">
        <v>1</v>
      </c>
    </row>
    <row r="3528" spans="1:6">
      <c r="A3528" s="101">
        <v>44149</v>
      </c>
      <c r="B3528" s="102">
        <v>44149</v>
      </c>
      <c r="C3528" s="104" t="s">
        <v>575</v>
      </c>
      <c r="D3528" s="103">
        <f>VLOOKUP(Pag_Inicio_Corr_mas_casos[[#This Row],[Corregimiento]],Hoja3!$A$2:$D$676,4,0)</f>
        <v>80807</v>
      </c>
      <c r="E3528" s="102">
        <v>18</v>
      </c>
      <c r="F3528">
        <v>1</v>
      </c>
    </row>
    <row r="3529" spans="1:6">
      <c r="A3529" s="101">
        <v>44149</v>
      </c>
      <c r="B3529" s="102">
        <v>44149</v>
      </c>
      <c r="C3529" s="104" t="s">
        <v>587</v>
      </c>
      <c r="D3529" s="103">
        <f>VLOOKUP(Pag_Inicio_Corr_mas_casos[[#This Row],[Corregimiento]],Hoja3!$A$2:$D$676,4,0)</f>
        <v>130716</v>
      </c>
      <c r="E3529" s="102">
        <v>18</v>
      </c>
      <c r="F3529">
        <v>1</v>
      </c>
    </row>
    <row r="3530" spans="1:6">
      <c r="A3530" s="101">
        <v>44149</v>
      </c>
      <c r="B3530" s="102">
        <v>44149</v>
      </c>
      <c r="C3530" s="104" t="s">
        <v>540</v>
      </c>
      <c r="D3530" s="103">
        <f>VLOOKUP(Pag_Inicio_Corr_mas_casos[[#This Row],[Corregimiento]],Hoja3!$A$2:$D$676,4,0)</f>
        <v>80812</v>
      </c>
      <c r="E3530" s="102">
        <v>18</v>
      </c>
      <c r="F3530">
        <v>1</v>
      </c>
    </row>
    <row r="3531" spans="1:6">
      <c r="A3531" s="101">
        <v>44149</v>
      </c>
      <c r="B3531" s="102">
        <v>44149</v>
      </c>
      <c r="C3531" s="104" t="s">
        <v>554</v>
      </c>
      <c r="D3531" s="103">
        <f>VLOOKUP(Pag_Inicio_Corr_mas_casos[[#This Row],[Corregimiento]],Hoja3!$A$2:$D$676,4,0)</f>
        <v>80820</v>
      </c>
      <c r="E3531" s="102">
        <v>17</v>
      </c>
      <c r="F3531">
        <v>1</v>
      </c>
    </row>
    <row r="3532" spans="1:6">
      <c r="A3532" s="101">
        <v>44149</v>
      </c>
      <c r="B3532" s="102">
        <v>44149</v>
      </c>
      <c r="C3532" s="104" t="s">
        <v>530</v>
      </c>
      <c r="D3532" s="103">
        <f>VLOOKUP(Pag_Inicio_Corr_mas_casos[[#This Row],[Corregimiento]],Hoja3!$A$2:$D$676,4,0)</f>
        <v>81007</v>
      </c>
      <c r="E3532" s="102">
        <v>17</v>
      </c>
      <c r="F3532">
        <v>1</v>
      </c>
    </row>
    <row r="3533" spans="1:6">
      <c r="A3533" s="101">
        <v>44149</v>
      </c>
      <c r="B3533" s="102">
        <v>44149</v>
      </c>
      <c r="C3533" s="104" t="s">
        <v>537</v>
      </c>
      <c r="D3533" s="103">
        <f>VLOOKUP(Pag_Inicio_Corr_mas_casos[[#This Row],[Corregimiento]],Hoja3!$A$2:$D$676,4,0)</f>
        <v>80819</v>
      </c>
      <c r="E3533" s="102">
        <v>15</v>
      </c>
      <c r="F3533">
        <v>1</v>
      </c>
    </row>
    <row r="3534" spans="1:6">
      <c r="A3534" s="101">
        <v>44149</v>
      </c>
      <c r="B3534" s="102">
        <v>44149</v>
      </c>
      <c r="C3534" s="104" t="s">
        <v>543</v>
      </c>
      <c r="D3534" s="103">
        <f>VLOOKUP(Pag_Inicio_Corr_mas_casos[[#This Row],[Corregimiento]],Hoja3!$A$2:$D$676,4,0)</f>
        <v>80806</v>
      </c>
      <c r="E3534" s="102">
        <v>14</v>
      </c>
      <c r="F3534">
        <v>1</v>
      </c>
    </row>
    <row r="3535" spans="1:6">
      <c r="A3535" s="101">
        <v>44149</v>
      </c>
      <c r="B3535" s="102">
        <v>44149</v>
      </c>
      <c r="C3535" s="104" t="s">
        <v>529</v>
      </c>
      <c r="D3535" s="103">
        <f>VLOOKUP(Pag_Inicio_Corr_mas_casos[[#This Row],[Corregimiento]],Hoja3!$A$2:$D$676,4,0)</f>
        <v>80821</v>
      </c>
      <c r="E3535" s="102">
        <v>14</v>
      </c>
      <c r="F3535">
        <v>1</v>
      </c>
    </row>
    <row r="3536" spans="1:6">
      <c r="A3536" s="101">
        <v>44149</v>
      </c>
      <c r="B3536" s="102">
        <v>44149</v>
      </c>
      <c r="C3536" s="104" t="s">
        <v>727</v>
      </c>
      <c r="D3536" s="103">
        <f>VLOOKUP(Pag_Inicio_Corr_mas_casos[[#This Row],[Corregimiento]],Hoja3!$A$2:$D$676,4,0)</f>
        <v>40608</v>
      </c>
      <c r="E3536" s="102">
        <v>13</v>
      </c>
      <c r="F3536">
        <v>1</v>
      </c>
    </row>
    <row r="3537" spans="1:6">
      <c r="A3537" s="101">
        <v>44149</v>
      </c>
      <c r="B3537" s="102">
        <v>44149</v>
      </c>
      <c r="C3537" s="104" t="s">
        <v>572</v>
      </c>
      <c r="D3537" s="103">
        <f>VLOOKUP(Pag_Inicio_Corr_mas_casos[[#This Row],[Corregimiento]],Hoja3!$A$2:$D$676,4,0)</f>
        <v>130701</v>
      </c>
      <c r="E3537" s="102">
        <v>13</v>
      </c>
      <c r="F3537">
        <v>1</v>
      </c>
    </row>
    <row r="3538" spans="1:6">
      <c r="A3538" s="101">
        <v>44149</v>
      </c>
      <c r="B3538" s="102">
        <v>44149</v>
      </c>
      <c r="C3538" s="104" t="s">
        <v>565</v>
      </c>
      <c r="D3538" s="103">
        <f>VLOOKUP(Pag_Inicio_Corr_mas_casos[[#This Row],[Corregimiento]],Hoja3!$A$2:$D$676,4,0)</f>
        <v>80809</v>
      </c>
      <c r="E3538" s="102">
        <v>13</v>
      </c>
      <c r="F3538">
        <v>1</v>
      </c>
    </row>
    <row r="3539" spans="1:6">
      <c r="A3539" s="101">
        <v>44149</v>
      </c>
      <c r="B3539" s="102">
        <v>44149</v>
      </c>
      <c r="C3539" s="104" t="s">
        <v>544</v>
      </c>
      <c r="D3539" s="103">
        <f>VLOOKUP(Pag_Inicio_Corr_mas_casos[[#This Row],[Corregimiento]],Hoja3!$A$2:$D$676,4,0)</f>
        <v>130108</v>
      </c>
      <c r="E3539" s="102">
        <v>13</v>
      </c>
      <c r="F3539">
        <v>1</v>
      </c>
    </row>
    <row r="3540" spans="1:6">
      <c r="A3540" s="101">
        <v>44149</v>
      </c>
      <c r="B3540" s="102">
        <v>44149</v>
      </c>
      <c r="C3540" s="104" t="s">
        <v>568</v>
      </c>
      <c r="D3540" s="103">
        <f>VLOOKUP(Pag_Inicio_Corr_mas_casos[[#This Row],[Corregimiento]],Hoja3!$A$2:$D$676,4,0)</f>
        <v>130717</v>
      </c>
      <c r="E3540" s="102">
        <v>13</v>
      </c>
      <c r="F3540">
        <v>1</v>
      </c>
    </row>
    <row r="3541" spans="1:6">
      <c r="A3541" s="101">
        <v>44149</v>
      </c>
      <c r="B3541" s="102">
        <v>44149</v>
      </c>
      <c r="C3541" s="104" t="s">
        <v>579</v>
      </c>
      <c r="D3541" s="103">
        <f>VLOOKUP(Pag_Inicio_Corr_mas_casos[[#This Row],[Corregimiento]],Hoja3!$A$2:$D$676,4,0)</f>
        <v>130706</v>
      </c>
      <c r="E3541" s="102">
        <v>13</v>
      </c>
      <c r="F3541">
        <v>1</v>
      </c>
    </row>
    <row r="3542" spans="1:6">
      <c r="A3542" s="101">
        <v>44149</v>
      </c>
      <c r="B3542" s="102">
        <v>44149</v>
      </c>
      <c r="C3542" s="104" t="s">
        <v>533</v>
      </c>
      <c r="D3542" s="103">
        <f>VLOOKUP(Pag_Inicio_Corr_mas_casos[[#This Row],[Corregimiento]],Hoja3!$A$2:$D$676,4,0)</f>
        <v>80817</v>
      </c>
      <c r="E3542" s="102">
        <v>12</v>
      </c>
      <c r="F3542">
        <v>1</v>
      </c>
    </row>
    <row r="3543" spans="1:6">
      <c r="A3543" s="101">
        <v>44149</v>
      </c>
      <c r="B3543" s="102">
        <v>44149</v>
      </c>
      <c r="C3543" s="104" t="s">
        <v>531</v>
      </c>
      <c r="D3543" s="103">
        <f>VLOOKUP(Pag_Inicio_Corr_mas_casos[[#This Row],[Corregimiento]],Hoja3!$A$2:$D$676,4,0)</f>
        <v>81008</v>
      </c>
      <c r="E3543" s="102">
        <v>12</v>
      </c>
      <c r="F3543">
        <v>1</v>
      </c>
    </row>
    <row r="3544" spans="1:6">
      <c r="A3544" s="101">
        <v>44149</v>
      </c>
      <c r="B3544" s="102">
        <v>44149</v>
      </c>
      <c r="C3544" s="104" t="s">
        <v>536</v>
      </c>
      <c r="D3544" s="103">
        <f>VLOOKUP(Pag_Inicio_Corr_mas_casos[[#This Row],[Corregimiento]],Hoja3!$A$2:$D$676,4,0)</f>
        <v>81001</v>
      </c>
      <c r="E3544" s="102">
        <v>12</v>
      </c>
      <c r="F3544">
        <v>1</v>
      </c>
    </row>
    <row r="3545" spans="1:6">
      <c r="A3545" s="101">
        <v>44149</v>
      </c>
      <c r="B3545" s="102">
        <v>44149</v>
      </c>
      <c r="C3545" s="104" t="s">
        <v>588</v>
      </c>
      <c r="D3545" s="103">
        <f>VLOOKUP(Pag_Inicio_Corr_mas_casos[[#This Row],[Corregimiento]],Hoja3!$A$2:$D$676,4,0)</f>
        <v>20207</v>
      </c>
      <c r="E3545" s="102">
        <v>12</v>
      </c>
      <c r="F3545">
        <v>1</v>
      </c>
    </row>
    <row r="3546" spans="1:6">
      <c r="A3546" s="101">
        <v>44149</v>
      </c>
      <c r="B3546" s="102">
        <v>44149</v>
      </c>
      <c r="C3546" s="102" t="s">
        <v>728</v>
      </c>
      <c r="D3546" s="103">
        <f>VLOOKUP(Pag_Inicio_Corr_mas_casos[[#This Row],[Corregimiento]],Hoja3!$A$2:$D$676,4,0)</f>
        <v>90302</v>
      </c>
      <c r="E3546" s="102">
        <v>11</v>
      </c>
      <c r="F3546">
        <v>1</v>
      </c>
    </row>
    <row r="3547" spans="1:6">
      <c r="A3547" s="101">
        <v>44149</v>
      </c>
      <c r="B3547" s="102">
        <v>44149</v>
      </c>
      <c r="C3547" s="104" t="s">
        <v>559</v>
      </c>
      <c r="D3547" s="103">
        <f>VLOOKUP(Pag_Inicio_Corr_mas_casos[[#This Row],[Corregimiento]],Hoja3!$A$2:$D$676,4,0)</f>
        <v>130708</v>
      </c>
      <c r="E3547" s="102">
        <v>11</v>
      </c>
      <c r="F3547">
        <v>1</v>
      </c>
    </row>
    <row r="3548" spans="1:6">
      <c r="A3548" s="101">
        <v>44149</v>
      </c>
      <c r="B3548" s="102">
        <v>44149</v>
      </c>
      <c r="C3548" s="104" t="s">
        <v>532</v>
      </c>
      <c r="D3548" s="103">
        <f>VLOOKUP(Pag_Inicio_Corr_mas_casos[[#This Row],[Corregimiento]],Hoja3!$A$2:$D$676,4,0)</f>
        <v>80816</v>
      </c>
      <c r="E3548" s="102">
        <v>11</v>
      </c>
      <c r="F3548">
        <v>1</v>
      </c>
    </row>
    <row r="3549" spans="1:6">
      <c r="A3549" s="67">
        <v>44150</v>
      </c>
      <c r="B3549" s="68">
        <v>44150</v>
      </c>
      <c r="C3549" s="68" t="s">
        <v>541</v>
      </c>
      <c r="D3549" s="69">
        <f>VLOOKUP(Pag_Inicio_Corr_mas_casos[[#This Row],[Corregimiento]],Hoja3!$A$2:$D$676,4,0)</f>
        <v>130702</v>
      </c>
      <c r="E3549" s="68">
        <v>65</v>
      </c>
      <c r="F3549">
        <v>1</v>
      </c>
    </row>
    <row r="3550" spans="1:6">
      <c r="A3550" s="67">
        <v>44150</v>
      </c>
      <c r="B3550" s="68">
        <v>44150</v>
      </c>
      <c r="C3550" s="68" t="s">
        <v>526</v>
      </c>
      <c r="D3550" s="69">
        <f>VLOOKUP(Pag_Inicio_Corr_mas_casos[[#This Row],[Corregimiento]],Hoja3!$A$2:$D$676,4,0)</f>
        <v>130106</v>
      </c>
      <c r="E3550" s="68">
        <v>60</v>
      </c>
      <c r="F3550">
        <v>1</v>
      </c>
    </row>
    <row r="3551" spans="1:6">
      <c r="A3551" s="67">
        <v>44150</v>
      </c>
      <c r="B3551" s="68">
        <v>44150</v>
      </c>
      <c r="C3551" s="68" t="s">
        <v>584</v>
      </c>
      <c r="D3551" s="69">
        <f>VLOOKUP(Pag_Inicio_Corr_mas_casos[[#This Row],[Corregimiento]],Hoja3!$A$2:$D$676,4,0)</f>
        <v>100101</v>
      </c>
      <c r="E3551" s="68">
        <v>44</v>
      </c>
      <c r="F3551">
        <v>1</v>
      </c>
    </row>
    <row r="3552" spans="1:6">
      <c r="A3552" s="67">
        <v>44150</v>
      </c>
      <c r="B3552" s="68">
        <v>44150</v>
      </c>
      <c r="C3552" s="68" t="s">
        <v>537</v>
      </c>
      <c r="D3552" s="69">
        <f>VLOOKUP(Pag_Inicio_Corr_mas_casos[[#This Row],[Corregimiento]],Hoja3!$A$2:$D$676,4,0)</f>
        <v>80819</v>
      </c>
      <c r="E3552" s="68">
        <v>40</v>
      </c>
      <c r="F3552">
        <v>1</v>
      </c>
    </row>
    <row r="3553" spans="1:6">
      <c r="A3553" s="67">
        <v>44150</v>
      </c>
      <c r="B3553" s="68">
        <v>44150</v>
      </c>
      <c r="C3553" s="68" t="s">
        <v>540</v>
      </c>
      <c r="D3553" s="69">
        <f>VLOOKUP(Pag_Inicio_Corr_mas_casos[[#This Row],[Corregimiento]],Hoja3!$A$2:$D$676,4,0)</f>
        <v>80812</v>
      </c>
      <c r="E3553" s="68">
        <v>38</v>
      </c>
      <c r="F3553">
        <v>1</v>
      </c>
    </row>
    <row r="3554" spans="1:6">
      <c r="A3554" s="67">
        <v>44150</v>
      </c>
      <c r="B3554" s="68">
        <v>44150</v>
      </c>
      <c r="C3554" s="68" t="s">
        <v>528</v>
      </c>
      <c r="D3554" s="69">
        <f>VLOOKUP(Pag_Inicio_Corr_mas_casos[[#This Row],[Corregimiento]],Hoja3!$A$2:$D$676,4,0)</f>
        <v>130102</v>
      </c>
      <c r="E3554" s="68">
        <v>35</v>
      </c>
      <c r="F3554">
        <v>1</v>
      </c>
    </row>
    <row r="3555" spans="1:6">
      <c r="A3555" s="67">
        <v>44150</v>
      </c>
      <c r="B3555" s="68">
        <v>44150</v>
      </c>
      <c r="C3555" s="68" t="s">
        <v>559</v>
      </c>
      <c r="D3555" s="69">
        <f>VLOOKUP(Pag_Inicio_Corr_mas_casos[[#This Row],[Corregimiento]],Hoja3!$A$2:$D$676,4,0)</f>
        <v>130708</v>
      </c>
      <c r="E3555" s="68">
        <v>31</v>
      </c>
      <c r="F3555">
        <v>1</v>
      </c>
    </row>
    <row r="3556" spans="1:6">
      <c r="A3556" s="67">
        <v>44150</v>
      </c>
      <c r="B3556" s="68">
        <v>44150</v>
      </c>
      <c r="C3556" s="68" t="s">
        <v>535</v>
      </c>
      <c r="D3556" s="69">
        <f>VLOOKUP(Pag_Inicio_Corr_mas_casos[[#This Row],[Corregimiento]],Hoja3!$A$2:$D$676,4,0)</f>
        <v>80823</v>
      </c>
      <c r="E3556" s="68">
        <v>30</v>
      </c>
      <c r="F3556">
        <v>1</v>
      </c>
    </row>
    <row r="3557" spans="1:6">
      <c r="A3557" s="67">
        <v>44150</v>
      </c>
      <c r="B3557" s="68">
        <v>44150</v>
      </c>
      <c r="C3557" s="68" t="s">
        <v>572</v>
      </c>
      <c r="D3557" s="69">
        <f>VLOOKUP(Pag_Inicio_Corr_mas_casos[[#This Row],[Corregimiento]],Hoja3!$A$2:$D$676,4,0)</f>
        <v>130701</v>
      </c>
      <c r="E3557" s="68">
        <v>28</v>
      </c>
      <c r="F3557">
        <v>1</v>
      </c>
    </row>
    <row r="3558" spans="1:6">
      <c r="A3558" s="67">
        <v>44150</v>
      </c>
      <c r="B3558" s="68">
        <v>44150</v>
      </c>
      <c r="C3558" s="68" t="s">
        <v>524</v>
      </c>
      <c r="D3558" s="69">
        <f>VLOOKUP(Pag_Inicio_Corr_mas_casos[[#This Row],[Corregimiento]],Hoja3!$A$2:$D$676,4,0)</f>
        <v>130101</v>
      </c>
      <c r="E3558" s="68">
        <v>27</v>
      </c>
      <c r="F3558">
        <v>1</v>
      </c>
    </row>
    <row r="3559" spans="1:6">
      <c r="A3559" s="67">
        <v>44150</v>
      </c>
      <c r="B3559" s="68">
        <v>44150</v>
      </c>
      <c r="C3559" s="68" t="s">
        <v>568</v>
      </c>
      <c r="D3559" s="69">
        <f>VLOOKUP(Pag_Inicio_Corr_mas_casos[[#This Row],[Corregimiento]],Hoja3!$A$2:$D$676,4,0)</f>
        <v>130717</v>
      </c>
      <c r="E3559" s="68">
        <v>27</v>
      </c>
      <c r="F3559">
        <v>1</v>
      </c>
    </row>
    <row r="3560" spans="1:6">
      <c r="A3560" s="67">
        <v>44150</v>
      </c>
      <c r="B3560" s="68">
        <v>44150</v>
      </c>
      <c r="C3560" s="68" t="s">
        <v>724</v>
      </c>
      <c r="D3560" s="69">
        <f>VLOOKUP(Pag_Inicio_Corr_mas_casos[[#This Row],[Corregimiento]],Hoja3!$A$2:$D$676,4,0)</f>
        <v>91105</v>
      </c>
      <c r="E3560" s="68">
        <v>25</v>
      </c>
      <c r="F3560">
        <v>1</v>
      </c>
    </row>
    <row r="3561" spans="1:6">
      <c r="A3561" s="67">
        <v>44150</v>
      </c>
      <c r="B3561" s="68">
        <v>44150</v>
      </c>
      <c r="C3561" s="68" t="s">
        <v>536</v>
      </c>
      <c r="D3561" s="69">
        <f>VLOOKUP(Pag_Inicio_Corr_mas_casos[[#This Row],[Corregimiento]],Hoja3!$A$2:$D$676,4,0)</f>
        <v>81001</v>
      </c>
      <c r="E3561" s="68">
        <v>24</v>
      </c>
      <c r="F3561">
        <v>1</v>
      </c>
    </row>
    <row r="3562" spans="1:6">
      <c r="A3562" s="67">
        <v>44150</v>
      </c>
      <c r="B3562" s="68">
        <v>44150</v>
      </c>
      <c r="C3562" s="68" t="s">
        <v>560</v>
      </c>
      <c r="D3562" s="69">
        <f>VLOOKUP(Pag_Inicio_Corr_mas_casos[[#This Row],[Corregimiento]],Hoja3!$A$2:$D$676,4,0)</f>
        <v>80826</v>
      </c>
      <c r="E3562" s="68">
        <v>23</v>
      </c>
      <c r="F3562">
        <v>1</v>
      </c>
    </row>
    <row r="3563" spans="1:6">
      <c r="A3563" s="67">
        <v>44150</v>
      </c>
      <c r="B3563" s="68">
        <v>44150</v>
      </c>
      <c r="C3563" s="68" t="s">
        <v>579</v>
      </c>
      <c r="D3563" s="69">
        <f>VLOOKUP(Pag_Inicio_Corr_mas_casos[[#This Row],[Corregimiento]],Hoja3!$A$2:$D$676,4,0)</f>
        <v>130706</v>
      </c>
      <c r="E3563" s="68">
        <v>23</v>
      </c>
      <c r="F3563">
        <v>1</v>
      </c>
    </row>
    <row r="3564" spans="1:6">
      <c r="A3564" s="67">
        <v>44150</v>
      </c>
      <c r="B3564" s="68">
        <v>44150</v>
      </c>
      <c r="C3564" s="68" t="s">
        <v>525</v>
      </c>
      <c r="D3564" s="69">
        <f>VLOOKUP(Pag_Inicio_Corr_mas_casos[[#This Row],[Corregimiento]],Hoja3!$A$2:$D$676,4,0)</f>
        <v>81002</v>
      </c>
      <c r="E3564" s="68">
        <v>21</v>
      </c>
      <c r="F3564">
        <v>1</v>
      </c>
    </row>
    <row r="3565" spans="1:6">
      <c r="A3565" s="67">
        <v>44150</v>
      </c>
      <c r="B3565" s="68">
        <v>44150</v>
      </c>
      <c r="C3565" s="68" t="s">
        <v>542</v>
      </c>
      <c r="D3565" s="69">
        <f>VLOOKUP(Pag_Inicio_Corr_mas_casos[[#This Row],[Corregimiento]],Hoja3!$A$2:$D$676,4,0)</f>
        <v>40601</v>
      </c>
      <c r="E3565" s="68">
        <v>21</v>
      </c>
      <c r="F3565">
        <v>1</v>
      </c>
    </row>
    <row r="3566" spans="1:6">
      <c r="A3566" s="67">
        <v>44150</v>
      </c>
      <c r="B3566" s="68">
        <v>44150</v>
      </c>
      <c r="C3566" s="68" t="s">
        <v>633</v>
      </c>
      <c r="D3566" s="69">
        <f>VLOOKUP(Pag_Inicio_Corr_mas_casos[[#This Row],[Corregimiento]],Hoja3!$A$2:$D$676,4,0)</f>
        <v>40501</v>
      </c>
      <c r="E3566" s="68">
        <v>20</v>
      </c>
      <c r="F3566">
        <v>1</v>
      </c>
    </row>
    <row r="3567" spans="1:6">
      <c r="A3567" s="67">
        <v>44150</v>
      </c>
      <c r="B3567" s="68">
        <v>44150</v>
      </c>
      <c r="C3567" s="68" t="s">
        <v>531</v>
      </c>
      <c r="D3567" s="69">
        <f>VLOOKUP(Pag_Inicio_Corr_mas_casos[[#This Row],[Corregimiento]],Hoja3!$A$2:$D$676,4,0)</f>
        <v>81008</v>
      </c>
      <c r="E3567" s="68">
        <v>20</v>
      </c>
      <c r="F3567">
        <v>1</v>
      </c>
    </row>
    <row r="3568" spans="1:6">
      <c r="A3568" s="67">
        <v>44150</v>
      </c>
      <c r="B3568" s="68">
        <v>44150</v>
      </c>
      <c r="C3568" s="68" t="s">
        <v>587</v>
      </c>
      <c r="D3568" s="69">
        <f>VLOOKUP(Pag_Inicio_Corr_mas_casos[[#This Row],[Corregimiento]],Hoja3!$A$2:$D$676,4,0)</f>
        <v>130716</v>
      </c>
      <c r="E3568" s="68">
        <v>20</v>
      </c>
      <c r="F3568">
        <v>1</v>
      </c>
    </row>
    <row r="3569" spans="1:6">
      <c r="A3569" s="67">
        <v>44150</v>
      </c>
      <c r="B3569" s="68">
        <v>44150</v>
      </c>
      <c r="C3569" s="68" t="s">
        <v>565</v>
      </c>
      <c r="D3569" s="69">
        <f>VLOOKUP(Pag_Inicio_Corr_mas_casos[[#This Row],[Corregimiento]],Hoja3!$A$2:$D$676,4,0)</f>
        <v>80809</v>
      </c>
      <c r="E3569" s="68">
        <v>20</v>
      </c>
      <c r="F3569">
        <v>1</v>
      </c>
    </row>
    <row r="3570" spans="1:6">
      <c r="A3570" s="67">
        <v>44150</v>
      </c>
      <c r="B3570" s="68">
        <v>44150</v>
      </c>
      <c r="C3570" s="68" t="s">
        <v>534</v>
      </c>
      <c r="D3570" s="69">
        <f>VLOOKUP(Pag_Inicio_Corr_mas_casos[[#This Row],[Corregimiento]],Hoja3!$A$2:$D$676,4,0)</f>
        <v>80822</v>
      </c>
      <c r="E3570" s="68">
        <v>19</v>
      </c>
      <c r="F3570">
        <v>1</v>
      </c>
    </row>
    <row r="3571" spans="1:6">
      <c r="A3571" s="67">
        <v>44150</v>
      </c>
      <c r="B3571" s="68">
        <v>44150</v>
      </c>
      <c r="C3571" s="68" t="s">
        <v>555</v>
      </c>
      <c r="D3571" s="69">
        <f>VLOOKUP(Pag_Inicio_Corr_mas_casos[[#This Row],[Corregimiento]],Hoja3!$A$2:$D$676,4,0)</f>
        <v>80815</v>
      </c>
      <c r="E3571" s="68">
        <v>19</v>
      </c>
      <c r="F3571">
        <v>1</v>
      </c>
    </row>
    <row r="3572" spans="1:6">
      <c r="A3572" s="67">
        <v>44150</v>
      </c>
      <c r="B3572" s="68">
        <v>44150</v>
      </c>
      <c r="C3572" s="68" t="s">
        <v>554</v>
      </c>
      <c r="D3572" s="69">
        <f>VLOOKUP(Pag_Inicio_Corr_mas_casos[[#This Row],[Corregimiento]],Hoja3!$A$2:$D$676,4,0)</f>
        <v>80820</v>
      </c>
      <c r="E3572" s="68">
        <v>19</v>
      </c>
      <c r="F3572">
        <v>1</v>
      </c>
    </row>
    <row r="3573" spans="1:6">
      <c r="A3573" s="67">
        <v>44150</v>
      </c>
      <c r="B3573" s="68">
        <v>44150</v>
      </c>
      <c r="C3573" s="68" t="s">
        <v>543</v>
      </c>
      <c r="D3573" s="69">
        <f>VLOOKUP(Pag_Inicio_Corr_mas_casos[[#This Row],[Corregimiento]],Hoja3!$A$2:$D$676,4,0)</f>
        <v>80806</v>
      </c>
      <c r="E3573" s="68">
        <v>17</v>
      </c>
      <c r="F3573">
        <v>1</v>
      </c>
    </row>
    <row r="3574" spans="1:6">
      <c r="A3574" s="67">
        <v>44150</v>
      </c>
      <c r="B3574" s="68">
        <v>44150</v>
      </c>
      <c r="C3574" s="68" t="s">
        <v>529</v>
      </c>
      <c r="D3574" s="69">
        <f>VLOOKUP(Pag_Inicio_Corr_mas_casos[[#This Row],[Corregimiento]],Hoja3!$A$2:$D$676,4,0)</f>
        <v>80821</v>
      </c>
      <c r="E3574" s="68">
        <v>16</v>
      </c>
      <c r="F3574">
        <v>1</v>
      </c>
    </row>
    <row r="3575" spans="1:6">
      <c r="A3575" s="67">
        <v>44150</v>
      </c>
      <c r="B3575" s="68">
        <v>44150</v>
      </c>
      <c r="C3575" s="68" t="s">
        <v>544</v>
      </c>
      <c r="D3575" s="69">
        <f>VLOOKUP(Pag_Inicio_Corr_mas_casos[[#This Row],[Corregimiento]],Hoja3!$A$2:$D$676,4,0)</f>
        <v>130108</v>
      </c>
      <c r="E3575" s="68">
        <v>16</v>
      </c>
      <c r="F3575">
        <v>1</v>
      </c>
    </row>
    <row r="3576" spans="1:6">
      <c r="A3576" s="67">
        <v>44150</v>
      </c>
      <c r="B3576" s="68">
        <v>44150</v>
      </c>
      <c r="C3576" s="68" t="s">
        <v>557</v>
      </c>
      <c r="D3576" s="69">
        <f>VLOOKUP(Pag_Inicio_Corr_mas_casos[[#This Row],[Corregimiento]],Hoja3!$A$2:$D$676,4,0)</f>
        <v>80811</v>
      </c>
      <c r="E3576" s="68">
        <v>16</v>
      </c>
      <c r="F3576">
        <v>1</v>
      </c>
    </row>
    <row r="3577" spans="1:6">
      <c r="A3577" s="67">
        <v>44150</v>
      </c>
      <c r="B3577" s="68">
        <v>44150</v>
      </c>
      <c r="C3577" s="68" t="s">
        <v>726</v>
      </c>
      <c r="D3577" s="69">
        <f>VLOOKUP(Pag_Inicio_Corr_mas_casos[[#This Row],[Corregimiento]],Hoja3!$A$2:$D$676,4,0)</f>
        <v>30302</v>
      </c>
      <c r="E3577" s="68">
        <v>15</v>
      </c>
      <c r="F3577">
        <v>1</v>
      </c>
    </row>
    <row r="3578" spans="1:6">
      <c r="A3578" s="67">
        <v>44150</v>
      </c>
      <c r="B3578" s="68">
        <v>44150</v>
      </c>
      <c r="C3578" s="68" t="s">
        <v>550</v>
      </c>
      <c r="D3578" s="69">
        <f>VLOOKUP(Pag_Inicio_Corr_mas_casos[[#This Row],[Corregimiento]],Hoja3!$A$2:$D$676,4,0)</f>
        <v>80813</v>
      </c>
      <c r="E3578" s="68">
        <v>15</v>
      </c>
      <c r="F3578">
        <v>1</v>
      </c>
    </row>
    <row r="3579" spans="1:6">
      <c r="A3579" s="67">
        <v>44150</v>
      </c>
      <c r="B3579" s="68">
        <v>44150</v>
      </c>
      <c r="C3579" s="68" t="s">
        <v>575</v>
      </c>
      <c r="D3579" s="69">
        <f>VLOOKUP(Pag_Inicio_Corr_mas_casos[[#This Row],[Corregimiento]],Hoja3!$A$2:$D$676,4,0)</f>
        <v>80807</v>
      </c>
      <c r="E3579" s="68">
        <v>14</v>
      </c>
      <c r="F3579">
        <v>1</v>
      </c>
    </row>
    <row r="3580" spans="1:6">
      <c r="A3580" s="67">
        <v>44150</v>
      </c>
      <c r="B3580" s="68">
        <v>44150</v>
      </c>
      <c r="C3580" s="68" t="s">
        <v>517</v>
      </c>
      <c r="D3580" s="69">
        <f>VLOOKUP(Pag_Inicio_Corr_mas_casos[[#This Row],[Corregimiento]],Hoja3!$A$2:$D$676,4,0)</f>
        <v>130709</v>
      </c>
      <c r="E3580" s="68">
        <v>14</v>
      </c>
      <c r="F3580">
        <v>1</v>
      </c>
    </row>
    <row r="3581" spans="1:6">
      <c r="A3581" s="67">
        <v>44150</v>
      </c>
      <c r="B3581" s="68">
        <v>44150</v>
      </c>
      <c r="C3581" s="68" t="s">
        <v>532</v>
      </c>
      <c r="D3581" s="69">
        <f>VLOOKUP(Pag_Inicio_Corr_mas_casos[[#This Row],[Corregimiento]],Hoja3!$A$2:$D$676,4,0)</f>
        <v>80816</v>
      </c>
      <c r="E3581" s="68">
        <v>13</v>
      </c>
      <c r="F3581">
        <v>1</v>
      </c>
    </row>
    <row r="3582" spans="1:6">
      <c r="A3582" s="67">
        <v>44150</v>
      </c>
      <c r="B3582" s="68">
        <v>44150</v>
      </c>
      <c r="C3582" s="68" t="s">
        <v>657</v>
      </c>
      <c r="D3582" s="69">
        <f>VLOOKUP(Pag_Inicio_Corr_mas_casos[[#This Row],[Corregimiento]],Hoja3!$A$2:$D$676,4,0)</f>
        <v>91101</v>
      </c>
      <c r="E3582" s="68">
        <v>13</v>
      </c>
      <c r="F3582">
        <v>1</v>
      </c>
    </row>
    <row r="3583" spans="1:6">
      <c r="A3583" s="67">
        <v>44150</v>
      </c>
      <c r="B3583" s="68">
        <v>44150</v>
      </c>
      <c r="C3583" s="68" t="s">
        <v>573</v>
      </c>
      <c r="D3583" s="69">
        <f>VLOOKUP(Pag_Inicio_Corr_mas_casos[[#This Row],[Corregimiento]],Hoja3!$A$2:$D$676,4,0)</f>
        <v>80804</v>
      </c>
      <c r="E3583" s="68">
        <v>12</v>
      </c>
      <c r="F3583">
        <v>1</v>
      </c>
    </row>
    <row r="3584" spans="1:6">
      <c r="A3584" s="67">
        <v>44150</v>
      </c>
      <c r="B3584" s="68">
        <v>44150</v>
      </c>
      <c r="C3584" s="68" t="s">
        <v>553</v>
      </c>
      <c r="D3584" s="69">
        <f>VLOOKUP(Pag_Inicio_Corr_mas_casos[[#This Row],[Corregimiento]],Hoja3!$A$2:$D$676,4,0)</f>
        <v>80808</v>
      </c>
      <c r="E3584" s="68">
        <v>12</v>
      </c>
      <c r="F3584">
        <v>1</v>
      </c>
    </row>
    <row r="3585" spans="1:6">
      <c r="A3585" s="67">
        <v>44150</v>
      </c>
      <c r="B3585" s="68">
        <v>44150</v>
      </c>
      <c r="C3585" s="68" t="s">
        <v>563</v>
      </c>
      <c r="D3585" s="69">
        <f>VLOOKUP(Pag_Inicio_Corr_mas_casos[[#This Row],[Corregimiento]],Hoja3!$A$2:$D$676,4,0)</f>
        <v>130105</v>
      </c>
      <c r="E3585" s="68">
        <v>12</v>
      </c>
      <c r="F3585">
        <v>1</v>
      </c>
    </row>
    <row r="3586" spans="1:6">
      <c r="A3586" s="67">
        <v>44150</v>
      </c>
      <c r="B3586" s="68">
        <v>44150</v>
      </c>
      <c r="C3586" s="68" t="s">
        <v>530</v>
      </c>
      <c r="D3586" s="69">
        <f>VLOOKUP(Pag_Inicio_Corr_mas_casos[[#This Row],[Corregimiento]],Hoja3!$A$2:$D$676,4,0)</f>
        <v>81007</v>
      </c>
      <c r="E3586" s="68">
        <v>11</v>
      </c>
      <c r="F3586">
        <v>1</v>
      </c>
    </row>
    <row r="3587" spans="1:6">
      <c r="A3587" s="67">
        <v>44150</v>
      </c>
      <c r="B3587" s="68">
        <v>44150</v>
      </c>
      <c r="C3587" s="68" t="s">
        <v>569</v>
      </c>
      <c r="D3587" s="69">
        <f>VLOOKUP(Pag_Inicio_Corr_mas_casos[[#This Row],[Corregimiento]],Hoja3!$A$2:$D$676,4,0)</f>
        <v>81003</v>
      </c>
      <c r="E3587" s="68">
        <v>11</v>
      </c>
      <c r="F3587">
        <v>1</v>
      </c>
    </row>
    <row r="3588" spans="1:6">
      <c r="A3588" s="58">
        <v>44151</v>
      </c>
      <c r="B3588" s="59">
        <v>44151</v>
      </c>
      <c r="C3588" s="59" t="s">
        <v>528</v>
      </c>
      <c r="D3588" s="60">
        <f>VLOOKUP(Pag_Inicio_Corr_mas_casos[[#This Row],[Corregimiento]],Hoja3!$A$2:$D$676,4,0)</f>
        <v>130102</v>
      </c>
      <c r="E3588" s="59">
        <v>49</v>
      </c>
      <c r="F3588">
        <v>1</v>
      </c>
    </row>
    <row r="3589" spans="1:6">
      <c r="A3589" s="58">
        <v>44151</v>
      </c>
      <c r="B3589" s="59">
        <v>44151</v>
      </c>
      <c r="C3589" s="59" t="s">
        <v>538</v>
      </c>
      <c r="D3589" s="60">
        <f>VLOOKUP(Pag_Inicio_Corr_mas_casos[[#This Row],[Corregimiento]],Hoja3!$A$2:$D$676,4,0)</f>
        <v>130107</v>
      </c>
      <c r="E3589" s="59">
        <v>37</v>
      </c>
      <c r="F3589">
        <v>1</v>
      </c>
    </row>
    <row r="3590" spans="1:6">
      <c r="A3590" s="58">
        <v>44151</v>
      </c>
      <c r="B3590" s="59">
        <v>44151</v>
      </c>
      <c r="C3590" s="59" t="s">
        <v>584</v>
      </c>
      <c r="D3590" s="60">
        <f>VLOOKUP(Pag_Inicio_Corr_mas_casos[[#This Row],[Corregimiento]],Hoja3!$A$2:$D$676,4,0)</f>
        <v>100101</v>
      </c>
      <c r="E3590" s="59">
        <v>29</v>
      </c>
      <c r="F3590">
        <v>1</v>
      </c>
    </row>
    <row r="3591" spans="1:6">
      <c r="A3591" s="58">
        <v>44151</v>
      </c>
      <c r="B3591" s="59">
        <v>44151</v>
      </c>
      <c r="C3591" s="59" t="s">
        <v>541</v>
      </c>
      <c r="D3591" s="60">
        <f>VLOOKUP(Pag_Inicio_Corr_mas_casos[[#This Row],[Corregimiento]],Hoja3!$A$2:$D$676,4,0)</f>
        <v>130702</v>
      </c>
      <c r="E3591" s="59">
        <v>29</v>
      </c>
      <c r="F3591">
        <v>1</v>
      </c>
    </row>
    <row r="3592" spans="1:6">
      <c r="A3592" s="58">
        <v>44151</v>
      </c>
      <c r="B3592" s="59">
        <v>44151</v>
      </c>
      <c r="C3592" s="59" t="s">
        <v>526</v>
      </c>
      <c r="D3592" s="60">
        <f>VLOOKUP(Pag_Inicio_Corr_mas_casos[[#This Row],[Corregimiento]],Hoja3!$A$2:$D$676,4,0)</f>
        <v>130106</v>
      </c>
      <c r="E3592" s="59">
        <v>29</v>
      </c>
      <c r="F3592">
        <v>1</v>
      </c>
    </row>
    <row r="3593" spans="1:6">
      <c r="A3593" s="58">
        <v>44151</v>
      </c>
      <c r="B3593" s="59">
        <v>44151</v>
      </c>
      <c r="C3593" s="59" t="s">
        <v>572</v>
      </c>
      <c r="D3593" s="60">
        <f>VLOOKUP(Pag_Inicio_Corr_mas_casos[[#This Row],[Corregimiento]],Hoja3!$A$2:$D$676,4,0)</f>
        <v>130701</v>
      </c>
      <c r="E3593" s="59">
        <v>28</v>
      </c>
      <c r="F3593">
        <v>1</v>
      </c>
    </row>
    <row r="3594" spans="1:6">
      <c r="A3594" s="58">
        <v>44151</v>
      </c>
      <c r="B3594" s="59">
        <v>44151</v>
      </c>
      <c r="C3594" s="59" t="s">
        <v>531</v>
      </c>
      <c r="D3594" s="60">
        <f>VLOOKUP(Pag_Inicio_Corr_mas_casos[[#This Row],[Corregimiento]],Hoja3!$A$2:$D$676,4,0)</f>
        <v>81008</v>
      </c>
      <c r="E3594" s="59">
        <v>24</v>
      </c>
      <c r="F3594">
        <v>1</v>
      </c>
    </row>
    <row r="3595" spans="1:6">
      <c r="A3595" s="58">
        <v>44151</v>
      </c>
      <c r="B3595" s="59">
        <v>44151</v>
      </c>
      <c r="C3595" s="59" t="s">
        <v>568</v>
      </c>
      <c r="D3595" s="60">
        <f>VLOOKUP(Pag_Inicio_Corr_mas_casos[[#This Row],[Corregimiento]],Hoja3!$A$2:$D$676,4,0)</f>
        <v>130717</v>
      </c>
      <c r="E3595" s="59">
        <v>23</v>
      </c>
      <c r="F3595">
        <v>1</v>
      </c>
    </row>
    <row r="3596" spans="1:6">
      <c r="A3596" s="58">
        <v>44151</v>
      </c>
      <c r="B3596" s="59">
        <v>44151</v>
      </c>
      <c r="C3596" s="59" t="s">
        <v>565</v>
      </c>
      <c r="D3596" s="60">
        <f>VLOOKUP(Pag_Inicio_Corr_mas_casos[[#This Row],[Corregimiento]],Hoja3!$A$2:$D$676,4,0)</f>
        <v>80809</v>
      </c>
      <c r="E3596" s="59">
        <v>22</v>
      </c>
      <c r="F3596">
        <v>1</v>
      </c>
    </row>
    <row r="3597" spans="1:6">
      <c r="A3597" s="58">
        <v>44151</v>
      </c>
      <c r="B3597" s="59">
        <v>44151</v>
      </c>
      <c r="C3597" s="59" t="s">
        <v>525</v>
      </c>
      <c r="D3597" s="60">
        <f>VLOOKUP(Pag_Inicio_Corr_mas_casos[[#This Row],[Corregimiento]],Hoja3!$A$2:$D$676,4,0)</f>
        <v>81002</v>
      </c>
      <c r="E3597" s="59">
        <v>21</v>
      </c>
      <c r="F3597">
        <v>1</v>
      </c>
    </row>
    <row r="3598" spans="1:6">
      <c r="A3598" s="58">
        <v>44151</v>
      </c>
      <c r="B3598" s="59">
        <v>44151</v>
      </c>
      <c r="C3598" s="59" t="s">
        <v>595</v>
      </c>
      <c r="D3598" s="60">
        <f>VLOOKUP(Pag_Inicio_Corr_mas_casos[[#This Row],[Corregimiento]],Hoja3!$A$2:$D$676,4,0)</f>
        <v>20601</v>
      </c>
      <c r="E3598" s="59">
        <v>20</v>
      </c>
      <c r="F3598">
        <v>1</v>
      </c>
    </row>
    <row r="3599" spans="1:6">
      <c r="A3599" s="58">
        <v>44151</v>
      </c>
      <c r="B3599" s="59">
        <v>44151</v>
      </c>
      <c r="C3599" s="59" t="s">
        <v>559</v>
      </c>
      <c r="D3599" s="60">
        <f>VLOOKUP(Pag_Inicio_Corr_mas_casos[[#This Row],[Corregimiento]],Hoja3!$A$2:$D$676,4,0)</f>
        <v>130708</v>
      </c>
      <c r="E3599" s="59">
        <v>20</v>
      </c>
      <c r="F3599">
        <v>1</v>
      </c>
    </row>
    <row r="3600" spans="1:6">
      <c r="A3600" s="58">
        <v>44151</v>
      </c>
      <c r="B3600" s="59">
        <v>44151</v>
      </c>
      <c r="C3600" s="59" t="s">
        <v>537</v>
      </c>
      <c r="D3600" s="60">
        <f>VLOOKUP(Pag_Inicio_Corr_mas_casos[[#This Row],[Corregimiento]],Hoja3!$A$2:$D$676,4,0)</f>
        <v>80819</v>
      </c>
      <c r="E3600" s="59">
        <v>19</v>
      </c>
      <c r="F3600">
        <v>1</v>
      </c>
    </row>
    <row r="3601" spans="1:6">
      <c r="A3601" s="58">
        <v>44151</v>
      </c>
      <c r="B3601" s="59">
        <v>44151</v>
      </c>
      <c r="C3601" s="59" t="s">
        <v>524</v>
      </c>
      <c r="D3601" s="60">
        <f>VLOOKUP(Pag_Inicio_Corr_mas_casos[[#This Row],[Corregimiento]],Hoja3!$A$2:$D$676,4,0)</f>
        <v>130101</v>
      </c>
      <c r="E3601" s="59">
        <v>19</v>
      </c>
      <c r="F3601">
        <v>1</v>
      </c>
    </row>
    <row r="3602" spans="1:6">
      <c r="A3602" s="58">
        <v>44151</v>
      </c>
      <c r="B3602" s="59">
        <v>44151</v>
      </c>
      <c r="C3602" s="59" t="s">
        <v>529</v>
      </c>
      <c r="D3602" s="60">
        <f>VLOOKUP(Pag_Inicio_Corr_mas_casos[[#This Row],[Corregimiento]],Hoja3!$A$2:$D$676,4,0)</f>
        <v>80821</v>
      </c>
      <c r="E3602" s="59">
        <v>19</v>
      </c>
      <c r="F3602">
        <v>1</v>
      </c>
    </row>
    <row r="3603" spans="1:6">
      <c r="A3603" s="58">
        <v>44151</v>
      </c>
      <c r="B3603" s="59">
        <v>44151</v>
      </c>
      <c r="C3603" s="59" t="s">
        <v>587</v>
      </c>
      <c r="D3603" s="60">
        <f>VLOOKUP(Pag_Inicio_Corr_mas_casos[[#This Row],[Corregimiento]],Hoja3!$A$2:$D$676,4,0)</f>
        <v>130716</v>
      </c>
      <c r="E3603" s="59">
        <v>18</v>
      </c>
      <c r="F3603">
        <v>1</v>
      </c>
    </row>
    <row r="3604" spans="1:6">
      <c r="A3604" s="58">
        <v>44151</v>
      </c>
      <c r="B3604" s="59">
        <v>44151</v>
      </c>
      <c r="C3604" s="59" t="s">
        <v>535</v>
      </c>
      <c r="D3604" s="60">
        <f>VLOOKUP(Pag_Inicio_Corr_mas_casos[[#This Row],[Corregimiento]],Hoja3!$A$2:$D$676,4,0)</f>
        <v>80823</v>
      </c>
      <c r="E3604" s="59">
        <v>18</v>
      </c>
      <c r="F3604">
        <v>1</v>
      </c>
    </row>
    <row r="3605" spans="1:6">
      <c r="A3605" s="58">
        <v>44151</v>
      </c>
      <c r="B3605" s="59">
        <v>44151</v>
      </c>
      <c r="C3605" s="59" t="s">
        <v>579</v>
      </c>
      <c r="D3605" s="60">
        <f>VLOOKUP(Pag_Inicio_Corr_mas_casos[[#This Row],[Corregimiento]],Hoja3!$A$2:$D$676,4,0)</f>
        <v>130706</v>
      </c>
      <c r="E3605" s="59">
        <v>16</v>
      </c>
      <c r="F3605">
        <v>1</v>
      </c>
    </row>
    <row r="3606" spans="1:6">
      <c r="A3606" s="58">
        <v>44151</v>
      </c>
      <c r="B3606" s="59">
        <v>44151</v>
      </c>
      <c r="C3606" s="59" t="s">
        <v>580</v>
      </c>
      <c r="D3606" s="60">
        <f>VLOOKUP(Pag_Inicio_Corr_mas_casos[[#This Row],[Corregimiento]],Hoja3!$A$2:$D$676,4,0)</f>
        <v>91001</v>
      </c>
      <c r="E3606" s="59">
        <v>16</v>
      </c>
      <c r="F3606">
        <v>1</v>
      </c>
    </row>
    <row r="3607" spans="1:6">
      <c r="A3607" s="58">
        <v>44151</v>
      </c>
      <c r="B3607" s="59">
        <v>44151</v>
      </c>
      <c r="C3607" s="59" t="s">
        <v>530</v>
      </c>
      <c r="D3607" s="60">
        <f>VLOOKUP(Pag_Inicio_Corr_mas_casos[[#This Row],[Corregimiento]],Hoja3!$A$2:$D$676,4,0)</f>
        <v>81007</v>
      </c>
      <c r="E3607" s="59">
        <v>16</v>
      </c>
      <c r="F3607">
        <v>1</v>
      </c>
    </row>
    <row r="3608" spans="1:6">
      <c r="A3608" s="58">
        <v>44151</v>
      </c>
      <c r="B3608" s="59">
        <v>44151</v>
      </c>
      <c r="C3608" s="59" t="s">
        <v>540</v>
      </c>
      <c r="D3608" s="60">
        <f>VLOOKUP(Pag_Inicio_Corr_mas_casos[[#This Row],[Corregimiento]],Hoja3!$A$2:$D$676,4,0)</f>
        <v>80812</v>
      </c>
      <c r="E3608" s="59">
        <v>15</v>
      </c>
      <c r="F3608">
        <v>1</v>
      </c>
    </row>
    <row r="3609" spans="1:6">
      <c r="A3609" s="58">
        <v>44151</v>
      </c>
      <c r="B3609" s="59">
        <v>44151</v>
      </c>
      <c r="C3609" s="59" t="s">
        <v>534</v>
      </c>
      <c r="D3609" s="60">
        <f>VLOOKUP(Pag_Inicio_Corr_mas_casos[[#This Row],[Corregimiento]],Hoja3!$A$2:$D$676,4,0)</f>
        <v>80822</v>
      </c>
      <c r="E3609" s="59">
        <v>15</v>
      </c>
      <c r="F3609">
        <v>1</v>
      </c>
    </row>
    <row r="3610" spans="1:6">
      <c r="A3610" s="58">
        <v>44151</v>
      </c>
      <c r="B3610" s="59">
        <v>44151</v>
      </c>
      <c r="C3610" s="59" t="s">
        <v>536</v>
      </c>
      <c r="D3610" s="60">
        <f>VLOOKUP(Pag_Inicio_Corr_mas_casos[[#This Row],[Corregimiento]],Hoja3!$A$2:$D$676,4,0)</f>
        <v>81001</v>
      </c>
      <c r="E3610" s="59">
        <v>15</v>
      </c>
      <c r="F3610">
        <v>1</v>
      </c>
    </row>
    <row r="3611" spans="1:6">
      <c r="A3611" s="58">
        <v>44151</v>
      </c>
      <c r="B3611" s="59">
        <v>44151</v>
      </c>
      <c r="C3611" s="59" t="s">
        <v>542</v>
      </c>
      <c r="D3611" s="60">
        <f>VLOOKUP(Pag_Inicio_Corr_mas_casos[[#This Row],[Corregimiento]],Hoja3!$A$2:$D$676,4,0)</f>
        <v>40601</v>
      </c>
      <c r="E3611" s="59">
        <v>14</v>
      </c>
      <c r="F3611">
        <v>1</v>
      </c>
    </row>
    <row r="3612" spans="1:6">
      <c r="A3612" s="58">
        <v>44151</v>
      </c>
      <c r="B3612" s="59">
        <v>44151</v>
      </c>
      <c r="C3612" s="59" t="s">
        <v>563</v>
      </c>
      <c r="D3612" s="60">
        <f>VLOOKUP(Pag_Inicio_Corr_mas_casos[[#This Row],[Corregimiento]],Hoja3!$A$2:$D$676,4,0)</f>
        <v>130105</v>
      </c>
      <c r="E3612" s="59">
        <v>14</v>
      </c>
      <c r="F3612">
        <v>1</v>
      </c>
    </row>
    <row r="3613" spans="1:6">
      <c r="A3613" s="58">
        <v>44151</v>
      </c>
      <c r="B3613" s="59">
        <v>44151</v>
      </c>
      <c r="C3613" s="59" t="s">
        <v>517</v>
      </c>
      <c r="D3613" s="60">
        <f>VLOOKUP(Pag_Inicio_Corr_mas_casos[[#This Row],[Corregimiento]],Hoja3!$A$2:$D$676,4,0)</f>
        <v>130709</v>
      </c>
      <c r="E3613" s="59">
        <v>14</v>
      </c>
      <c r="F3613">
        <v>1</v>
      </c>
    </row>
    <row r="3614" spans="1:6">
      <c r="A3614" s="58">
        <v>44151</v>
      </c>
      <c r="B3614" s="59">
        <v>44151</v>
      </c>
      <c r="C3614" s="59" t="s">
        <v>545</v>
      </c>
      <c r="D3614" s="60">
        <f>VLOOKUP(Pag_Inicio_Corr_mas_casos[[#This Row],[Corregimiento]],Hoja3!$A$2:$D$676,4,0)</f>
        <v>80810</v>
      </c>
      <c r="E3614" s="59">
        <v>13</v>
      </c>
      <c r="F3614">
        <v>1</v>
      </c>
    </row>
    <row r="3615" spans="1:6">
      <c r="A3615" s="58">
        <v>44151</v>
      </c>
      <c r="B3615" s="59">
        <v>44151</v>
      </c>
      <c r="C3615" s="59" t="s">
        <v>575</v>
      </c>
      <c r="D3615" s="60">
        <f>VLOOKUP(Pag_Inicio_Corr_mas_casos[[#This Row],[Corregimiento]],Hoja3!$A$2:$D$676,4,0)</f>
        <v>80807</v>
      </c>
      <c r="E3615" s="59">
        <v>13</v>
      </c>
      <c r="F3615">
        <v>1</v>
      </c>
    </row>
    <row r="3616" spans="1:6">
      <c r="A3616" s="58">
        <v>44151</v>
      </c>
      <c r="B3616" s="59">
        <v>44151</v>
      </c>
      <c r="C3616" s="59" t="s">
        <v>627</v>
      </c>
      <c r="D3616" s="60">
        <f>VLOOKUP(Pag_Inicio_Corr_mas_casos[[#This Row],[Corregimiento]],Hoja3!$A$2:$D$676,4,0)</f>
        <v>40606</v>
      </c>
      <c r="E3616" s="59">
        <v>13</v>
      </c>
      <c r="F3616">
        <v>1</v>
      </c>
    </row>
    <row r="3617" spans="1:6">
      <c r="A3617" s="58">
        <v>44151</v>
      </c>
      <c r="B3617" s="59">
        <v>44151</v>
      </c>
      <c r="C3617" s="59" t="s">
        <v>569</v>
      </c>
      <c r="D3617" s="60">
        <f>VLOOKUP(Pag_Inicio_Corr_mas_casos[[#This Row],[Corregimiento]],Hoja3!$A$2:$D$676,4,0)</f>
        <v>81003</v>
      </c>
      <c r="E3617" s="59">
        <v>13</v>
      </c>
      <c r="F3617">
        <v>1</v>
      </c>
    </row>
    <row r="3618" spans="1:6">
      <c r="A3618" s="58">
        <v>44151</v>
      </c>
      <c r="B3618" s="59">
        <v>44151</v>
      </c>
      <c r="C3618" s="59" t="s">
        <v>566</v>
      </c>
      <c r="D3618" s="60">
        <f>VLOOKUP(Pag_Inicio_Corr_mas_casos[[#This Row],[Corregimiento]],Hoja3!$A$2:$D$676,4,0)</f>
        <v>40201</v>
      </c>
      <c r="E3618" s="59">
        <v>12</v>
      </c>
      <c r="F3618">
        <v>1</v>
      </c>
    </row>
    <row r="3619" spans="1:6">
      <c r="A3619" s="58">
        <v>44151</v>
      </c>
      <c r="B3619" s="59">
        <v>44151</v>
      </c>
      <c r="C3619" s="59" t="s">
        <v>555</v>
      </c>
      <c r="D3619" s="60">
        <f>VLOOKUP(Pag_Inicio_Corr_mas_casos[[#This Row],[Corregimiento]],Hoja3!$A$2:$D$676,4,0)</f>
        <v>80815</v>
      </c>
      <c r="E3619" s="59">
        <v>11</v>
      </c>
      <c r="F3619">
        <v>1</v>
      </c>
    </row>
    <row r="3620" spans="1:6">
      <c r="A3620" s="58">
        <v>44151</v>
      </c>
      <c r="B3620" s="59">
        <v>44151</v>
      </c>
      <c r="C3620" s="59" t="s">
        <v>546</v>
      </c>
      <c r="D3620" s="60">
        <f>VLOOKUP(Pag_Inicio_Corr_mas_casos[[#This Row],[Corregimiento]],Hoja3!$A$2:$D$676,4,0)</f>
        <v>30107</v>
      </c>
      <c r="E3620" s="59">
        <v>11</v>
      </c>
      <c r="F3620">
        <v>1</v>
      </c>
    </row>
    <row r="3621" spans="1:6">
      <c r="A3621" s="58">
        <v>44151</v>
      </c>
      <c r="B3621" s="59">
        <v>44151</v>
      </c>
      <c r="C3621" s="59" t="s">
        <v>554</v>
      </c>
      <c r="D3621" s="60">
        <f>VLOOKUP(Pag_Inicio_Corr_mas_casos[[#This Row],[Corregimiento]],Hoja3!$A$2:$D$676,4,0)</f>
        <v>80820</v>
      </c>
      <c r="E3621" s="59">
        <v>11</v>
      </c>
      <c r="F3621">
        <v>1</v>
      </c>
    </row>
    <row r="3622" spans="1:6">
      <c r="A3622" s="58">
        <v>44151</v>
      </c>
      <c r="B3622" s="59">
        <v>44151</v>
      </c>
      <c r="C3622" s="59" t="s">
        <v>532</v>
      </c>
      <c r="D3622" s="60">
        <f>VLOOKUP(Pag_Inicio_Corr_mas_casos[[#This Row],[Corregimiento]],Hoja3!$A$2:$D$676,4,0)</f>
        <v>80816</v>
      </c>
      <c r="E3622" s="59">
        <v>11</v>
      </c>
      <c r="F3622">
        <v>1</v>
      </c>
    </row>
    <row r="3623" spans="1:6">
      <c r="A3623" s="83">
        <v>44152</v>
      </c>
      <c r="B3623" s="84">
        <v>44152</v>
      </c>
      <c r="C3623" s="84" t="s">
        <v>524</v>
      </c>
      <c r="D3623" s="85">
        <f>VLOOKUP(Pag_Inicio_Corr_mas_casos[[#This Row],[Corregimiento]],Hoja3!$A$2:$D$676,4,0)</f>
        <v>130101</v>
      </c>
      <c r="E3623" s="84">
        <v>52</v>
      </c>
      <c r="F3623">
        <v>1</v>
      </c>
    </row>
    <row r="3624" spans="1:6">
      <c r="A3624" s="83">
        <v>44152</v>
      </c>
      <c r="B3624" s="84">
        <v>44152</v>
      </c>
      <c r="C3624" s="84" t="s">
        <v>526</v>
      </c>
      <c r="D3624" s="85">
        <f>VLOOKUP(Pag_Inicio_Corr_mas_casos[[#This Row],[Corregimiento]],Hoja3!$A$2:$D$676,4,0)</f>
        <v>130106</v>
      </c>
      <c r="E3624" s="84">
        <v>40</v>
      </c>
      <c r="F3624">
        <v>1</v>
      </c>
    </row>
    <row r="3625" spans="1:6">
      <c r="A3625" s="83">
        <v>44152</v>
      </c>
      <c r="B3625" s="84">
        <v>44152</v>
      </c>
      <c r="C3625" s="84" t="s">
        <v>537</v>
      </c>
      <c r="D3625" s="85">
        <f>VLOOKUP(Pag_Inicio_Corr_mas_casos[[#This Row],[Corregimiento]],Hoja3!$A$2:$D$676,4,0)</f>
        <v>80819</v>
      </c>
      <c r="E3625" s="84">
        <v>35</v>
      </c>
      <c r="F3625">
        <v>1</v>
      </c>
    </row>
    <row r="3626" spans="1:6">
      <c r="A3626" s="83">
        <v>44152</v>
      </c>
      <c r="B3626" s="84">
        <v>44152</v>
      </c>
      <c r="C3626" s="84" t="s">
        <v>540</v>
      </c>
      <c r="D3626" s="85">
        <f>VLOOKUP(Pag_Inicio_Corr_mas_casos[[#This Row],[Corregimiento]],Hoja3!$A$2:$D$676,4,0)</f>
        <v>80812</v>
      </c>
      <c r="E3626" s="84">
        <v>29</v>
      </c>
      <c r="F3626">
        <v>1</v>
      </c>
    </row>
    <row r="3627" spans="1:6">
      <c r="A3627" s="83">
        <v>44152</v>
      </c>
      <c r="B3627" s="84">
        <v>44152</v>
      </c>
      <c r="C3627" s="84" t="s">
        <v>534</v>
      </c>
      <c r="D3627" s="85">
        <f>VLOOKUP(Pag_Inicio_Corr_mas_casos[[#This Row],[Corregimiento]],Hoja3!$A$2:$D$676,4,0)</f>
        <v>80822</v>
      </c>
      <c r="E3627" s="84">
        <v>28</v>
      </c>
      <c r="F3627">
        <v>1</v>
      </c>
    </row>
    <row r="3628" spans="1:6">
      <c r="A3628" s="83">
        <v>44152</v>
      </c>
      <c r="B3628" s="84">
        <v>44152</v>
      </c>
      <c r="C3628" s="84" t="s">
        <v>565</v>
      </c>
      <c r="D3628" s="85">
        <f>VLOOKUP(Pag_Inicio_Corr_mas_casos[[#This Row],[Corregimiento]],Hoja3!$A$2:$D$676,4,0)</f>
        <v>80809</v>
      </c>
      <c r="E3628" s="84">
        <v>27</v>
      </c>
      <c r="F3628">
        <v>1</v>
      </c>
    </row>
    <row r="3629" spans="1:6">
      <c r="A3629" s="83">
        <v>44152</v>
      </c>
      <c r="B3629" s="84">
        <v>44152</v>
      </c>
      <c r="C3629" s="84" t="s">
        <v>569</v>
      </c>
      <c r="D3629" s="85">
        <f>VLOOKUP(Pag_Inicio_Corr_mas_casos[[#This Row],[Corregimiento]],Hoja3!$A$2:$D$676,4,0)</f>
        <v>81003</v>
      </c>
      <c r="E3629" s="84">
        <v>25</v>
      </c>
      <c r="F3629">
        <v>1</v>
      </c>
    </row>
    <row r="3630" spans="1:6">
      <c r="A3630" s="83">
        <v>44152</v>
      </c>
      <c r="B3630" s="84">
        <v>44152</v>
      </c>
      <c r="C3630" s="84" t="s">
        <v>528</v>
      </c>
      <c r="D3630" s="85">
        <f>VLOOKUP(Pag_Inicio_Corr_mas_casos[[#This Row],[Corregimiento]],Hoja3!$A$2:$D$676,4,0)</f>
        <v>130102</v>
      </c>
      <c r="E3630" s="84">
        <v>25</v>
      </c>
      <c r="F3630">
        <v>1</v>
      </c>
    </row>
    <row r="3631" spans="1:6">
      <c r="A3631" s="83">
        <v>44152</v>
      </c>
      <c r="B3631" s="84">
        <v>44152</v>
      </c>
      <c r="C3631" s="84" t="s">
        <v>538</v>
      </c>
      <c r="D3631" s="85">
        <f>VLOOKUP(Pag_Inicio_Corr_mas_casos[[#This Row],[Corregimiento]],Hoja3!$A$2:$D$676,4,0)</f>
        <v>130107</v>
      </c>
      <c r="E3631" s="84">
        <v>23</v>
      </c>
      <c r="F3631">
        <v>1</v>
      </c>
    </row>
    <row r="3632" spans="1:6">
      <c r="A3632" s="83">
        <v>44152</v>
      </c>
      <c r="B3632" s="84">
        <v>44152</v>
      </c>
      <c r="C3632" s="84" t="s">
        <v>580</v>
      </c>
      <c r="D3632" s="85">
        <f>VLOOKUP(Pag_Inicio_Corr_mas_casos[[#This Row],[Corregimiento]],Hoja3!$A$2:$D$676,4,0)</f>
        <v>91001</v>
      </c>
      <c r="E3632" s="84">
        <v>23</v>
      </c>
      <c r="F3632">
        <v>1</v>
      </c>
    </row>
    <row r="3633" spans="1:6">
      <c r="A3633" s="83">
        <v>44152</v>
      </c>
      <c r="B3633" s="84">
        <v>44152</v>
      </c>
      <c r="C3633" s="84" t="s">
        <v>529</v>
      </c>
      <c r="D3633" s="85">
        <f>VLOOKUP(Pag_Inicio_Corr_mas_casos[[#This Row],[Corregimiento]],Hoja3!$A$2:$D$676,4,0)</f>
        <v>80821</v>
      </c>
      <c r="E3633" s="84">
        <v>21</v>
      </c>
      <c r="F3633">
        <v>1</v>
      </c>
    </row>
    <row r="3634" spans="1:6">
      <c r="A3634" s="83">
        <v>44152</v>
      </c>
      <c r="B3634" s="84">
        <v>44152</v>
      </c>
      <c r="C3634" s="84" t="s">
        <v>555</v>
      </c>
      <c r="D3634" s="85">
        <f>VLOOKUP(Pag_Inicio_Corr_mas_casos[[#This Row],[Corregimiento]],Hoja3!$A$2:$D$676,4,0)</f>
        <v>80815</v>
      </c>
      <c r="E3634" s="84">
        <v>21</v>
      </c>
      <c r="F3634">
        <v>1</v>
      </c>
    </row>
    <row r="3635" spans="1:6">
      <c r="A3635" s="83">
        <v>44152</v>
      </c>
      <c r="B3635" s="84">
        <v>44152</v>
      </c>
      <c r="C3635" s="84" t="s">
        <v>535</v>
      </c>
      <c r="D3635" s="85">
        <f>VLOOKUP(Pag_Inicio_Corr_mas_casos[[#This Row],[Corregimiento]],Hoja3!$A$2:$D$676,4,0)</f>
        <v>80823</v>
      </c>
      <c r="E3635" s="84">
        <v>19</v>
      </c>
      <c r="F3635">
        <v>1</v>
      </c>
    </row>
    <row r="3636" spans="1:6">
      <c r="A3636" s="83">
        <v>44152</v>
      </c>
      <c r="B3636" s="84">
        <v>44152</v>
      </c>
      <c r="C3636" s="84" t="s">
        <v>531</v>
      </c>
      <c r="D3636" s="85">
        <f>VLOOKUP(Pag_Inicio_Corr_mas_casos[[#This Row],[Corregimiento]],Hoja3!$A$2:$D$676,4,0)</f>
        <v>81008</v>
      </c>
      <c r="E3636" s="84">
        <v>19</v>
      </c>
      <c r="F3636">
        <v>1</v>
      </c>
    </row>
    <row r="3637" spans="1:6">
      <c r="A3637" s="83">
        <v>44152</v>
      </c>
      <c r="B3637" s="84">
        <v>44152</v>
      </c>
      <c r="C3637" s="84" t="s">
        <v>533</v>
      </c>
      <c r="D3637" s="85">
        <f>VLOOKUP(Pag_Inicio_Corr_mas_casos[[#This Row],[Corregimiento]],Hoja3!$A$2:$D$676,4,0)</f>
        <v>80817</v>
      </c>
      <c r="E3637" s="84">
        <v>32</v>
      </c>
      <c r="F3637">
        <v>1</v>
      </c>
    </row>
    <row r="3638" spans="1:6">
      <c r="A3638" s="83">
        <v>44152</v>
      </c>
      <c r="B3638" s="84">
        <v>44152</v>
      </c>
      <c r="C3638" s="84" t="s">
        <v>545</v>
      </c>
      <c r="D3638" s="85">
        <f>VLOOKUP(Pag_Inicio_Corr_mas_casos[[#This Row],[Corregimiento]],Hoja3!$A$2:$D$676,4,0)</f>
        <v>80810</v>
      </c>
      <c r="E3638" s="84">
        <v>18</v>
      </c>
      <c r="F3638">
        <v>1</v>
      </c>
    </row>
    <row r="3639" spans="1:6">
      <c r="A3639" s="83">
        <v>44152</v>
      </c>
      <c r="B3639" s="84">
        <v>44152</v>
      </c>
      <c r="C3639" s="84" t="s">
        <v>543</v>
      </c>
      <c r="D3639" s="85">
        <f>VLOOKUP(Pag_Inicio_Corr_mas_casos[[#This Row],[Corregimiento]],Hoja3!$A$2:$D$676,4,0)</f>
        <v>80806</v>
      </c>
      <c r="E3639" s="84">
        <v>17</v>
      </c>
      <c r="F3639">
        <v>1</v>
      </c>
    </row>
    <row r="3640" spans="1:6">
      <c r="A3640" s="83">
        <v>44152</v>
      </c>
      <c r="B3640" s="84">
        <v>44152</v>
      </c>
      <c r="C3640" s="84" t="s">
        <v>525</v>
      </c>
      <c r="D3640" s="85">
        <f>VLOOKUP(Pag_Inicio_Corr_mas_casos[[#This Row],[Corregimiento]],Hoja3!$A$2:$D$676,4,0)</f>
        <v>81002</v>
      </c>
      <c r="E3640" s="84">
        <v>16</v>
      </c>
      <c r="F3640">
        <v>1</v>
      </c>
    </row>
    <row r="3641" spans="1:6">
      <c r="A3641" s="83">
        <v>44152</v>
      </c>
      <c r="B3641" s="84">
        <v>44152</v>
      </c>
      <c r="C3641" s="84" t="s">
        <v>584</v>
      </c>
      <c r="D3641" s="85">
        <f>VLOOKUP(Pag_Inicio_Corr_mas_casos[[#This Row],[Corregimiento]],Hoja3!$A$2:$D$676,4,0)</f>
        <v>100101</v>
      </c>
      <c r="E3641" s="84">
        <v>16</v>
      </c>
      <c r="F3641">
        <v>1</v>
      </c>
    </row>
    <row r="3642" spans="1:6">
      <c r="A3642" s="83">
        <v>44152</v>
      </c>
      <c r="B3642" s="84">
        <v>44152</v>
      </c>
      <c r="C3642" s="84" t="s">
        <v>541</v>
      </c>
      <c r="D3642" s="85">
        <f>VLOOKUP(Pag_Inicio_Corr_mas_casos[[#This Row],[Corregimiento]],Hoja3!$A$2:$D$676,4,0)</f>
        <v>130702</v>
      </c>
      <c r="E3642" s="84">
        <v>15</v>
      </c>
      <c r="F3642">
        <v>1</v>
      </c>
    </row>
    <row r="3643" spans="1:6">
      <c r="A3643" s="83">
        <v>44152</v>
      </c>
      <c r="B3643" s="84">
        <v>44152</v>
      </c>
      <c r="C3643" s="84" t="s">
        <v>568</v>
      </c>
      <c r="D3643" s="85">
        <f>VLOOKUP(Pag_Inicio_Corr_mas_casos[[#This Row],[Corregimiento]],Hoja3!$A$2:$D$676,4,0)</f>
        <v>130717</v>
      </c>
      <c r="E3643" s="84">
        <v>15</v>
      </c>
      <c r="F3643">
        <v>1</v>
      </c>
    </row>
    <row r="3644" spans="1:6">
      <c r="A3644" s="83">
        <v>44152</v>
      </c>
      <c r="B3644" s="84">
        <v>44152</v>
      </c>
      <c r="C3644" s="84" t="s">
        <v>544</v>
      </c>
      <c r="D3644" s="85">
        <f>VLOOKUP(Pag_Inicio_Corr_mas_casos[[#This Row],[Corregimiento]],Hoja3!$A$2:$D$676,4,0)</f>
        <v>130108</v>
      </c>
      <c r="E3644" s="84">
        <v>14</v>
      </c>
      <c r="F3644">
        <v>1</v>
      </c>
    </row>
    <row r="3645" spans="1:6">
      <c r="A3645" s="83">
        <v>44152</v>
      </c>
      <c r="B3645" s="84">
        <v>44152</v>
      </c>
      <c r="C3645" s="84" t="s">
        <v>572</v>
      </c>
      <c r="D3645" s="85">
        <f>VLOOKUP(Pag_Inicio_Corr_mas_casos[[#This Row],[Corregimiento]],Hoja3!$A$2:$D$676,4,0)</f>
        <v>130701</v>
      </c>
      <c r="E3645" s="84">
        <v>13</v>
      </c>
      <c r="F3645">
        <v>1</v>
      </c>
    </row>
    <row r="3646" spans="1:6">
      <c r="A3646" s="83">
        <v>44152</v>
      </c>
      <c r="B3646" s="84">
        <v>44152</v>
      </c>
      <c r="C3646" s="84" t="s">
        <v>532</v>
      </c>
      <c r="D3646" s="85">
        <f>VLOOKUP(Pag_Inicio_Corr_mas_casos[[#This Row],[Corregimiento]],Hoja3!$A$2:$D$676,4,0)</f>
        <v>80816</v>
      </c>
      <c r="E3646" s="84">
        <v>13</v>
      </c>
      <c r="F3646">
        <v>1</v>
      </c>
    </row>
    <row r="3647" spans="1:6">
      <c r="A3647" s="83">
        <v>44152</v>
      </c>
      <c r="B3647" s="84">
        <v>44152</v>
      </c>
      <c r="C3647" s="84" t="s">
        <v>570</v>
      </c>
      <c r="D3647" s="85">
        <f>VLOOKUP(Pag_Inicio_Corr_mas_casos[[#This Row],[Corregimiento]],Hoja3!$A$2:$D$676,4,0)</f>
        <v>81009</v>
      </c>
      <c r="E3647" s="84">
        <v>13</v>
      </c>
      <c r="F3647">
        <v>1</v>
      </c>
    </row>
    <row r="3648" spans="1:6">
      <c r="A3648" s="83">
        <v>44152</v>
      </c>
      <c r="B3648" s="84">
        <v>44152</v>
      </c>
      <c r="C3648" s="84" t="s">
        <v>576</v>
      </c>
      <c r="D3648" s="85">
        <f>VLOOKUP(Pag_Inicio_Corr_mas_casos[[#This Row],[Corregimiento]],Hoja3!$A$2:$D$676,4,0)</f>
        <v>80814</v>
      </c>
      <c r="E3648" s="84">
        <v>11</v>
      </c>
      <c r="F3648">
        <v>1</v>
      </c>
    </row>
    <row r="3649" spans="1:6">
      <c r="A3649" s="83">
        <v>44152</v>
      </c>
      <c r="B3649" s="84">
        <v>44152</v>
      </c>
      <c r="C3649" s="84" t="s">
        <v>575</v>
      </c>
      <c r="D3649" s="85">
        <f>VLOOKUP(Pag_Inicio_Corr_mas_casos[[#This Row],[Corregimiento]],Hoja3!$A$2:$D$676,4,0)</f>
        <v>80807</v>
      </c>
      <c r="E3649" s="84">
        <v>11</v>
      </c>
      <c r="F3649">
        <v>1</v>
      </c>
    </row>
    <row r="3650" spans="1:6">
      <c r="A3650" s="83">
        <v>44152</v>
      </c>
      <c r="B3650" s="84">
        <v>44152</v>
      </c>
      <c r="C3650" s="84" t="s">
        <v>559</v>
      </c>
      <c r="D3650" s="85">
        <f>VLOOKUP(Pag_Inicio_Corr_mas_casos[[#This Row],[Corregimiento]],Hoja3!$A$2:$D$676,4,0)</f>
        <v>130708</v>
      </c>
      <c r="E3650" s="84">
        <v>11</v>
      </c>
      <c r="F3650">
        <v>1</v>
      </c>
    </row>
    <row r="3651" spans="1:6">
      <c r="A3651" s="83">
        <v>44152</v>
      </c>
      <c r="B3651" s="84">
        <v>44152</v>
      </c>
      <c r="C3651" s="84" t="s">
        <v>595</v>
      </c>
      <c r="D3651" s="85">
        <f>VLOOKUP(Pag_Inicio_Corr_mas_casos[[#This Row],[Corregimiento]],Hoja3!$A$2:$D$676,4,0)</f>
        <v>20601</v>
      </c>
      <c r="E3651" s="84">
        <v>11</v>
      </c>
      <c r="F3651">
        <v>1</v>
      </c>
    </row>
    <row r="3652" spans="1:6">
      <c r="A3652" s="83">
        <v>44152</v>
      </c>
      <c r="B3652" s="84">
        <v>44152</v>
      </c>
      <c r="C3652" s="84" t="s">
        <v>557</v>
      </c>
      <c r="D3652" s="85">
        <f>VLOOKUP(Pag_Inicio_Corr_mas_casos[[#This Row],[Corregimiento]],Hoja3!$A$2:$D$676,4,0)</f>
        <v>80811</v>
      </c>
      <c r="E3652" s="84">
        <v>11</v>
      </c>
      <c r="F3652">
        <v>1</v>
      </c>
    </row>
    <row r="3653" spans="1:6">
      <c r="A3653" s="55">
        <v>44153</v>
      </c>
      <c r="B3653" s="56">
        <v>44153</v>
      </c>
      <c r="C3653" s="56" t="s">
        <v>524</v>
      </c>
      <c r="D3653" s="57">
        <f>VLOOKUP(Pag_Inicio_Corr_mas_casos[[#This Row],[Corregimiento]],Hoja3!$A$2:$D$676,4,0)</f>
        <v>130101</v>
      </c>
      <c r="E3653" s="56">
        <v>39</v>
      </c>
      <c r="F3653">
        <v>1</v>
      </c>
    </row>
    <row r="3654" spans="1:6">
      <c r="A3654" s="55">
        <v>44153</v>
      </c>
      <c r="B3654" s="56">
        <v>44153</v>
      </c>
      <c r="C3654" s="56" t="s">
        <v>529</v>
      </c>
      <c r="D3654" s="57">
        <f>VLOOKUP(Pag_Inicio_Corr_mas_casos[[#This Row],[Corregimiento]],Hoja3!$A$2:$D$676,4,0)</f>
        <v>80821</v>
      </c>
      <c r="E3654" s="56">
        <v>34</v>
      </c>
      <c r="F3654">
        <v>1</v>
      </c>
    </row>
    <row r="3655" spans="1:6">
      <c r="A3655" s="55">
        <v>44153</v>
      </c>
      <c r="B3655" s="56">
        <v>44153</v>
      </c>
      <c r="C3655" s="56" t="s">
        <v>545</v>
      </c>
      <c r="D3655" s="57">
        <f>VLOOKUP(Pag_Inicio_Corr_mas_casos[[#This Row],[Corregimiento]],Hoja3!$A$2:$D$676,4,0)</f>
        <v>80810</v>
      </c>
      <c r="E3655" s="56">
        <v>29</v>
      </c>
      <c r="F3655">
        <v>1</v>
      </c>
    </row>
    <row r="3656" spans="1:6">
      <c r="A3656" s="55">
        <v>44153</v>
      </c>
      <c r="B3656" s="56">
        <v>44153</v>
      </c>
      <c r="C3656" s="56" t="s">
        <v>537</v>
      </c>
      <c r="D3656" s="57">
        <f>VLOOKUP(Pag_Inicio_Corr_mas_casos[[#This Row],[Corregimiento]],Hoja3!$A$2:$D$676,4,0)</f>
        <v>80819</v>
      </c>
      <c r="E3656" s="56">
        <v>29</v>
      </c>
      <c r="F3656">
        <v>1</v>
      </c>
    </row>
    <row r="3657" spans="1:6">
      <c r="A3657" s="55">
        <v>44153</v>
      </c>
      <c r="B3657" s="56">
        <v>44153</v>
      </c>
      <c r="C3657" s="56" t="s">
        <v>540</v>
      </c>
      <c r="D3657" s="57">
        <f>VLOOKUP(Pag_Inicio_Corr_mas_casos[[#This Row],[Corregimiento]],Hoja3!$A$2:$D$676,4,0)</f>
        <v>80812</v>
      </c>
      <c r="E3657" s="56">
        <v>27</v>
      </c>
      <c r="F3657">
        <v>1</v>
      </c>
    </row>
    <row r="3658" spans="1:6">
      <c r="A3658" s="55">
        <v>44153</v>
      </c>
      <c r="B3658" s="56">
        <v>44153</v>
      </c>
      <c r="C3658" s="56" t="s">
        <v>533</v>
      </c>
      <c r="D3658" s="57">
        <f>VLOOKUP(Pag_Inicio_Corr_mas_casos[[#This Row],[Corregimiento]],Hoja3!$A$2:$D$676,4,0)</f>
        <v>80817</v>
      </c>
      <c r="E3658" s="56">
        <v>26</v>
      </c>
      <c r="F3658">
        <v>1</v>
      </c>
    </row>
    <row r="3659" spans="1:6">
      <c r="A3659" s="55">
        <v>44153</v>
      </c>
      <c r="B3659" s="56">
        <v>44153</v>
      </c>
      <c r="C3659" s="56" t="s">
        <v>517</v>
      </c>
      <c r="D3659" s="57">
        <f>VLOOKUP(Pag_Inicio_Corr_mas_casos[[#This Row],[Corregimiento]],Hoja3!$A$2:$D$676,4,0)</f>
        <v>130709</v>
      </c>
      <c r="E3659" s="56">
        <v>25</v>
      </c>
      <c r="F3659">
        <v>1</v>
      </c>
    </row>
    <row r="3660" spans="1:6">
      <c r="A3660" s="55">
        <v>44153</v>
      </c>
      <c r="B3660" s="56">
        <v>44153</v>
      </c>
      <c r="C3660" s="56" t="s">
        <v>535</v>
      </c>
      <c r="D3660" s="57">
        <f>VLOOKUP(Pag_Inicio_Corr_mas_casos[[#This Row],[Corregimiento]],Hoja3!$A$2:$D$676,4,0)</f>
        <v>80823</v>
      </c>
      <c r="E3660" s="56">
        <v>25</v>
      </c>
      <c r="F3660">
        <v>1</v>
      </c>
    </row>
    <row r="3661" spans="1:6">
      <c r="A3661" s="55">
        <v>44153</v>
      </c>
      <c r="B3661" s="56">
        <v>44153</v>
      </c>
      <c r="C3661" s="56" t="s">
        <v>538</v>
      </c>
      <c r="D3661" s="57">
        <f>VLOOKUP(Pag_Inicio_Corr_mas_casos[[#This Row],[Corregimiento]],Hoja3!$A$2:$D$676,4,0)</f>
        <v>130107</v>
      </c>
      <c r="E3661" s="56">
        <v>25</v>
      </c>
      <c r="F3661">
        <v>1</v>
      </c>
    </row>
    <row r="3662" spans="1:6">
      <c r="A3662" s="55">
        <v>44153</v>
      </c>
      <c r="B3662" s="56">
        <v>44153</v>
      </c>
      <c r="C3662" s="56" t="s">
        <v>565</v>
      </c>
      <c r="D3662" s="57">
        <f>VLOOKUP(Pag_Inicio_Corr_mas_casos[[#This Row],[Corregimiento]],Hoja3!$A$2:$D$676,4,0)</f>
        <v>80809</v>
      </c>
      <c r="E3662" s="56">
        <v>24</v>
      </c>
      <c r="F3662">
        <v>1</v>
      </c>
    </row>
    <row r="3663" spans="1:6">
      <c r="A3663" s="55">
        <v>44153</v>
      </c>
      <c r="B3663" s="56">
        <v>44153</v>
      </c>
      <c r="C3663" s="56" t="s">
        <v>542</v>
      </c>
      <c r="D3663" s="57">
        <f>VLOOKUP(Pag_Inicio_Corr_mas_casos[[#This Row],[Corregimiento]],Hoja3!$A$2:$D$676,4,0)</f>
        <v>40601</v>
      </c>
      <c r="E3663" s="56">
        <v>22</v>
      </c>
      <c r="F3663">
        <v>1</v>
      </c>
    </row>
    <row r="3664" spans="1:6">
      <c r="A3664" s="55">
        <v>44153</v>
      </c>
      <c r="B3664" s="56">
        <v>44153</v>
      </c>
      <c r="C3664" s="56" t="s">
        <v>544</v>
      </c>
      <c r="D3664" s="57">
        <f>VLOOKUP(Pag_Inicio_Corr_mas_casos[[#This Row],[Corregimiento]],Hoja3!$A$2:$D$676,4,0)</f>
        <v>130108</v>
      </c>
      <c r="E3664" s="56">
        <v>21</v>
      </c>
      <c r="F3664">
        <v>1</v>
      </c>
    </row>
    <row r="3665" spans="1:6">
      <c r="A3665" s="55">
        <v>44153</v>
      </c>
      <c r="B3665" s="56">
        <v>44153</v>
      </c>
      <c r="C3665" s="56" t="s">
        <v>526</v>
      </c>
      <c r="D3665" s="57">
        <f>VLOOKUP(Pag_Inicio_Corr_mas_casos[[#This Row],[Corregimiento]],Hoja3!$A$2:$D$676,4,0)</f>
        <v>130106</v>
      </c>
      <c r="E3665" s="56">
        <v>21</v>
      </c>
      <c r="F3665">
        <v>1</v>
      </c>
    </row>
    <row r="3666" spans="1:6">
      <c r="A3666" s="55">
        <v>44153</v>
      </c>
      <c r="B3666" s="56">
        <v>44153</v>
      </c>
      <c r="C3666" s="56" t="s">
        <v>553</v>
      </c>
      <c r="D3666" s="57">
        <f>VLOOKUP(Pag_Inicio_Corr_mas_casos[[#This Row],[Corregimiento]],Hoja3!$A$2:$D$676,4,0)</f>
        <v>80808</v>
      </c>
      <c r="E3666" s="56">
        <v>19</v>
      </c>
      <c r="F3666">
        <v>1</v>
      </c>
    </row>
    <row r="3667" spans="1:6">
      <c r="A3667" s="55">
        <v>44153</v>
      </c>
      <c r="B3667" s="56">
        <v>44153</v>
      </c>
      <c r="C3667" s="56" t="s">
        <v>532</v>
      </c>
      <c r="D3667" s="57">
        <f>VLOOKUP(Pag_Inicio_Corr_mas_casos[[#This Row],[Corregimiento]],Hoja3!$A$2:$D$676,4,0)</f>
        <v>80816</v>
      </c>
      <c r="E3667" s="56">
        <v>19</v>
      </c>
      <c r="F3667">
        <v>1</v>
      </c>
    </row>
    <row r="3668" spans="1:6">
      <c r="A3668" s="55">
        <v>44153</v>
      </c>
      <c r="B3668" s="56">
        <v>44153</v>
      </c>
      <c r="C3668" s="56" t="s">
        <v>534</v>
      </c>
      <c r="D3668" s="57">
        <f>VLOOKUP(Pag_Inicio_Corr_mas_casos[[#This Row],[Corregimiento]],Hoja3!$A$2:$D$676,4,0)</f>
        <v>80822</v>
      </c>
      <c r="E3668" s="56">
        <v>19</v>
      </c>
      <c r="F3668">
        <v>1</v>
      </c>
    </row>
    <row r="3669" spans="1:6">
      <c r="A3669" s="55">
        <v>44153</v>
      </c>
      <c r="B3669" s="56">
        <v>44153</v>
      </c>
      <c r="C3669" s="56" t="s">
        <v>541</v>
      </c>
      <c r="D3669" s="57">
        <f>VLOOKUP(Pag_Inicio_Corr_mas_casos[[#This Row],[Corregimiento]],Hoja3!$A$2:$D$676,4,0)</f>
        <v>130702</v>
      </c>
      <c r="E3669" s="56">
        <v>18</v>
      </c>
      <c r="F3669">
        <v>1</v>
      </c>
    </row>
    <row r="3670" spans="1:6">
      <c r="A3670" s="55">
        <v>44153</v>
      </c>
      <c r="B3670" s="56">
        <v>44153</v>
      </c>
      <c r="C3670" s="56" t="s">
        <v>528</v>
      </c>
      <c r="D3670" s="57">
        <f>VLOOKUP(Pag_Inicio_Corr_mas_casos[[#This Row],[Corregimiento]],Hoja3!$A$2:$D$676,4,0)</f>
        <v>130102</v>
      </c>
      <c r="E3670" s="56">
        <v>18</v>
      </c>
      <c r="F3670">
        <v>1</v>
      </c>
    </row>
    <row r="3671" spans="1:6">
      <c r="A3671" s="55">
        <v>44153</v>
      </c>
      <c r="B3671" s="56">
        <v>44153</v>
      </c>
      <c r="C3671" s="56" t="s">
        <v>572</v>
      </c>
      <c r="D3671" s="57">
        <f>VLOOKUP(Pag_Inicio_Corr_mas_casos[[#This Row],[Corregimiento]],Hoja3!$A$2:$D$676,4,0)</f>
        <v>130701</v>
      </c>
      <c r="E3671" s="56">
        <v>17</v>
      </c>
      <c r="F3671">
        <v>1</v>
      </c>
    </row>
    <row r="3672" spans="1:6">
      <c r="A3672" s="55">
        <v>44153</v>
      </c>
      <c r="B3672" s="56">
        <v>44153</v>
      </c>
      <c r="C3672" s="56" t="s">
        <v>570</v>
      </c>
      <c r="D3672" s="57">
        <f>VLOOKUP(Pag_Inicio_Corr_mas_casos[[#This Row],[Corregimiento]],Hoja3!$A$2:$D$676,4,0)</f>
        <v>81009</v>
      </c>
      <c r="E3672" s="56">
        <v>16</v>
      </c>
      <c r="F3672">
        <v>1</v>
      </c>
    </row>
    <row r="3673" spans="1:6">
      <c r="A3673" s="55">
        <v>44153</v>
      </c>
      <c r="B3673" s="56">
        <v>44153</v>
      </c>
      <c r="C3673" s="56" t="s">
        <v>559</v>
      </c>
      <c r="D3673" s="57">
        <f>VLOOKUP(Pag_Inicio_Corr_mas_casos[[#This Row],[Corregimiento]],Hoja3!$A$2:$D$676,4,0)</f>
        <v>130708</v>
      </c>
      <c r="E3673" s="56">
        <v>16</v>
      </c>
      <c r="F3673">
        <v>1</v>
      </c>
    </row>
    <row r="3674" spans="1:6">
      <c r="A3674" s="55">
        <v>44153</v>
      </c>
      <c r="B3674" s="56">
        <v>44153</v>
      </c>
      <c r="C3674" s="56" t="s">
        <v>536</v>
      </c>
      <c r="D3674" s="57">
        <f>VLOOKUP(Pag_Inicio_Corr_mas_casos[[#This Row],[Corregimiento]],Hoja3!$A$2:$D$676,4,0)</f>
        <v>81001</v>
      </c>
      <c r="E3674" s="56">
        <v>15</v>
      </c>
      <c r="F3674">
        <v>1</v>
      </c>
    </row>
    <row r="3675" spans="1:6">
      <c r="A3675" s="55">
        <v>44153</v>
      </c>
      <c r="B3675" s="56">
        <v>44153</v>
      </c>
      <c r="C3675" s="56" t="s">
        <v>580</v>
      </c>
      <c r="D3675" s="57">
        <f>VLOOKUP(Pag_Inicio_Corr_mas_casos[[#This Row],[Corregimiento]],Hoja3!$A$2:$D$676,4,0)</f>
        <v>91001</v>
      </c>
      <c r="E3675" s="56">
        <v>15</v>
      </c>
      <c r="F3675">
        <v>1</v>
      </c>
    </row>
    <row r="3676" spans="1:6">
      <c r="A3676" s="55">
        <v>44153</v>
      </c>
      <c r="B3676" s="56">
        <v>44153</v>
      </c>
      <c r="C3676" s="56" t="s">
        <v>530</v>
      </c>
      <c r="D3676" s="57">
        <f>VLOOKUP(Pag_Inicio_Corr_mas_casos[[#This Row],[Corregimiento]],Hoja3!$A$2:$D$676,4,0)</f>
        <v>81007</v>
      </c>
      <c r="E3676" s="56">
        <v>14</v>
      </c>
      <c r="F3676">
        <v>1</v>
      </c>
    </row>
    <row r="3677" spans="1:6">
      <c r="A3677" s="55">
        <v>44153</v>
      </c>
      <c r="B3677" s="56">
        <v>44153</v>
      </c>
      <c r="C3677" s="56" t="s">
        <v>595</v>
      </c>
      <c r="D3677" s="57">
        <f>VLOOKUP(Pag_Inicio_Corr_mas_casos[[#This Row],[Corregimiento]],Hoja3!$A$2:$D$676,4,0)</f>
        <v>20601</v>
      </c>
      <c r="E3677" s="56">
        <v>14</v>
      </c>
      <c r="F3677">
        <v>1</v>
      </c>
    </row>
    <row r="3678" spans="1:6">
      <c r="A3678" s="55">
        <v>44153</v>
      </c>
      <c r="B3678" s="56">
        <v>44153</v>
      </c>
      <c r="C3678" s="56" t="s">
        <v>550</v>
      </c>
      <c r="D3678" s="57">
        <f>VLOOKUP(Pag_Inicio_Corr_mas_casos[[#This Row],[Corregimiento]],Hoja3!$A$2:$D$676,4,0)</f>
        <v>80813</v>
      </c>
      <c r="E3678" s="56">
        <v>14</v>
      </c>
      <c r="F3678">
        <v>1</v>
      </c>
    </row>
    <row r="3679" spans="1:6">
      <c r="A3679" s="55">
        <v>44153</v>
      </c>
      <c r="B3679" s="56">
        <v>44153</v>
      </c>
      <c r="C3679" s="56" t="s">
        <v>525</v>
      </c>
      <c r="D3679" s="57">
        <f>VLOOKUP(Pag_Inicio_Corr_mas_casos[[#This Row],[Corregimiento]],Hoja3!$A$2:$D$676,4,0)</f>
        <v>81002</v>
      </c>
      <c r="E3679" s="56">
        <v>13</v>
      </c>
      <c r="F3679">
        <v>1</v>
      </c>
    </row>
    <row r="3680" spans="1:6">
      <c r="A3680" s="55">
        <v>44153</v>
      </c>
      <c r="B3680" s="56">
        <v>44153</v>
      </c>
      <c r="C3680" s="56" t="s">
        <v>575</v>
      </c>
      <c r="D3680" s="57">
        <f>VLOOKUP(Pag_Inicio_Corr_mas_casos[[#This Row],[Corregimiento]],Hoja3!$A$2:$D$676,4,0)</f>
        <v>80807</v>
      </c>
      <c r="E3680" s="56">
        <v>13</v>
      </c>
      <c r="F3680">
        <v>1</v>
      </c>
    </row>
    <row r="3681" spans="1:6">
      <c r="A3681" s="55">
        <v>44153</v>
      </c>
      <c r="B3681" s="56">
        <v>44153</v>
      </c>
      <c r="C3681" s="56" t="s">
        <v>633</v>
      </c>
      <c r="D3681" s="57">
        <f>VLOOKUP(Pag_Inicio_Corr_mas_casos[[#This Row],[Corregimiento]],Hoja3!$A$2:$D$676,4,0)</f>
        <v>40501</v>
      </c>
      <c r="E3681" s="56">
        <v>12</v>
      </c>
      <c r="F3681">
        <v>1</v>
      </c>
    </row>
    <row r="3682" spans="1:6">
      <c r="A3682" s="55">
        <v>44153</v>
      </c>
      <c r="B3682" s="56">
        <v>44153</v>
      </c>
      <c r="C3682" s="56" t="s">
        <v>614</v>
      </c>
      <c r="D3682" s="57">
        <f>VLOOKUP(Pag_Inicio_Corr_mas_casos[[#This Row],[Corregimiento]],Hoja3!$A$2:$D$676,4,0)</f>
        <v>30110</v>
      </c>
      <c r="E3682" s="56">
        <v>11</v>
      </c>
      <c r="F3682">
        <v>1</v>
      </c>
    </row>
    <row r="3683" spans="1:6">
      <c r="A3683" s="55">
        <v>44153</v>
      </c>
      <c r="B3683" s="56">
        <v>44153</v>
      </c>
      <c r="C3683" s="56" t="s">
        <v>555</v>
      </c>
      <c r="D3683" s="57">
        <f>VLOOKUP(Pag_Inicio_Corr_mas_casos[[#This Row],[Corregimiento]],Hoja3!$A$2:$D$676,4,0)</f>
        <v>80815</v>
      </c>
      <c r="E3683" s="56">
        <v>11</v>
      </c>
      <c r="F3683">
        <v>1</v>
      </c>
    </row>
    <row r="3684" spans="1:6">
      <c r="A3684" s="58">
        <v>44154</v>
      </c>
      <c r="B3684" s="59">
        <v>44154</v>
      </c>
      <c r="C3684" s="59" t="s">
        <v>526</v>
      </c>
      <c r="D3684" s="60">
        <f>VLOOKUP(Pag_Inicio_Corr_mas_casos[[#This Row],[Corregimiento]],Hoja3!$A$2:$D$676,4,0)</f>
        <v>130106</v>
      </c>
      <c r="E3684" s="59">
        <v>93</v>
      </c>
      <c r="F3684">
        <v>1</v>
      </c>
    </row>
    <row r="3685" spans="1:6">
      <c r="A3685" s="58">
        <v>44154</v>
      </c>
      <c r="B3685" s="59">
        <v>44154</v>
      </c>
      <c r="C3685" s="59" t="s">
        <v>559</v>
      </c>
      <c r="D3685" s="60">
        <f>VLOOKUP(Pag_Inicio_Corr_mas_casos[[#This Row],[Corregimiento]],Hoja3!$A$2:$D$676,4,0)</f>
        <v>130708</v>
      </c>
      <c r="E3685" s="59">
        <v>40</v>
      </c>
      <c r="F3685">
        <v>1</v>
      </c>
    </row>
    <row r="3686" spans="1:6">
      <c r="A3686" s="58">
        <v>44154</v>
      </c>
      <c r="B3686" s="59">
        <v>44154</v>
      </c>
      <c r="C3686" s="59" t="s">
        <v>537</v>
      </c>
      <c r="D3686" s="60">
        <f>VLOOKUP(Pag_Inicio_Corr_mas_casos[[#This Row],[Corregimiento]],Hoja3!$A$2:$D$676,4,0)</f>
        <v>80819</v>
      </c>
      <c r="E3686" s="59">
        <v>38</v>
      </c>
      <c r="F3686">
        <v>1</v>
      </c>
    </row>
    <row r="3687" spans="1:6">
      <c r="A3687" s="58">
        <v>44154</v>
      </c>
      <c r="B3687" s="59">
        <v>44154</v>
      </c>
      <c r="C3687" s="59" t="s">
        <v>524</v>
      </c>
      <c r="D3687" s="60">
        <f>VLOOKUP(Pag_Inicio_Corr_mas_casos[[#This Row],[Corregimiento]],Hoja3!$A$2:$D$676,4,0)</f>
        <v>130101</v>
      </c>
      <c r="E3687" s="59">
        <v>36</v>
      </c>
      <c r="F3687">
        <v>1</v>
      </c>
    </row>
    <row r="3688" spans="1:6">
      <c r="A3688" s="58">
        <v>44154</v>
      </c>
      <c r="B3688" s="59">
        <v>44154</v>
      </c>
      <c r="C3688" s="59" t="s">
        <v>529</v>
      </c>
      <c r="D3688" s="60">
        <f>VLOOKUP(Pag_Inicio_Corr_mas_casos[[#This Row],[Corregimiento]],Hoja3!$A$2:$D$676,4,0)</f>
        <v>80821</v>
      </c>
      <c r="E3688" s="59">
        <v>33</v>
      </c>
      <c r="F3688">
        <v>1</v>
      </c>
    </row>
    <row r="3689" spans="1:6">
      <c r="A3689" s="58">
        <v>44154</v>
      </c>
      <c r="B3689" s="59">
        <v>44154</v>
      </c>
      <c r="C3689" s="59" t="s">
        <v>541</v>
      </c>
      <c r="D3689" s="60">
        <f>VLOOKUP(Pag_Inicio_Corr_mas_casos[[#This Row],[Corregimiento]],Hoja3!$A$2:$D$676,4,0)</f>
        <v>130702</v>
      </c>
      <c r="E3689" s="59">
        <v>32</v>
      </c>
      <c r="F3689">
        <v>1</v>
      </c>
    </row>
    <row r="3690" spans="1:6">
      <c r="A3690" s="58">
        <v>44154</v>
      </c>
      <c r="B3690" s="59">
        <v>44154</v>
      </c>
      <c r="C3690" s="59" t="s">
        <v>533</v>
      </c>
      <c r="D3690" s="60">
        <f>VLOOKUP(Pag_Inicio_Corr_mas_casos[[#This Row],[Corregimiento]],Hoja3!$A$2:$D$676,4,0)</f>
        <v>80817</v>
      </c>
      <c r="E3690" s="59">
        <v>30</v>
      </c>
      <c r="F3690">
        <v>1</v>
      </c>
    </row>
    <row r="3691" spans="1:6">
      <c r="A3691" s="58">
        <v>44154</v>
      </c>
      <c r="B3691" s="59">
        <v>44154</v>
      </c>
      <c r="C3691" s="59" t="s">
        <v>572</v>
      </c>
      <c r="D3691" s="60">
        <f>VLOOKUP(Pag_Inicio_Corr_mas_casos[[#This Row],[Corregimiento]],Hoja3!$A$2:$D$676,4,0)</f>
        <v>130701</v>
      </c>
      <c r="E3691" s="59">
        <v>29</v>
      </c>
      <c r="F3691">
        <v>1</v>
      </c>
    </row>
    <row r="3692" spans="1:6">
      <c r="A3692" s="58">
        <v>44154</v>
      </c>
      <c r="B3692" s="59">
        <v>44154</v>
      </c>
      <c r="C3692" s="59" t="s">
        <v>525</v>
      </c>
      <c r="D3692" s="60">
        <f>VLOOKUP(Pag_Inicio_Corr_mas_casos[[#This Row],[Corregimiento]],Hoja3!$A$2:$D$676,4,0)</f>
        <v>81002</v>
      </c>
      <c r="E3692" s="59">
        <v>27</v>
      </c>
      <c r="F3692">
        <v>1</v>
      </c>
    </row>
    <row r="3693" spans="1:6">
      <c r="A3693" s="58">
        <v>44154</v>
      </c>
      <c r="B3693" s="59">
        <v>44154</v>
      </c>
      <c r="C3693" s="59" t="s">
        <v>575</v>
      </c>
      <c r="D3693" s="60">
        <f>VLOOKUP(Pag_Inicio_Corr_mas_casos[[#This Row],[Corregimiento]],Hoja3!$A$2:$D$676,4,0)</f>
        <v>80807</v>
      </c>
      <c r="E3693" s="59">
        <v>27</v>
      </c>
      <c r="F3693">
        <v>1</v>
      </c>
    </row>
    <row r="3694" spans="1:6">
      <c r="A3694" s="58">
        <v>44154</v>
      </c>
      <c r="B3694" s="59">
        <v>44154</v>
      </c>
      <c r="C3694" s="59" t="s">
        <v>532</v>
      </c>
      <c r="D3694" s="60">
        <f>VLOOKUP(Pag_Inicio_Corr_mas_casos[[#This Row],[Corregimiento]],Hoja3!$A$2:$D$676,4,0)</f>
        <v>80816</v>
      </c>
      <c r="E3694" s="59">
        <v>26</v>
      </c>
      <c r="F3694">
        <v>1</v>
      </c>
    </row>
    <row r="3695" spans="1:6">
      <c r="A3695" s="58">
        <v>44154</v>
      </c>
      <c r="B3695" s="59">
        <v>44154</v>
      </c>
      <c r="C3695" s="59" t="s">
        <v>542</v>
      </c>
      <c r="D3695" s="60">
        <f>VLOOKUP(Pag_Inicio_Corr_mas_casos[[#This Row],[Corregimiento]],Hoja3!$A$2:$D$676,4,0)</f>
        <v>40601</v>
      </c>
      <c r="E3695" s="59">
        <v>25</v>
      </c>
      <c r="F3695">
        <v>1</v>
      </c>
    </row>
    <row r="3696" spans="1:6">
      <c r="A3696" s="58">
        <v>44154</v>
      </c>
      <c r="B3696" s="59">
        <v>44154</v>
      </c>
      <c r="C3696" s="59" t="s">
        <v>538</v>
      </c>
      <c r="D3696" s="60">
        <f>VLOOKUP(Pag_Inicio_Corr_mas_casos[[#This Row],[Corregimiento]],Hoja3!$A$2:$D$676,4,0)</f>
        <v>130107</v>
      </c>
      <c r="E3696" s="59">
        <v>23</v>
      </c>
      <c r="F3696">
        <v>1</v>
      </c>
    </row>
    <row r="3697" spans="1:6">
      <c r="A3697" s="58">
        <v>44154</v>
      </c>
      <c r="B3697" s="59">
        <v>44154</v>
      </c>
      <c r="C3697" s="59" t="s">
        <v>560</v>
      </c>
      <c r="D3697" s="60">
        <f>VLOOKUP(Pag_Inicio_Corr_mas_casos[[#This Row],[Corregimiento]],Hoja3!$A$2:$D$676,4,0)</f>
        <v>80826</v>
      </c>
      <c r="E3697" s="59">
        <v>22</v>
      </c>
      <c r="F3697">
        <v>1</v>
      </c>
    </row>
    <row r="3698" spans="1:6">
      <c r="A3698" s="58">
        <v>44154</v>
      </c>
      <c r="B3698" s="59">
        <v>44154</v>
      </c>
      <c r="C3698" s="59" t="s">
        <v>540</v>
      </c>
      <c r="D3698" s="60">
        <f>VLOOKUP(Pag_Inicio_Corr_mas_casos[[#This Row],[Corregimiento]],Hoja3!$A$2:$D$676,4,0)</f>
        <v>80812</v>
      </c>
      <c r="E3698" s="59">
        <v>22</v>
      </c>
      <c r="F3698">
        <v>1</v>
      </c>
    </row>
    <row r="3699" spans="1:6">
      <c r="A3699" s="58">
        <v>44154</v>
      </c>
      <c r="B3699" s="59">
        <v>44154</v>
      </c>
      <c r="C3699" s="59" t="s">
        <v>565</v>
      </c>
      <c r="D3699" s="60">
        <f>VLOOKUP(Pag_Inicio_Corr_mas_casos[[#This Row],[Corregimiento]],Hoja3!$A$2:$D$676,4,0)</f>
        <v>80809</v>
      </c>
      <c r="E3699" s="59">
        <v>22</v>
      </c>
      <c r="F3699">
        <v>1</v>
      </c>
    </row>
    <row r="3700" spans="1:6">
      <c r="A3700" s="58">
        <v>44154</v>
      </c>
      <c r="B3700" s="59">
        <v>44154</v>
      </c>
      <c r="C3700" s="59" t="s">
        <v>595</v>
      </c>
      <c r="D3700" s="60">
        <f>VLOOKUP(Pag_Inicio_Corr_mas_casos[[#This Row],[Corregimiento]],Hoja3!$A$2:$D$676,4,0)</f>
        <v>20601</v>
      </c>
      <c r="E3700" s="59">
        <v>21</v>
      </c>
      <c r="F3700">
        <v>1</v>
      </c>
    </row>
    <row r="3701" spans="1:6">
      <c r="A3701" s="58">
        <v>44154</v>
      </c>
      <c r="B3701" s="59">
        <v>44154</v>
      </c>
      <c r="C3701" s="59" t="s">
        <v>534</v>
      </c>
      <c r="D3701" s="60">
        <f>VLOOKUP(Pag_Inicio_Corr_mas_casos[[#This Row],[Corregimiento]],Hoja3!$A$2:$D$676,4,0)</f>
        <v>80822</v>
      </c>
      <c r="E3701" s="59">
        <v>20</v>
      </c>
      <c r="F3701">
        <v>1</v>
      </c>
    </row>
    <row r="3702" spans="1:6">
      <c r="A3702" s="58">
        <v>44154</v>
      </c>
      <c r="B3702" s="59">
        <v>44154</v>
      </c>
      <c r="C3702" s="59" t="s">
        <v>528</v>
      </c>
      <c r="D3702" s="60">
        <f>VLOOKUP(Pag_Inicio_Corr_mas_casos[[#This Row],[Corregimiento]],Hoja3!$A$2:$D$676,4,0)</f>
        <v>130102</v>
      </c>
      <c r="E3702" s="59">
        <v>20</v>
      </c>
      <c r="F3702">
        <v>1</v>
      </c>
    </row>
    <row r="3703" spans="1:6">
      <c r="A3703" s="58">
        <v>44154</v>
      </c>
      <c r="B3703" s="59">
        <v>44154</v>
      </c>
      <c r="C3703" s="59" t="s">
        <v>543</v>
      </c>
      <c r="D3703" s="60">
        <f>VLOOKUP(Pag_Inicio_Corr_mas_casos[[#This Row],[Corregimiento]],Hoja3!$A$2:$D$676,4,0)</f>
        <v>80806</v>
      </c>
      <c r="E3703" s="59">
        <v>19</v>
      </c>
      <c r="F3703">
        <v>1</v>
      </c>
    </row>
    <row r="3704" spans="1:6">
      <c r="A3704" s="58">
        <v>44154</v>
      </c>
      <c r="B3704" s="59">
        <v>44154</v>
      </c>
      <c r="C3704" s="59" t="s">
        <v>530</v>
      </c>
      <c r="D3704" s="60">
        <f>VLOOKUP(Pag_Inicio_Corr_mas_casos[[#This Row],[Corregimiento]],Hoja3!$A$2:$D$676,4,0)</f>
        <v>81007</v>
      </c>
      <c r="E3704" s="59">
        <v>18</v>
      </c>
      <c r="F3704">
        <v>1</v>
      </c>
    </row>
    <row r="3705" spans="1:6">
      <c r="A3705" s="58">
        <v>44154</v>
      </c>
      <c r="B3705" s="59">
        <v>44154</v>
      </c>
      <c r="C3705" s="59" t="s">
        <v>535</v>
      </c>
      <c r="D3705" s="60">
        <f>VLOOKUP(Pag_Inicio_Corr_mas_casos[[#This Row],[Corregimiento]],Hoja3!$A$2:$D$676,4,0)</f>
        <v>80823</v>
      </c>
      <c r="E3705" s="59">
        <v>17</v>
      </c>
      <c r="F3705">
        <v>1</v>
      </c>
    </row>
    <row r="3706" spans="1:6">
      <c r="A3706" s="58">
        <v>44154</v>
      </c>
      <c r="B3706" s="59">
        <v>44154</v>
      </c>
      <c r="C3706" s="59" t="s">
        <v>568</v>
      </c>
      <c r="D3706" s="60">
        <f>VLOOKUP(Pag_Inicio_Corr_mas_casos[[#This Row],[Corregimiento]],Hoja3!$A$2:$D$676,4,0)</f>
        <v>130717</v>
      </c>
      <c r="E3706" s="59">
        <v>17</v>
      </c>
      <c r="F3706">
        <v>1</v>
      </c>
    </row>
    <row r="3707" spans="1:6">
      <c r="A3707" s="58">
        <v>44154</v>
      </c>
      <c r="B3707" s="59">
        <v>44154</v>
      </c>
      <c r="C3707" s="59" t="s">
        <v>536</v>
      </c>
      <c r="D3707" s="60">
        <f>VLOOKUP(Pag_Inicio_Corr_mas_casos[[#This Row],[Corregimiento]],Hoja3!$A$2:$D$676,4,0)</f>
        <v>81001</v>
      </c>
      <c r="E3707" s="59">
        <v>16</v>
      </c>
      <c r="F3707">
        <v>1</v>
      </c>
    </row>
    <row r="3708" spans="1:6">
      <c r="A3708" s="58">
        <v>44154</v>
      </c>
      <c r="B3708" s="59">
        <v>44154</v>
      </c>
      <c r="C3708" s="59" t="s">
        <v>550</v>
      </c>
      <c r="D3708" s="60">
        <f>VLOOKUP(Pag_Inicio_Corr_mas_casos[[#This Row],[Corregimiento]],Hoja3!$A$2:$D$676,4,0)</f>
        <v>80813</v>
      </c>
      <c r="E3708" s="59">
        <v>16</v>
      </c>
      <c r="F3708">
        <v>1</v>
      </c>
    </row>
    <row r="3709" spans="1:6">
      <c r="A3709" s="58">
        <v>44154</v>
      </c>
      <c r="B3709" s="59">
        <v>44154</v>
      </c>
      <c r="C3709" s="59" t="s">
        <v>555</v>
      </c>
      <c r="D3709" s="60">
        <f>VLOOKUP(Pag_Inicio_Corr_mas_casos[[#This Row],[Corregimiento]],Hoja3!$A$2:$D$676,4,0)</f>
        <v>80815</v>
      </c>
      <c r="E3709" s="59">
        <v>15</v>
      </c>
      <c r="F3709">
        <v>1</v>
      </c>
    </row>
    <row r="3710" spans="1:6">
      <c r="A3710" s="58">
        <v>44154</v>
      </c>
      <c r="B3710" s="59">
        <v>44154</v>
      </c>
      <c r="C3710" s="59" t="s">
        <v>531</v>
      </c>
      <c r="D3710" s="60">
        <f>VLOOKUP(Pag_Inicio_Corr_mas_casos[[#This Row],[Corregimiento]],Hoja3!$A$2:$D$676,4,0)</f>
        <v>81008</v>
      </c>
      <c r="E3710" s="59">
        <v>15</v>
      </c>
      <c r="F3710">
        <v>1</v>
      </c>
    </row>
    <row r="3711" spans="1:6">
      <c r="A3711" s="58">
        <v>44154</v>
      </c>
      <c r="B3711" s="59">
        <v>44154</v>
      </c>
      <c r="C3711" s="59" t="s">
        <v>587</v>
      </c>
      <c r="D3711" s="60">
        <f>VLOOKUP(Pag_Inicio_Corr_mas_casos[[#This Row],[Corregimiento]],Hoja3!$A$2:$D$676,4,0)</f>
        <v>130716</v>
      </c>
      <c r="E3711" s="59">
        <v>15</v>
      </c>
      <c r="F3711">
        <v>1</v>
      </c>
    </row>
    <row r="3712" spans="1:6">
      <c r="A3712" s="58">
        <v>44154</v>
      </c>
      <c r="B3712" s="59">
        <v>44154</v>
      </c>
      <c r="C3712" s="59" t="s">
        <v>576</v>
      </c>
      <c r="D3712" s="60">
        <f>VLOOKUP(Pag_Inicio_Corr_mas_casos[[#This Row],[Corregimiento]],Hoja3!$A$2:$D$676,4,0)</f>
        <v>80814</v>
      </c>
      <c r="E3712" s="59">
        <v>14</v>
      </c>
      <c r="F3712">
        <v>1</v>
      </c>
    </row>
    <row r="3713" spans="1:6">
      <c r="A3713" s="58">
        <v>44154</v>
      </c>
      <c r="B3713" s="59">
        <v>44154</v>
      </c>
      <c r="C3713" s="59" t="s">
        <v>579</v>
      </c>
      <c r="D3713" s="60">
        <f>VLOOKUP(Pag_Inicio_Corr_mas_casos[[#This Row],[Corregimiento]],Hoja3!$A$2:$D$676,4,0)</f>
        <v>130706</v>
      </c>
      <c r="E3713" s="59">
        <v>14</v>
      </c>
      <c r="F3713">
        <v>1</v>
      </c>
    </row>
    <row r="3714" spans="1:6">
      <c r="A3714" s="58">
        <v>44154</v>
      </c>
      <c r="B3714" s="59">
        <v>44154</v>
      </c>
      <c r="C3714" s="59" t="s">
        <v>545</v>
      </c>
      <c r="D3714" s="60">
        <f>VLOOKUP(Pag_Inicio_Corr_mas_casos[[#This Row],[Corregimiento]],Hoja3!$A$2:$D$676,4,0)</f>
        <v>80810</v>
      </c>
      <c r="E3714" s="59">
        <v>14</v>
      </c>
      <c r="F3714">
        <v>1</v>
      </c>
    </row>
    <row r="3715" spans="1:6">
      <c r="A3715" s="58">
        <v>44154</v>
      </c>
      <c r="B3715" s="59">
        <v>44154</v>
      </c>
      <c r="C3715" s="59" t="s">
        <v>570</v>
      </c>
      <c r="D3715" s="60">
        <f>VLOOKUP(Pag_Inicio_Corr_mas_casos[[#This Row],[Corregimiento]],Hoja3!$A$2:$D$676,4,0)</f>
        <v>81009</v>
      </c>
      <c r="E3715" s="59">
        <v>14</v>
      </c>
      <c r="F3715">
        <v>1</v>
      </c>
    </row>
    <row r="3716" spans="1:6">
      <c r="A3716" s="58">
        <v>44154</v>
      </c>
      <c r="B3716" s="59">
        <v>44154</v>
      </c>
      <c r="C3716" s="59" t="s">
        <v>569</v>
      </c>
      <c r="D3716" s="60">
        <f>VLOOKUP(Pag_Inicio_Corr_mas_casos[[#This Row],[Corregimiento]],Hoja3!$A$2:$D$676,4,0)</f>
        <v>81003</v>
      </c>
      <c r="E3716" s="59">
        <v>13</v>
      </c>
      <c r="F3716">
        <v>1</v>
      </c>
    </row>
    <row r="3717" spans="1:6">
      <c r="A3717" s="58">
        <v>44154</v>
      </c>
      <c r="B3717" s="59">
        <v>44154</v>
      </c>
      <c r="C3717" s="59" t="s">
        <v>563</v>
      </c>
      <c r="D3717" s="60">
        <f>VLOOKUP(Pag_Inicio_Corr_mas_casos[[#This Row],[Corregimiento]],Hoja3!$A$2:$D$676,4,0)</f>
        <v>130105</v>
      </c>
      <c r="E3717" s="59">
        <v>13</v>
      </c>
      <c r="F3717">
        <v>1</v>
      </c>
    </row>
    <row r="3718" spans="1:6">
      <c r="A3718" s="58">
        <v>44154</v>
      </c>
      <c r="B3718" s="59">
        <v>44154</v>
      </c>
      <c r="C3718" s="59" t="s">
        <v>544</v>
      </c>
      <c r="D3718" s="60">
        <f>VLOOKUP(Pag_Inicio_Corr_mas_casos[[#This Row],[Corregimiento]],Hoja3!$A$2:$D$676,4,0)</f>
        <v>130108</v>
      </c>
      <c r="E3718" s="59">
        <v>11</v>
      </c>
      <c r="F3718">
        <v>1</v>
      </c>
    </row>
    <row r="3719" spans="1:6">
      <c r="A3719" s="58">
        <v>44154</v>
      </c>
      <c r="B3719" s="59">
        <v>44154</v>
      </c>
      <c r="C3719" s="59" t="s">
        <v>554</v>
      </c>
      <c r="D3719" s="60">
        <f>VLOOKUP(Pag_Inicio_Corr_mas_casos[[#This Row],[Corregimiento]],Hoja3!$A$2:$D$676,4,0)</f>
        <v>80820</v>
      </c>
      <c r="E3719" s="59">
        <v>11</v>
      </c>
      <c r="F3719">
        <v>1</v>
      </c>
    </row>
    <row r="3720" spans="1:6">
      <c r="A3720" s="58">
        <v>44154</v>
      </c>
      <c r="B3720" s="59">
        <v>44154</v>
      </c>
      <c r="C3720" s="59" t="s">
        <v>584</v>
      </c>
      <c r="D3720" s="60">
        <f>VLOOKUP(Pag_Inicio_Corr_mas_casos[[#This Row],[Corregimiento]],Hoja3!$A$2:$D$676,4,0)</f>
        <v>100101</v>
      </c>
      <c r="E3720" s="59">
        <v>11</v>
      </c>
      <c r="F3720">
        <v>1</v>
      </c>
    </row>
    <row r="3721" spans="1:6">
      <c r="A3721" s="89">
        <v>44155</v>
      </c>
      <c r="B3721" s="90">
        <v>44155</v>
      </c>
      <c r="C3721" s="90" t="s">
        <v>533</v>
      </c>
      <c r="D3721" s="91">
        <f>VLOOKUP(Pag_Inicio_Corr_mas_casos[[#This Row],[Corregimiento]],Hoja3!$A$2:$D$676,4,0)</f>
        <v>80817</v>
      </c>
      <c r="E3721" s="90">
        <v>42</v>
      </c>
      <c r="F3721">
        <v>1</v>
      </c>
    </row>
    <row r="3722" spans="1:6">
      <c r="A3722" s="89">
        <v>44155</v>
      </c>
      <c r="B3722" s="90">
        <v>44155</v>
      </c>
      <c r="C3722" s="90" t="s">
        <v>540</v>
      </c>
      <c r="D3722" s="91">
        <f>VLOOKUP(Pag_Inicio_Corr_mas_casos[[#This Row],[Corregimiento]],Hoja3!$A$2:$D$676,4,0)</f>
        <v>80812</v>
      </c>
      <c r="E3722" s="90">
        <v>38</v>
      </c>
      <c r="F3722">
        <v>1</v>
      </c>
    </row>
    <row r="3723" spans="1:6">
      <c r="A3723" s="89">
        <v>44155</v>
      </c>
      <c r="B3723" s="90">
        <v>44155</v>
      </c>
      <c r="C3723" s="90" t="s">
        <v>528</v>
      </c>
      <c r="D3723" s="91">
        <f>VLOOKUP(Pag_Inicio_Corr_mas_casos[[#This Row],[Corregimiento]],Hoja3!$A$2:$D$676,4,0)</f>
        <v>130102</v>
      </c>
      <c r="E3723" s="90">
        <v>37</v>
      </c>
      <c r="F3723">
        <v>1</v>
      </c>
    </row>
    <row r="3724" spans="1:6">
      <c r="A3724" s="89">
        <v>44155</v>
      </c>
      <c r="B3724" s="90">
        <v>44155</v>
      </c>
      <c r="C3724" s="90" t="s">
        <v>526</v>
      </c>
      <c r="D3724" s="91">
        <f>VLOOKUP(Pag_Inicio_Corr_mas_casos[[#This Row],[Corregimiento]],Hoja3!$A$2:$D$676,4,0)</f>
        <v>130106</v>
      </c>
      <c r="E3724" s="90">
        <v>34</v>
      </c>
      <c r="F3724">
        <v>1</v>
      </c>
    </row>
    <row r="3725" spans="1:6">
      <c r="A3725" s="89">
        <v>44155</v>
      </c>
      <c r="B3725" s="90">
        <v>44155</v>
      </c>
      <c r="C3725" s="90" t="s">
        <v>524</v>
      </c>
      <c r="D3725" s="91">
        <f>VLOOKUP(Pag_Inicio_Corr_mas_casos[[#This Row],[Corregimiento]],Hoja3!$A$2:$D$676,4,0)</f>
        <v>130101</v>
      </c>
      <c r="E3725" s="90">
        <v>33</v>
      </c>
      <c r="F3725">
        <v>1</v>
      </c>
    </row>
    <row r="3726" spans="1:6">
      <c r="A3726" s="89">
        <v>44155</v>
      </c>
      <c r="B3726" s="90">
        <v>44155</v>
      </c>
      <c r="C3726" s="90" t="s">
        <v>534</v>
      </c>
      <c r="D3726" s="91">
        <f>VLOOKUP(Pag_Inicio_Corr_mas_casos[[#This Row],[Corregimiento]],Hoja3!$A$2:$D$676,4,0)</f>
        <v>80822</v>
      </c>
      <c r="E3726" s="90">
        <v>31</v>
      </c>
      <c r="F3726">
        <v>1</v>
      </c>
    </row>
    <row r="3727" spans="1:6">
      <c r="A3727" s="89">
        <v>44155</v>
      </c>
      <c r="B3727" s="90">
        <v>44155</v>
      </c>
      <c r="C3727" s="90" t="s">
        <v>537</v>
      </c>
      <c r="D3727" s="91">
        <f>VLOOKUP(Pag_Inicio_Corr_mas_casos[[#This Row],[Corregimiento]],Hoja3!$A$2:$D$676,4,0)</f>
        <v>80819</v>
      </c>
      <c r="E3727" s="90">
        <v>31</v>
      </c>
      <c r="F3727">
        <v>1</v>
      </c>
    </row>
    <row r="3728" spans="1:6">
      <c r="A3728" s="89">
        <v>44155</v>
      </c>
      <c r="B3728" s="90">
        <v>44155</v>
      </c>
      <c r="C3728" s="90" t="s">
        <v>538</v>
      </c>
      <c r="D3728" s="91">
        <f>VLOOKUP(Pag_Inicio_Corr_mas_casos[[#This Row],[Corregimiento]],Hoja3!$A$2:$D$676,4,0)</f>
        <v>130107</v>
      </c>
      <c r="E3728" s="90">
        <v>30</v>
      </c>
      <c r="F3728">
        <v>1</v>
      </c>
    </row>
    <row r="3729" spans="1:6">
      <c r="A3729" s="89">
        <v>44155</v>
      </c>
      <c r="B3729" s="90">
        <v>44155</v>
      </c>
      <c r="C3729" s="90" t="s">
        <v>584</v>
      </c>
      <c r="D3729" s="91">
        <f>VLOOKUP(Pag_Inicio_Corr_mas_casos[[#This Row],[Corregimiento]],Hoja3!$A$2:$D$676,4,0)</f>
        <v>100101</v>
      </c>
      <c r="E3729" s="90">
        <v>30</v>
      </c>
      <c r="F3729">
        <v>1</v>
      </c>
    </row>
    <row r="3730" spans="1:6">
      <c r="A3730" s="89">
        <v>44155</v>
      </c>
      <c r="B3730" s="90">
        <v>44155</v>
      </c>
      <c r="C3730" s="90" t="s">
        <v>529</v>
      </c>
      <c r="D3730" s="91">
        <f>VLOOKUP(Pag_Inicio_Corr_mas_casos[[#This Row],[Corregimiento]],Hoja3!$A$2:$D$676,4,0)</f>
        <v>80821</v>
      </c>
      <c r="E3730" s="90">
        <v>29</v>
      </c>
      <c r="F3730">
        <v>1</v>
      </c>
    </row>
    <row r="3731" spans="1:6">
      <c r="A3731" s="89">
        <v>44155</v>
      </c>
      <c r="B3731" s="90">
        <v>44155</v>
      </c>
      <c r="C3731" s="90" t="s">
        <v>541</v>
      </c>
      <c r="D3731" s="91">
        <f>VLOOKUP(Pag_Inicio_Corr_mas_casos[[#This Row],[Corregimiento]],Hoja3!$A$2:$D$676,4,0)</f>
        <v>130702</v>
      </c>
      <c r="E3731" s="90">
        <v>29</v>
      </c>
      <c r="F3731">
        <v>1</v>
      </c>
    </row>
    <row r="3732" spans="1:6">
      <c r="A3732" s="89">
        <v>44155</v>
      </c>
      <c r="B3732" s="90">
        <v>44155</v>
      </c>
      <c r="C3732" s="90" t="s">
        <v>580</v>
      </c>
      <c r="D3732" s="91">
        <f>VLOOKUP(Pag_Inicio_Corr_mas_casos[[#This Row],[Corregimiento]],Hoja3!$A$2:$D$676,4,0)</f>
        <v>91001</v>
      </c>
      <c r="E3732" s="90">
        <v>27</v>
      </c>
      <c r="F3732">
        <v>1</v>
      </c>
    </row>
    <row r="3733" spans="1:6">
      <c r="A3733" s="89">
        <v>44155</v>
      </c>
      <c r="B3733" s="90">
        <v>44155</v>
      </c>
      <c r="C3733" s="90" t="s">
        <v>565</v>
      </c>
      <c r="D3733" s="91">
        <f>VLOOKUP(Pag_Inicio_Corr_mas_casos[[#This Row],[Corregimiento]],Hoja3!$A$2:$D$676,4,0)</f>
        <v>80809</v>
      </c>
      <c r="E3733" s="90">
        <v>26</v>
      </c>
      <c r="F3733">
        <v>1</v>
      </c>
    </row>
    <row r="3734" spans="1:6">
      <c r="A3734" s="89">
        <v>44155</v>
      </c>
      <c r="B3734" s="90">
        <v>44155</v>
      </c>
      <c r="C3734" s="90" t="s">
        <v>525</v>
      </c>
      <c r="D3734" s="91">
        <f>VLOOKUP(Pag_Inicio_Corr_mas_casos[[#This Row],[Corregimiento]],Hoja3!$A$2:$D$676,4,0)</f>
        <v>81002</v>
      </c>
      <c r="E3734" s="90">
        <v>24</v>
      </c>
      <c r="F3734">
        <v>1</v>
      </c>
    </row>
    <row r="3735" spans="1:6">
      <c r="A3735" s="89">
        <v>44155</v>
      </c>
      <c r="B3735" s="90">
        <v>44155</v>
      </c>
      <c r="C3735" s="90" t="s">
        <v>532</v>
      </c>
      <c r="D3735" s="91">
        <f>VLOOKUP(Pag_Inicio_Corr_mas_casos[[#This Row],[Corregimiento]],Hoja3!$A$2:$D$676,4,0)</f>
        <v>80816</v>
      </c>
      <c r="E3735" s="90">
        <v>24</v>
      </c>
      <c r="F3735">
        <v>1</v>
      </c>
    </row>
    <row r="3736" spans="1:6">
      <c r="A3736" s="89">
        <v>44155</v>
      </c>
      <c r="B3736" s="90">
        <v>44155</v>
      </c>
      <c r="C3736" s="90" t="s">
        <v>568</v>
      </c>
      <c r="D3736" s="91">
        <f>VLOOKUP(Pag_Inicio_Corr_mas_casos[[#This Row],[Corregimiento]],Hoja3!$A$2:$D$676,4,0)</f>
        <v>130717</v>
      </c>
      <c r="E3736" s="90">
        <v>24</v>
      </c>
      <c r="F3736">
        <v>1</v>
      </c>
    </row>
    <row r="3737" spans="1:6">
      <c r="A3737" s="89">
        <v>44155</v>
      </c>
      <c r="B3737" s="90">
        <v>44155</v>
      </c>
      <c r="C3737" s="90" t="s">
        <v>543</v>
      </c>
      <c r="D3737" s="91">
        <f>VLOOKUP(Pag_Inicio_Corr_mas_casos[[#This Row],[Corregimiento]],Hoja3!$A$2:$D$676,4,0)</f>
        <v>80806</v>
      </c>
      <c r="E3737" s="90">
        <v>22</v>
      </c>
      <c r="F3737">
        <v>1</v>
      </c>
    </row>
    <row r="3738" spans="1:6">
      <c r="A3738" s="89">
        <v>44155</v>
      </c>
      <c r="B3738" s="90">
        <v>44155</v>
      </c>
      <c r="C3738" s="90" t="s">
        <v>570</v>
      </c>
      <c r="D3738" s="91">
        <f>VLOOKUP(Pag_Inicio_Corr_mas_casos[[#This Row],[Corregimiento]],Hoja3!$A$2:$D$676,4,0)</f>
        <v>81009</v>
      </c>
      <c r="E3738" s="90">
        <v>22</v>
      </c>
      <c r="F3738">
        <v>1</v>
      </c>
    </row>
    <row r="3739" spans="1:6">
      <c r="A3739" s="89">
        <v>44155</v>
      </c>
      <c r="B3739" s="90">
        <v>44155</v>
      </c>
      <c r="C3739" s="90" t="s">
        <v>531</v>
      </c>
      <c r="D3739" s="91">
        <f>VLOOKUP(Pag_Inicio_Corr_mas_casos[[#This Row],[Corregimiento]],Hoja3!$A$2:$D$676,4,0)</f>
        <v>81008</v>
      </c>
      <c r="E3739" s="90">
        <v>21</v>
      </c>
      <c r="F3739">
        <v>1</v>
      </c>
    </row>
    <row r="3740" spans="1:6">
      <c r="A3740" s="89">
        <v>44155</v>
      </c>
      <c r="B3740" s="90">
        <v>44155</v>
      </c>
      <c r="C3740" s="90" t="s">
        <v>575</v>
      </c>
      <c r="D3740" s="91">
        <f>VLOOKUP(Pag_Inicio_Corr_mas_casos[[#This Row],[Corregimiento]],Hoja3!$A$2:$D$676,4,0)</f>
        <v>80807</v>
      </c>
      <c r="E3740" s="90">
        <v>20</v>
      </c>
      <c r="F3740">
        <v>1</v>
      </c>
    </row>
    <row r="3741" spans="1:6">
      <c r="A3741" s="89">
        <v>44155</v>
      </c>
      <c r="B3741" s="90">
        <v>44155</v>
      </c>
      <c r="C3741" s="90" t="s">
        <v>545</v>
      </c>
      <c r="D3741" s="91">
        <f>VLOOKUP(Pag_Inicio_Corr_mas_casos[[#This Row],[Corregimiento]],Hoja3!$A$2:$D$676,4,0)</f>
        <v>80810</v>
      </c>
      <c r="E3741" s="90">
        <v>20</v>
      </c>
      <c r="F3741">
        <v>1</v>
      </c>
    </row>
    <row r="3742" spans="1:6">
      <c r="A3742" s="89">
        <v>44155</v>
      </c>
      <c r="B3742" s="90">
        <v>44155</v>
      </c>
      <c r="C3742" s="90" t="s">
        <v>544</v>
      </c>
      <c r="D3742" s="91">
        <f>VLOOKUP(Pag_Inicio_Corr_mas_casos[[#This Row],[Corregimiento]],Hoja3!$A$2:$D$676,4,0)</f>
        <v>130108</v>
      </c>
      <c r="E3742" s="90">
        <v>19</v>
      </c>
      <c r="F3742">
        <v>1</v>
      </c>
    </row>
    <row r="3743" spans="1:6">
      <c r="A3743" s="89">
        <v>44155</v>
      </c>
      <c r="B3743" s="90">
        <v>44155</v>
      </c>
      <c r="C3743" s="90" t="s">
        <v>725</v>
      </c>
      <c r="D3743" s="91">
        <f>VLOOKUP(Pag_Inicio_Corr_mas_casos[[#This Row],[Corregimiento]],Hoja3!$A$2:$D$676,4,0)</f>
        <v>60202</v>
      </c>
      <c r="E3743" s="90">
        <v>18</v>
      </c>
      <c r="F3743">
        <v>1</v>
      </c>
    </row>
    <row r="3744" spans="1:6">
      <c r="A3744" s="89">
        <v>44155</v>
      </c>
      <c r="B3744" s="90">
        <v>44155</v>
      </c>
      <c r="C3744" s="90" t="s">
        <v>542</v>
      </c>
      <c r="D3744" s="91">
        <f>VLOOKUP(Pag_Inicio_Corr_mas_casos[[#This Row],[Corregimiento]],Hoja3!$A$2:$D$676,4,0)</f>
        <v>40601</v>
      </c>
      <c r="E3744" s="90">
        <v>18</v>
      </c>
      <c r="F3744">
        <v>1</v>
      </c>
    </row>
    <row r="3745" spans="1:6">
      <c r="A3745" s="89">
        <v>44155</v>
      </c>
      <c r="B3745" s="90">
        <v>44155</v>
      </c>
      <c r="C3745" s="90" t="s">
        <v>632</v>
      </c>
      <c r="D3745" s="91">
        <f>VLOOKUP(Pag_Inicio_Corr_mas_casos[[#This Row],[Corregimiento]],Hoja3!$A$2:$D$676,4,0)</f>
        <v>100104</v>
      </c>
      <c r="E3745" s="90">
        <v>17</v>
      </c>
      <c r="F3745">
        <v>1</v>
      </c>
    </row>
    <row r="3746" spans="1:6">
      <c r="A3746" s="89">
        <v>44155</v>
      </c>
      <c r="B3746" s="90">
        <v>44155</v>
      </c>
      <c r="C3746" s="90" t="s">
        <v>569</v>
      </c>
      <c r="D3746" s="91">
        <f>VLOOKUP(Pag_Inicio_Corr_mas_casos[[#This Row],[Corregimiento]],Hoja3!$A$2:$D$676,4,0)</f>
        <v>81003</v>
      </c>
      <c r="E3746" s="90">
        <v>16</v>
      </c>
      <c r="F3746">
        <v>1</v>
      </c>
    </row>
    <row r="3747" spans="1:6">
      <c r="A3747" s="89">
        <v>44155</v>
      </c>
      <c r="B3747" s="90">
        <v>44155</v>
      </c>
      <c r="C3747" s="90" t="s">
        <v>574</v>
      </c>
      <c r="D3747" s="91">
        <f>VLOOKUP(Pag_Inicio_Corr_mas_casos[[#This Row],[Corregimiento]],Hoja3!$A$2:$D$676,4,0)</f>
        <v>80508</v>
      </c>
      <c r="E3747" s="90">
        <v>16</v>
      </c>
      <c r="F3747">
        <v>1</v>
      </c>
    </row>
    <row r="3748" spans="1:6">
      <c r="A3748" s="89">
        <v>44155</v>
      </c>
      <c r="B3748" s="90">
        <v>44155</v>
      </c>
      <c r="C3748" s="90" t="s">
        <v>554</v>
      </c>
      <c r="D3748" s="91">
        <f>VLOOKUP(Pag_Inicio_Corr_mas_casos[[#This Row],[Corregimiento]],Hoja3!$A$2:$D$676,4,0)</f>
        <v>80820</v>
      </c>
      <c r="E3748" s="90">
        <v>15</v>
      </c>
      <c r="F3748">
        <v>1</v>
      </c>
    </row>
    <row r="3749" spans="1:6">
      <c r="A3749" s="89">
        <v>44155</v>
      </c>
      <c r="B3749" s="90">
        <v>44155</v>
      </c>
      <c r="C3749" s="90" t="s">
        <v>546</v>
      </c>
      <c r="D3749" s="91">
        <f>VLOOKUP(Pag_Inicio_Corr_mas_casos[[#This Row],[Corregimiento]],Hoja3!$A$2:$D$676,4,0)</f>
        <v>30107</v>
      </c>
      <c r="E3749" s="90">
        <v>14</v>
      </c>
      <c r="F3749">
        <v>1</v>
      </c>
    </row>
    <row r="3750" spans="1:6">
      <c r="A3750" s="89">
        <v>44155</v>
      </c>
      <c r="B3750" s="90">
        <v>44155</v>
      </c>
      <c r="C3750" s="90" t="s">
        <v>517</v>
      </c>
      <c r="D3750" s="91">
        <f>VLOOKUP(Pag_Inicio_Corr_mas_casos[[#This Row],[Corregimiento]],Hoja3!$A$2:$D$676,4,0)</f>
        <v>130709</v>
      </c>
      <c r="E3750" s="90">
        <v>14</v>
      </c>
      <c r="F3750">
        <v>1</v>
      </c>
    </row>
    <row r="3751" spans="1:6">
      <c r="A3751" s="89">
        <v>44155</v>
      </c>
      <c r="B3751" s="90">
        <v>44155</v>
      </c>
      <c r="C3751" s="90" t="s">
        <v>587</v>
      </c>
      <c r="D3751" s="91">
        <f>VLOOKUP(Pag_Inicio_Corr_mas_casos[[#This Row],[Corregimiento]],Hoja3!$A$2:$D$676,4,0)</f>
        <v>130716</v>
      </c>
      <c r="E3751" s="90">
        <v>14</v>
      </c>
      <c r="F3751">
        <v>1</v>
      </c>
    </row>
    <row r="3752" spans="1:6">
      <c r="A3752" s="89">
        <v>44155</v>
      </c>
      <c r="B3752" s="90">
        <v>44155</v>
      </c>
      <c r="C3752" s="90" t="s">
        <v>572</v>
      </c>
      <c r="D3752" s="91">
        <f>VLOOKUP(Pag_Inicio_Corr_mas_casos[[#This Row],[Corregimiento]],Hoja3!$A$2:$D$676,4,0)</f>
        <v>130701</v>
      </c>
      <c r="E3752" s="90">
        <v>13</v>
      </c>
      <c r="F3752">
        <v>1</v>
      </c>
    </row>
    <row r="3753" spans="1:6">
      <c r="A3753" s="89">
        <v>44155</v>
      </c>
      <c r="B3753" s="90">
        <v>44155</v>
      </c>
      <c r="C3753" s="90" t="s">
        <v>536</v>
      </c>
      <c r="D3753" s="91">
        <f>VLOOKUP(Pag_Inicio_Corr_mas_casos[[#This Row],[Corregimiento]],Hoja3!$A$2:$D$676,4,0)</f>
        <v>81001</v>
      </c>
      <c r="E3753" s="90">
        <v>12</v>
      </c>
      <c r="F3753">
        <v>1</v>
      </c>
    </row>
    <row r="3754" spans="1:6">
      <c r="A3754" s="89">
        <v>44155</v>
      </c>
      <c r="B3754" s="90">
        <v>44155</v>
      </c>
      <c r="C3754" s="90" t="s">
        <v>539</v>
      </c>
      <c r="D3754" s="91">
        <f>VLOOKUP(Pag_Inicio_Corr_mas_casos[[#This Row],[Corregimiento]],Hoja3!$A$2:$D$676,4,0)</f>
        <v>81006</v>
      </c>
      <c r="E3754" s="90">
        <v>12</v>
      </c>
      <c r="F3754">
        <v>1</v>
      </c>
    </row>
    <row r="3755" spans="1:6">
      <c r="A3755" s="89">
        <v>44155</v>
      </c>
      <c r="B3755" s="90">
        <v>44155</v>
      </c>
      <c r="C3755" s="90" t="s">
        <v>535</v>
      </c>
      <c r="D3755" s="91">
        <f>VLOOKUP(Pag_Inicio_Corr_mas_casos[[#This Row],[Corregimiento]],Hoja3!$A$2:$D$676,4,0)</f>
        <v>80823</v>
      </c>
      <c r="E3755" s="90">
        <v>12</v>
      </c>
      <c r="F3755">
        <v>1</v>
      </c>
    </row>
    <row r="3756" spans="1:6">
      <c r="A3756" s="89">
        <v>44155</v>
      </c>
      <c r="B3756" s="90">
        <v>44155</v>
      </c>
      <c r="C3756" s="90" t="s">
        <v>559</v>
      </c>
      <c r="D3756" s="91">
        <f>VLOOKUP(Pag_Inicio_Corr_mas_casos[[#This Row],[Corregimiento]],Hoja3!$A$2:$D$676,4,0)</f>
        <v>130708</v>
      </c>
      <c r="E3756" s="90">
        <v>12</v>
      </c>
      <c r="F3756">
        <v>1</v>
      </c>
    </row>
    <row r="3757" spans="1:6">
      <c r="A3757" s="89">
        <v>44155</v>
      </c>
      <c r="B3757" s="90">
        <v>44155</v>
      </c>
      <c r="C3757" s="90" t="s">
        <v>530</v>
      </c>
      <c r="D3757" s="91">
        <f>VLOOKUP(Pag_Inicio_Corr_mas_casos[[#This Row],[Corregimiento]],Hoja3!$A$2:$D$676,4,0)</f>
        <v>81007</v>
      </c>
      <c r="E3757" s="90">
        <v>11</v>
      </c>
      <c r="F3757">
        <v>1</v>
      </c>
    </row>
    <row r="3758" spans="1:6">
      <c r="A3758" s="58">
        <v>44156</v>
      </c>
      <c r="B3758" s="59">
        <v>44156</v>
      </c>
      <c r="C3758" s="59" t="s">
        <v>526</v>
      </c>
      <c r="D3758" s="60">
        <f>VLOOKUP(Pag_Inicio_Corr_mas_casos[[#This Row],[Corregimiento]],Hoja3!$A$2:$D$676,4,0)</f>
        <v>130106</v>
      </c>
      <c r="E3758" s="59">
        <v>83</v>
      </c>
      <c r="F3758">
        <v>1</v>
      </c>
    </row>
    <row r="3759" spans="1:6">
      <c r="A3759" s="58">
        <v>44156</v>
      </c>
      <c r="B3759" s="59">
        <v>44156</v>
      </c>
      <c r="C3759" s="59" t="s">
        <v>533</v>
      </c>
      <c r="D3759" s="60">
        <f>VLOOKUP(Pag_Inicio_Corr_mas_casos[[#This Row],[Corregimiento]],Hoja3!$A$2:$D$676,4,0)</f>
        <v>80817</v>
      </c>
      <c r="E3759" s="59">
        <v>47</v>
      </c>
      <c r="F3759">
        <v>1</v>
      </c>
    </row>
    <row r="3760" spans="1:6">
      <c r="A3760" s="58">
        <v>44156</v>
      </c>
      <c r="B3760" s="59">
        <v>44156</v>
      </c>
      <c r="C3760" s="59" t="s">
        <v>538</v>
      </c>
      <c r="D3760" s="60">
        <f>VLOOKUP(Pag_Inicio_Corr_mas_casos[[#This Row],[Corregimiento]],Hoja3!$A$2:$D$676,4,0)</f>
        <v>130107</v>
      </c>
      <c r="E3760" s="59">
        <v>40</v>
      </c>
      <c r="F3760">
        <v>1</v>
      </c>
    </row>
    <row r="3761" spans="1:6">
      <c r="A3761" s="58">
        <v>44156</v>
      </c>
      <c r="B3761" s="59">
        <v>44156</v>
      </c>
      <c r="C3761" s="59" t="s">
        <v>595</v>
      </c>
      <c r="D3761" s="60">
        <f>VLOOKUP(Pag_Inicio_Corr_mas_casos[[#This Row],[Corregimiento]],Hoja3!$A$2:$D$676,4,0)</f>
        <v>20601</v>
      </c>
      <c r="E3761" s="59">
        <v>31</v>
      </c>
      <c r="F3761">
        <v>1</v>
      </c>
    </row>
    <row r="3762" spans="1:6">
      <c r="A3762" s="58">
        <v>44156</v>
      </c>
      <c r="B3762" s="59">
        <v>44156</v>
      </c>
      <c r="C3762" s="59" t="s">
        <v>537</v>
      </c>
      <c r="D3762" s="60">
        <f>VLOOKUP(Pag_Inicio_Corr_mas_casos[[#This Row],[Corregimiento]],Hoja3!$A$2:$D$676,4,0)</f>
        <v>80819</v>
      </c>
      <c r="E3762" s="59">
        <v>31</v>
      </c>
      <c r="F3762">
        <v>1</v>
      </c>
    </row>
    <row r="3763" spans="1:6">
      <c r="A3763" s="58">
        <v>44156</v>
      </c>
      <c r="B3763" s="59">
        <v>44156</v>
      </c>
      <c r="C3763" s="59" t="s">
        <v>559</v>
      </c>
      <c r="D3763" s="60">
        <f>VLOOKUP(Pag_Inicio_Corr_mas_casos[[#This Row],[Corregimiento]],Hoja3!$A$2:$D$676,4,0)</f>
        <v>130708</v>
      </c>
      <c r="E3763" s="59">
        <v>31</v>
      </c>
      <c r="F3763">
        <v>1</v>
      </c>
    </row>
    <row r="3764" spans="1:6">
      <c r="A3764" s="58">
        <v>44156</v>
      </c>
      <c r="B3764" s="59">
        <v>44156</v>
      </c>
      <c r="C3764" s="59" t="s">
        <v>565</v>
      </c>
      <c r="D3764" s="60">
        <f>VLOOKUP(Pag_Inicio_Corr_mas_casos[[#This Row],[Corregimiento]],Hoja3!$A$2:$D$676,4,0)</f>
        <v>80809</v>
      </c>
      <c r="E3764" s="59">
        <v>30</v>
      </c>
      <c r="F3764">
        <v>1</v>
      </c>
    </row>
    <row r="3765" spans="1:6">
      <c r="A3765" s="58">
        <v>44156</v>
      </c>
      <c r="B3765" s="59">
        <v>44156</v>
      </c>
      <c r="C3765" s="59" t="s">
        <v>555</v>
      </c>
      <c r="D3765" s="60">
        <f>VLOOKUP(Pag_Inicio_Corr_mas_casos[[#This Row],[Corregimiento]],Hoja3!$A$2:$D$676,4,0)</f>
        <v>80815</v>
      </c>
      <c r="E3765" s="59">
        <v>30</v>
      </c>
      <c r="F3765">
        <v>1</v>
      </c>
    </row>
    <row r="3766" spans="1:6">
      <c r="A3766" s="58">
        <v>44156</v>
      </c>
      <c r="B3766" s="59">
        <v>44156</v>
      </c>
      <c r="C3766" s="59" t="s">
        <v>540</v>
      </c>
      <c r="D3766" s="60">
        <f>VLOOKUP(Pag_Inicio_Corr_mas_casos[[#This Row],[Corregimiento]],Hoja3!$A$2:$D$676,4,0)</f>
        <v>80812</v>
      </c>
      <c r="E3766" s="59">
        <v>29</v>
      </c>
      <c r="F3766">
        <v>1</v>
      </c>
    </row>
    <row r="3767" spans="1:6">
      <c r="A3767" s="58">
        <v>44156</v>
      </c>
      <c r="B3767" s="59">
        <v>44156</v>
      </c>
      <c r="C3767" s="59" t="s">
        <v>534</v>
      </c>
      <c r="D3767" s="60">
        <f>VLOOKUP(Pag_Inicio_Corr_mas_casos[[#This Row],[Corregimiento]],Hoja3!$A$2:$D$676,4,0)</f>
        <v>80822</v>
      </c>
      <c r="E3767" s="59">
        <v>29</v>
      </c>
      <c r="F3767">
        <v>1</v>
      </c>
    </row>
    <row r="3768" spans="1:6">
      <c r="A3768" s="58">
        <v>44156</v>
      </c>
      <c r="B3768" s="59">
        <v>44156</v>
      </c>
      <c r="C3768" s="59" t="s">
        <v>568</v>
      </c>
      <c r="D3768" s="60">
        <f>VLOOKUP(Pag_Inicio_Corr_mas_casos[[#This Row],[Corregimiento]],Hoja3!$A$2:$D$676,4,0)</f>
        <v>130717</v>
      </c>
      <c r="E3768" s="59">
        <v>29</v>
      </c>
      <c r="F3768">
        <v>1</v>
      </c>
    </row>
    <row r="3769" spans="1:6">
      <c r="A3769" s="58">
        <v>44156</v>
      </c>
      <c r="B3769" s="59">
        <v>44156</v>
      </c>
      <c r="C3769" s="59" t="s">
        <v>535</v>
      </c>
      <c r="D3769" s="60">
        <f>VLOOKUP(Pag_Inicio_Corr_mas_casos[[#This Row],[Corregimiento]],Hoja3!$A$2:$D$676,4,0)</f>
        <v>80823</v>
      </c>
      <c r="E3769" s="59">
        <v>24</v>
      </c>
      <c r="F3769">
        <v>1</v>
      </c>
    </row>
    <row r="3770" spans="1:6">
      <c r="A3770" s="58">
        <v>44156</v>
      </c>
      <c r="B3770" s="59">
        <v>44156</v>
      </c>
      <c r="C3770" s="59" t="s">
        <v>536</v>
      </c>
      <c r="D3770" s="60">
        <f>VLOOKUP(Pag_Inicio_Corr_mas_casos[[#This Row],[Corregimiento]],Hoja3!$A$2:$D$676,4,0)</f>
        <v>81001</v>
      </c>
      <c r="E3770" s="59">
        <v>24</v>
      </c>
      <c r="F3770">
        <v>1</v>
      </c>
    </row>
    <row r="3771" spans="1:6">
      <c r="A3771" s="58">
        <v>44156</v>
      </c>
      <c r="B3771" s="59">
        <v>44156</v>
      </c>
      <c r="C3771" s="59" t="s">
        <v>528</v>
      </c>
      <c r="D3771" s="60">
        <f>VLOOKUP(Pag_Inicio_Corr_mas_casos[[#This Row],[Corregimiento]],Hoja3!$A$2:$D$676,4,0)</f>
        <v>130102</v>
      </c>
      <c r="E3771" s="59">
        <v>23</v>
      </c>
      <c r="F3771">
        <v>1</v>
      </c>
    </row>
    <row r="3772" spans="1:6">
      <c r="A3772" s="58">
        <v>44156</v>
      </c>
      <c r="B3772" s="59">
        <v>44156</v>
      </c>
      <c r="C3772" s="59" t="s">
        <v>545</v>
      </c>
      <c r="D3772" s="60">
        <f>VLOOKUP(Pag_Inicio_Corr_mas_casos[[#This Row],[Corregimiento]],Hoja3!$A$2:$D$676,4,0)</f>
        <v>80810</v>
      </c>
      <c r="E3772" s="59">
        <v>22</v>
      </c>
      <c r="F3772">
        <v>1</v>
      </c>
    </row>
    <row r="3773" spans="1:6">
      <c r="A3773" s="58">
        <v>44156</v>
      </c>
      <c r="B3773" s="59">
        <v>44156</v>
      </c>
      <c r="C3773" s="59" t="s">
        <v>543</v>
      </c>
      <c r="D3773" s="60">
        <f>VLOOKUP(Pag_Inicio_Corr_mas_casos[[#This Row],[Corregimiento]],Hoja3!$A$2:$D$676,4,0)</f>
        <v>80806</v>
      </c>
      <c r="E3773" s="59">
        <v>22</v>
      </c>
      <c r="F3773">
        <v>1</v>
      </c>
    </row>
    <row r="3774" spans="1:6">
      <c r="A3774" s="58">
        <v>44156</v>
      </c>
      <c r="B3774" s="59">
        <v>44156</v>
      </c>
      <c r="C3774" s="59" t="s">
        <v>532</v>
      </c>
      <c r="D3774" s="60">
        <f>VLOOKUP(Pag_Inicio_Corr_mas_casos[[#This Row],[Corregimiento]],Hoja3!$A$2:$D$676,4,0)</f>
        <v>80816</v>
      </c>
      <c r="E3774" s="59">
        <v>22</v>
      </c>
      <c r="F3774">
        <v>1</v>
      </c>
    </row>
    <row r="3775" spans="1:6">
      <c r="A3775" s="58">
        <v>44156</v>
      </c>
      <c r="B3775" s="59">
        <v>44156</v>
      </c>
      <c r="C3775" s="59" t="s">
        <v>525</v>
      </c>
      <c r="D3775" s="60">
        <f>VLOOKUP(Pag_Inicio_Corr_mas_casos[[#This Row],[Corregimiento]],Hoja3!$A$2:$D$676,4,0)</f>
        <v>81002</v>
      </c>
      <c r="E3775" s="59">
        <v>21</v>
      </c>
      <c r="F3775">
        <v>1</v>
      </c>
    </row>
    <row r="3776" spans="1:6">
      <c r="A3776" s="58">
        <v>44156</v>
      </c>
      <c r="B3776" s="59">
        <v>44156</v>
      </c>
      <c r="C3776" s="59" t="s">
        <v>580</v>
      </c>
      <c r="D3776" s="60">
        <f>VLOOKUP(Pag_Inicio_Corr_mas_casos[[#This Row],[Corregimiento]],Hoja3!$A$2:$D$676,4,0)</f>
        <v>91001</v>
      </c>
      <c r="E3776" s="59">
        <v>21</v>
      </c>
      <c r="F3776">
        <v>1</v>
      </c>
    </row>
    <row r="3777" spans="1:6">
      <c r="A3777" s="58">
        <v>44156</v>
      </c>
      <c r="B3777" s="59">
        <v>44156</v>
      </c>
      <c r="C3777" s="59" t="s">
        <v>524</v>
      </c>
      <c r="D3777" s="60">
        <f>VLOOKUP(Pag_Inicio_Corr_mas_casos[[#This Row],[Corregimiento]],Hoja3!$A$2:$D$676,4,0)</f>
        <v>130101</v>
      </c>
      <c r="E3777" s="59">
        <v>20</v>
      </c>
      <c r="F3777">
        <v>1</v>
      </c>
    </row>
    <row r="3778" spans="1:6">
      <c r="A3778" s="58">
        <v>44156</v>
      </c>
      <c r="B3778" s="59">
        <v>44156</v>
      </c>
      <c r="C3778" s="59" t="s">
        <v>529</v>
      </c>
      <c r="D3778" s="60">
        <f>VLOOKUP(Pag_Inicio_Corr_mas_casos[[#This Row],[Corregimiento]],Hoja3!$A$2:$D$676,4,0)</f>
        <v>80821</v>
      </c>
      <c r="E3778" s="59">
        <v>20</v>
      </c>
      <c r="F3778">
        <v>1</v>
      </c>
    </row>
    <row r="3779" spans="1:6">
      <c r="A3779" s="58">
        <v>44156</v>
      </c>
      <c r="B3779" s="59">
        <v>44156</v>
      </c>
      <c r="C3779" s="59" t="s">
        <v>560</v>
      </c>
      <c r="D3779" s="60">
        <f>VLOOKUP(Pag_Inicio_Corr_mas_casos[[#This Row],[Corregimiento]],Hoja3!$A$2:$D$676,4,0)</f>
        <v>80826</v>
      </c>
      <c r="E3779" s="59">
        <v>19</v>
      </c>
      <c r="F3779">
        <v>1</v>
      </c>
    </row>
    <row r="3780" spans="1:6">
      <c r="A3780" s="58">
        <v>44156</v>
      </c>
      <c r="B3780" s="59">
        <v>44156</v>
      </c>
      <c r="C3780" s="59" t="s">
        <v>541</v>
      </c>
      <c r="D3780" s="60">
        <f>VLOOKUP(Pag_Inicio_Corr_mas_casos[[#This Row],[Corregimiento]],Hoja3!$A$2:$D$676,4,0)</f>
        <v>130702</v>
      </c>
      <c r="E3780" s="59">
        <v>19</v>
      </c>
      <c r="F3780">
        <v>1</v>
      </c>
    </row>
    <row r="3781" spans="1:6">
      <c r="A3781" s="58">
        <v>44156</v>
      </c>
      <c r="B3781" s="59">
        <v>44156</v>
      </c>
      <c r="C3781" s="59" t="s">
        <v>575</v>
      </c>
      <c r="D3781" s="60">
        <f>VLOOKUP(Pag_Inicio_Corr_mas_casos[[#This Row],[Corregimiento]],Hoja3!$A$2:$D$676,4,0)</f>
        <v>80807</v>
      </c>
      <c r="E3781" s="59">
        <v>18</v>
      </c>
      <c r="F3781">
        <v>1</v>
      </c>
    </row>
    <row r="3782" spans="1:6">
      <c r="A3782" s="58">
        <v>44156</v>
      </c>
      <c r="B3782" s="59">
        <v>44156</v>
      </c>
      <c r="C3782" s="59" t="s">
        <v>550</v>
      </c>
      <c r="D3782" s="60">
        <f>VLOOKUP(Pag_Inicio_Corr_mas_casos[[#This Row],[Corregimiento]],Hoja3!$A$2:$D$676,4,0)</f>
        <v>80813</v>
      </c>
      <c r="E3782" s="59">
        <v>17</v>
      </c>
      <c r="F3782">
        <v>1</v>
      </c>
    </row>
    <row r="3783" spans="1:6">
      <c r="A3783" s="58">
        <v>44156</v>
      </c>
      <c r="B3783" s="59">
        <v>44156</v>
      </c>
      <c r="C3783" s="59" t="s">
        <v>546</v>
      </c>
      <c r="D3783" s="60">
        <f>VLOOKUP(Pag_Inicio_Corr_mas_casos[[#This Row],[Corregimiento]],Hoja3!$A$2:$D$676,4,0)</f>
        <v>30107</v>
      </c>
      <c r="E3783" s="59">
        <v>15</v>
      </c>
      <c r="F3783">
        <v>1</v>
      </c>
    </row>
    <row r="3784" spans="1:6">
      <c r="A3784" s="58">
        <v>44156</v>
      </c>
      <c r="B3784" s="59">
        <v>44156</v>
      </c>
      <c r="C3784" s="59" t="s">
        <v>569</v>
      </c>
      <c r="D3784" s="60">
        <f>VLOOKUP(Pag_Inicio_Corr_mas_casos[[#This Row],[Corregimiento]],Hoja3!$A$2:$D$676,4,0)</f>
        <v>81003</v>
      </c>
      <c r="E3784" s="59">
        <v>15</v>
      </c>
      <c r="F3784">
        <v>1</v>
      </c>
    </row>
    <row r="3785" spans="1:6">
      <c r="A3785" s="58">
        <v>44156</v>
      </c>
      <c r="B3785" s="59">
        <v>44156</v>
      </c>
      <c r="C3785" s="59" t="s">
        <v>694</v>
      </c>
      <c r="D3785" s="60">
        <f>VLOOKUP(Pag_Inicio_Corr_mas_casos[[#This Row],[Corregimiento]],Hoja3!$A$2:$D$676,4,0)</f>
        <v>20401</v>
      </c>
      <c r="E3785" s="59">
        <v>14</v>
      </c>
      <c r="F3785">
        <v>1</v>
      </c>
    </row>
    <row r="3786" spans="1:6">
      <c r="A3786" s="58">
        <v>44156</v>
      </c>
      <c r="B3786" s="59">
        <v>44156</v>
      </c>
      <c r="C3786" s="59" t="s">
        <v>576</v>
      </c>
      <c r="D3786" s="60">
        <f>VLOOKUP(Pag_Inicio_Corr_mas_casos[[#This Row],[Corregimiento]],Hoja3!$A$2:$D$676,4,0)</f>
        <v>80814</v>
      </c>
      <c r="E3786" s="59">
        <v>14</v>
      </c>
      <c r="F3786">
        <v>1</v>
      </c>
    </row>
    <row r="3787" spans="1:6">
      <c r="A3787" s="58">
        <v>44156</v>
      </c>
      <c r="B3787" s="59">
        <v>44156</v>
      </c>
      <c r="C3787" s="59" t="s">
        <v>531</v>
      </c>
      <c r="D3787" s="60">
        <f>VLOOKUP(Pag_Inicio_Corr_mas_casos[[#This Row],[Corregimiento]],Hoja3!$A$2:$D$676,4,0)</f>
        <v>81008</v>
      </c>
      <c r="E3787" s="59">
        <v>14</v>
      </c>
      <c r="F3787">
        <v>1</v>
      </c>
    </row>
    <row r="3788" spans="1:6">
      <c r="A3788" s="58">
        <v>44156</v>
      </c>
      <c r="B3788" s="59">
        <v>44156</v>
      </c>
      <c r="C3788" s="59" t="s">
        <v>553</v>
      </c>
      <c r="D3788" s="60">
        <f>VLOOKUP(Pag_Inicio_Corr_mas_casos[[#This Row],[Corregimiento]],Hoja3!$A$2:$D$676,4,0)</f>
        <v>80808</v>
      </c>
      <c r="E3788" s="59">
        <v>13</v>
      </c>
      <c r="F3788">
        <v>1</v>
      </c>
    </row>
    <row r="3789" spans="1:6">
      <c r="A3789" s="58">
        <v>44156</v>
      </c>
      <c r="B3789" s="59">
        <v>44156</v>
      </c>
      <c r="C3789" s="59" t="s">
        <v>572</v>
      </c>
      <c r="D3789" s="60">
        <f>VLOOKUP(Pag_Inicio_Corr_mas_casos[[#This Row],[Corregimiento]],Hoja3!$A$2:$D$676,4,0)</f>
        <v>130701</v>
      </c>
      <c r="E3789" s="59">
        <v>13</v>
      </c>
      <c r="F3789">
        <v>1</v>
      </c>
    </row>
    <row r="3790" spans="1:6">
      <c r="A3790" s="58">
        <v>44156</v>
      </c>
      <c r="B3790" s="59">
        <v>44156</v>
      </c>
      <c r="C3790" s="59" t="s">
        <v>554</v>
      </c>
      <c r="D3790" s="60">
        <f>VLOOKUP(Pag_Inicio_Corr_mas_casos[[#This Row],[Corregimiento]],Hoja3!$A$2:$D$676,4,0)</f>
        <v>80820</v>
      </c>
      <c r="E3790" s="59">
        <v>12</v>
      </c>
      <c r="F3790">
        <v>1</v>
      </c>
    </row>
    <row r="3791" spans="1:6">
      <c r="A3791" s="58">
        <v>44156</v>
      </c>
      <c r="B3791" s="59">
        <v>44156</v>
      </c>
      <c r="C3791" s="59" t="s">
        <v>587</v>
      </c>
      <c r="D3791" s="60">
        <f>VLOOKUP(Pag_Inicio_Corr_mas_casos[[#This Row],[Corregimiento]],Hoja3!$A$2:$D$676,4,0)</f>
        <v>130716</v>
      </c>
      <c r="E3791" s="59">
        <v>12</v>
      </c>
      <c r="F3791">
        <v>1</v>
      </c>
    </row>
    <row r="3792" spans="1:6">
      <c r="A3792" s="58">
        <v>44156</v>
      </c>
      <c r="B3792" s="59">
        <v>44156</v>
      </c>
      <c r="C3792" s="59" t="s">
        <v>706</v>
      </c>
      <c r="D3792" s="60">
        <f>VLOOKUP(Pag_Inicio_Corr_mas_casos[[#This Row],[Corregimiento]],Hoja3!$A$2:$D$676,4,0)</f>
        <v>70408</v>
      </c>
      <c r="E3792" s="59">
        <v>12</v>
      </c>
      <c r="F3792">
        <v>1</v>
      </c>
    </row>
    <row r="3793" spans="1:6">
      <c r="A3793" s="58">
        <v>44156</v>
      </c>
      <c r="B3793" s="59">
        <v>44156</v>
      </c>
      <c r="C3793" s="59" t="s">
        <v>517</v>
      </c>
      <c r="D3793" s="60">
        <f>VLOOKUP(Pag_Inicio_Corr_mas_casos[[#This Row],[Corregimiento]],Hoja3!$A$2:$D$676,4,0)</f>
        <v>130709</v>
      </c>
      <c r="E3793" s="59">
        <v>11</v>
      </c>
      <c r="F3793">
        <v>1</v>
      </c>
    </row>
    <row r="3794" spans="1:6">
      <c r="A3794" s="58">
        <v>44156</v>
      </c>
      <c r="B3794" s="59">
        <v>44156</v>
      </c>
      <c r="C3794" s="59" t="s">
        <v>570</v>
      </c>
      <c r="D3794" s="60">
        <f>VLOOKUP(Pag_Inicio_Corr_mas_casos[[#This Row],[Corregimiento]],Hoja3!$A$2:$D$676,4,0)</f>
        <v>81009</v>
      </c>
      <c r="E3794" s="59">
        <v>11</v>
      </c>
      <c r="F3794">
        <v>1</v>
      </c>
    </row>
    <row r="3795" spans="1:6">
      <c r="A3795" s="58">
        <v>44156</v>
      </c>
      <c r="B3795" s="59">
        <v>44156</v>
      </c>
      <c r="C3795" s="59" t="s">
        <v>544</v>
      </c>
      <c r="D3795" s="60">
        <f>VLOOKUP(Pag_Inicio_Corr_mas_casos[[#This Row],[Corregimiento]],Hoja3!$A$2:$D$676,4,0)</f>
        <v>130108</v>
      </c>
      <c r="E3795" s="59">
        <v>11</v>
      </c>
      <c r="F3795">
        <v>1</v>
      </c>
    </row>
    <row r="3796" spans="1:6">
      <c r="A3796" s="58">
        <v>44156</v>
      </c>
      <c r="B3796" s="59">
        <v>44156</v>
      </c>
      <c r="C3796" s="59" t="s">
        <v>632</v>
      </c>
      <c r="D3796" s="60">
        <f>VLOOKUP(Pag_Inicio_Corr_mas_casos[[#This Row],[Corregimiento]],Hoja3!$A$2:$D$676,4,0)</f>
        <v>100104</v>
      </c>
      <c r="E3796" s="59">
        <v>11</v>
      </c>
      <c r="F3796">
        <v>1</v>
      </c>
    </row>
    <row r="3797" spans="1:6">
      <c r="A3797" s="74">
        <v>44157</v>
      </c>
      <c r="B3797" s="75">
        <v>44157</v>
      </c>
      <c r="C3797" s="75" t="s">
        <v>550</v>
      </c>
      <c r="D3797" s="76">
        <f>VLOOKUP(Pag_Inicio_Corr_mas_casos[[#This Row],[Corregimiento]],Hoja3!$A$2:$D$676,4,0)</f>
        <v>80813</v>
      </c>
      <c r="E3797" s="75">
        <v>47</v>
      </c>
      <c r="F3797">
        <v>1</v>
      </c>
    </row>
    <row r="3798" spans="1:6">
      <c r="A3798" s="74">
        <v>44157</v>
      </c>
      <c r="B3798" s="75">
        <v>44157</v>
      </c>
      <c r="C3798" s="75" t="s">
        <v>526</v>
      </c>
      <c r="D3798" s="76">
        <f>VLOOKUP(Pag_Inicio_Corr_mas_casos[[#This Row],[Corregimiento]],Hoja3!$A$2:$D$676,4,0)</f>
        <v>130106</v>
      </c>
      <c r="E3798" s="75">
        <v>42</v>
      </c>
      <c r="F3798">
        <v>1</v>
      </c>
    </row>
    <row r="3799" spans="1:6">
      <c r="A3799" s="74">
        <v>44157</v>
      </c>
      <c r="B3799" s="75">
        <v>44157</v>
      </c>
      <c r="C3799" s="75" t="s">
        <v>537</v>
      </c>
      <c r="D3799" s="76">
        <f>VLOOKUP(Pag_Inicio_Corr_mas_casos[[#This Row],[Corregimiento]],Hoja3!$A$2:$D$676,4,0)</f>
        <v>80819</v>
      </c>
      <c r="E3799" s="75">
        <v>40</v>
      </c>
      <c r="F3799">
        <v>1</v>
      </c>
    </row>
    <row r="3800" spans="1:6">
      <c r="A3800" s="74">
        <v>44157</v>
      </c>
      <c r="B3800" s="75">
        <v>44157</v>
      </c>
      <c r="C3800" s="75" t="s">
        <v>524</v>
      </c>
      <c r="D3800" s="76">
        <f>VLOOKUP(Pag_Inicio_Corr_mas_casos[[#This Row],[Corregimiento]],Hoja3!$A$2:$D$676,4,0)</f>
        <v>130101</v>
      </c>
      <c r="E3800" s="75">
        <v>34</v>
      </c>
      <c r="F3800">
        <v>1</v>
      </c>
    </row>
    <row r="3801" spans="1:6">
      <c r="A3801" s="74">
        <v>44157</v>
      </c>
      <c r="B3801" s="75">
        <v>44157</v>
      </c>
      <c r="C3801" s="75" t="s">
        <v>540</v>
      </c>
      <c r="D3801" s="76">
        <f>VLOOKUP(Pag_Inicio_Corr_mas_casos[[#This Row],[Corregimiento]],Hoja3!$A$2:$D$676,4,0)</f>
        <v>80812</v>
      </c>
      <c r="E3801" s="75">
        <v>30</v>
      </c>
      <c r="F3801">
        <v>1</v>
      </c>
    </row>
    <row r="3802" spans="1:6">
      <c r="A3802" s="74">
        <v>44157</v>
      </c>
      <c r="B3802" s="75">
        <v>44157</v>
      </c>
      <c r="C3802" s="75" t="s">
        <v>535</v>
      </c>
      <c r="D3802" s="76">
        <f>VLOOKUP(Pag_Inicio_Corr_mas_casos[[#This Row],[Corregimiento]],Hoja3!$A$2:$D$676,4,0)</f>
        <v>80823</v>
      </c>
      <c r="E3802" s="75">
        <v>29</v>
      </c>
      <c r="F3802">
        <v>1</v>
      </c>
    </row>
    <row r="3803" spans="1:6">
      <c r="A3803" s="74">
        <v>44157</v>
      </c>
      <c r="B3803" s="75">
        <v>44157</v>
      </c>
      <c r="C3803" s="75" t="s">
        <v>568</v>
      </c>
      <c r="D3803" s="76">
        <f>VLOOKUP(Pag_Inicio_Corr_mas_casos[[#This Row],[Corregimiento]],Hoja3!$A$2:$D$676,4,0)</f>
        <v>130717</v>
      </c>
      <c r="E3803" s="75">
        <v>29</v>
      </c>
      <c r="F3803">
        <v>1</v>
      </c>
    </row>
    <row r="3804" spans="1:6">
      <c r="A3804" s="74">
        <v>44157</v>
      </c>
      <c r="B3804" s="75">
        <v>44157</v>
      </c>
      <c r="C3804" s="75" t="s">
        <v>533</v>
      </c>
      <c r="D3804" s="76">
        <f>VLOOKUP(Pag_Inicio_Corr_mas_casos[[#This Row],[Corregimiento]],Hoja3!$A$2:$D$676,4,0)</f>
        <v>80817</v>
      </c>
      <c r="E3804" s="75">
        <v>28</v>
      </c>
      <c r="F3804">
        <v>1</v>
      </c>
    </row>
    <row r="3805" spans="1:6">
      <c r="A3805" s="74">
        <v>44157</v>
      </c>
      <c r="B3805" s="75">
        <v>44157</v>
      </c>
      <c r="C3805" s="75" t="s">
        <v>565</v>
      </c>
      <c r="D3805" s="76">
        <f>VLOOKUP(Pag_Inicio_Corr_mas_casos[[#This Row],[Corregimiento]],Hoja3!$A$2:$D$676,4,0)</f>
        <v>80809</v>
      </c>
      <c r="E3805" s="75">
        <v>28</v>
      </c>
      <c r="F3805">
        <v>1</v>
      </c>
    </row>
    <row r="3806" spans="1:6">
      <c r="A3806" s="74">
        <v>44157</v>
      </c>
      <c r="B3806" s="75">
        <v>44157</v>
      </c>
      <c r="C3806" s="75" t="s">
        <v>572</v>
      </c>
      <c r="D3806" s="76">
        <f>VLOOKUP(Pag_Inicio_Corr_mas_casos[[#This Row],[Corregimiento]],Hoja3!$A$2:$D$676,4,0)</f>
        <v>130701</v>
      </c>
      <c r="E3806" s="75">
        <v>26</v>
      </c>
      <c r="F3806">
        <v>1</v>
      </c>
    </row>
    <row r="3807" spans="1:6">
      <c r="A3807" s="74">
        <v>44157</v>
      </c>
      <c r="B3807" s="75">
        <v>44157</v>
      </c>
      <c r="C3807" s="75" t="s">
        <v>560</v>
      </c>
      <c r="D3807" s="76">
        <f>VLOOKUP(Pag_Inicio_Corr_mas_casos[[#This Row],[Corregimiento]],Hoja3!$A$2:$D$676,4,0)</f>
        <v>80826</v>
      </c>
      <c r="E3807" s="75">
        <v>26</v>
      </c>
      <c r="F3807">
        <v>1</v>
      </c>
    </row>
    <row r="3808" spans="1:6">
      <c r="A3808" s="74">
        <v>44157</v>
      </c>
      <c r="B3808" s="75">
        <v>44157</v>
      </c>
      <c r="C3808" s="75" t="s">
        <v>528</v>
      </c>
      <c r="D3808" s="76">
        <f>VLOOKUP(Pag_Inicio_Corr_mas_casos[[#This Row],[Corregimiento]],Hoja3!$A$2:$D$676,4,0)</f>
        <v>130102</v>
      </c>
      <c r="E3808" s="75">
        <v>26</v>
      </c>
      <c r="F3808">
        <v>1</v>
      </c>
    </row>
    <row r="3809" spans="1:6">
      <c r="A3809" s="74">
        <v>44157</v>
      </c>
      <c r="B3809" s="75">
        <v>44157</v>
      </c>
      <c r="C3809" s="75" t="s">
        <v>532</v>
      </c>
      <c r="D3809" s="76">
        <f>VLOOKUP(Pag_Inicio_Corr_mas_casos[[#This Row],[Corregimiento]],Hoja3!$A$2:$D$676,4,0)</f>
        <v>80816</v>
      </c>
      <c r="E3809" s="75">
        <v>25</v>
      </c>
      <c r="F3809">
        <v>1</v>
      </c>
    </row>
    <row r="3810" spans="1:6">
      <c r="A3810" s="74">
        <v>44157</v>
      </c>
      <c r="B3810" s="75">
        <v>44157</v>
      </c>
      <c r="C3810" s="75" t="s">
        <v>538</v>
      </c>
      <c r="D3810" s="76">
        <f>VLOOKUP(Pag_Inicio_Corr_mas_casos[[#This Row],[Corregimiento]],Hoja3!$A$2:$D$676,4,0)</f>
        <v>130107</v>
      </c>
      <c r="E3810" s="75">
        <v>24</v>
      </c>
      <c r="F3810">
        <v>1</v>
      </c>
    </row>
    <row r="3811" spans="1:6">
      <c r="A3811" s="74">
        <v>44157</v>
      </c>
      <c r="B3811" s="75">
        <v>44157</v>
      </c>
      <c r="C3811" s="75" t="s">
        <v>530</v>
      </c>
      <c r="D3811" s="76">
        <f>VLOOKUP(Pag_Inicio_Corr_mas_casos[[#This Row],[Corregimiento]],Hoja3!$A$2:$D$676,4,0)</f>
        <v>81007</v>
      </c>
      <c r="E3811" s="75">
        <v>23</v>
      </c>
      <c r="F3811">
        <v>1</v>
      </c>
    </row>
    <row r="3812" spans="1:6">
      <c r="A3812" s="74">
        <v>44157</v>
      </c>
      <c r="B3812" s="75">
        <v>44157</v>
      </c>
      <c r="C3812" s="75" t="s">
        <v>529</v>
      </c>
      <c r="D3812" s="76">
        <f>VLOOKUP(Pag_Inicio_Corr_mas_casos[[#This Row],[Corregimiento]],Hoja3!$A$2:$D$676,4,0)</f>
        <v>80821</v>
      </c>
      <c r="E3812" s="75">
        <v>22</v>
      </c>
      <c r="F3812">
        <v>1</v>
      </c>
    </row>
    <row r="3813" spans="1:6">
      <c r="A3813" s="74">
        <v>44157</v>
      </c>
      <c r="B3813" s="75">
        <v>44157</v>
      </c>
      <c r="C3813" s="75" t="s">
        <v>541</v>
      </c>
      <c r="D3813" s="76">
        <f>VLOOKUP(Pag_Inicio_Corr_mas_casos[[#This Row],[Corregimiento]],Hoja3!$A$2:$D$676,4,0)</f>
        <v>130702</v>
      </c>
      <c r="E3813" s="75">
        <v>22</v>
      </c>
      <c r="F3813">
        <v>1</v>
      </c>
    </row>
    <row r="3814" spans="1:6">
      <c r="A3814" s="74">
        <v>44157</v>
      </c>
      <c r="B3814" s="75">
        <v>44157</v>
      </c>
      <c r="C3814" s="75" t="s">
        <v>543</v>
      </c>
      <c r="D3814" s="76">
        <f>VLOOKUP(Pag_Inicio_Corr_mas_casos[[#This Row],[Corregimiento]],Hoja3!$A$2:$D$676,4,0)</f>
        <v>80806</v>
      </c>
      <c r="E3814" s="75">
        <v>22</v>
      </c>
      <c r="F3814">
        <v>1</v>
      </c>
    </row>
    <row r="3815" spans="1:6">
      <c r="A3815" s="74">
        <v>44157</v>
      </c>
      <c r="B3815" s="75">
        <v>44157</v>
      </c>
      <c r="C3815" s="75" t="s">
        <v>517</v>
      </c>
      <c r="D3815" s="76">
        <f>VLOOKUP(Pag_Inicio_Corr_mas_casos[[#This Row],[Corregimiento]],Hoja3!$A$2:$D$676,4,0)</f>
        <v>130709</v>
      </c>
      <c r="E3815" s="75">
        <v>22</v>
      </c>
      <c r="F3815">
        <v>1</v>
      </c>
    </row>
    <row r="3816" spans="1:6">
      <c r="A3816" s="74">
        <v>44157</v>
      </c>
      <c r="B3816" s="75">
        <v>44157</v>
      </c>
      <c r="C3816" s="75" t="s">
        <v>554</v>
      </c>
      <c r="D3816" s="76">
        <f>VLOOKUP(Pag_Inicio_Corr_mas_casos[[#This Row],[Corregimiento]],Hoja3!$A$2:$D$676,4,0)</f>
        <v>80820</v>
      </c>
      <c r="E3816" s="75">
        <v>22</v>
      </c>
      <c r="F3816">
        <v>1</v>
      </c>
    </row>
    <row r="3817" spans="1:6">
      <c r="A3817" s="74">
        <v>44157</v>
      </c>
      <c r="B3817" s="75">
        <v>44157</v>
      </c>
      <c r="C3817" s="75" t="s">
        <v>531</v>
      </c>
      <c r="D3817" s="76">
        <f>VLOOKUP(Pag_Inicio_Corr_mas_casos[[#This Row],[Corregimiento]],Hoja3!$A$2:$D$676,4,0)</f>
        <v>81008</v>
      </c>
      <c r="E3817" s="75">
        <v>22</v>
      </c>
      <c r="F3817">
        <v>1</v>
      </c>
    </row>
    <row r="3818" spans="1:6">
      <c r="A3818" s="74">
        <v>44157</v>
      </c>
      <c r="B3818" s="75">
        <v>44157</v>
      </c>
      <c r="C3818" s="75" t="s">
        <v>570</v>
      </c>
      <c r="D3818" s="76">
        <f>VLOOKUP(Pag_Inicio_Corr_mas_casos[[#This Row],[Corregimiento]],Hoja3!$A$2:$D$676,4,0)</f>
        <v>81009</v>
      </c>
      <c r="E3818" s="75">
        <v>22</v>
      </c>
      <c r="F3818">
        <v>1</v>
      </c>
    </row>
    <row r="3819" spans="1:6">
      <c r="A3819" s="74">
        <v>44157</v>
      </c>
      <c r="B3819" s="75">
        <v>44157</v>
      </c>
      <c r="C3819" s="75" t="s">
        <v>559</v>
      </c>
      <c r="D3819" s="76">
        <f>VLOOKUP(Pag_Inicio_Corr_mas_casos[[#This Row],[Corregimiento]],Hoja3!$A$2:$D$676,4,0)</f>
        <v>130708</v>
      </c>
      <c r="E3819" s="75">
        <v>20</v>
      </c>
      <c r="F3819">
        <v>1</v>
      </c>
    </row>
    <row r="3820" spans="1:6">
      <c r="A3820" s="74">
        <v>44157</v>
      </c>
      <c r="B3820" s="75">
        <v>44157</v>
      </c>
      <c r="C3820" s="75" t="s">
        <v>599</v>
      </c>
      <c r="D3820" s="76">
        <f>VLOOKUP(Pag_Inicio_Corr_mas_casos[[#This Row],[Corregimiento]],Hoja3!$A$2:$D$676,4,0)</f>
        <v>81004</v>
      </c>
      <c r="E3820" s="75">
        <v>20</v>
      </c>
      <c r="F3820">
        <v>1</v>
      </c>
    </row>
    <row r="3821" spans="1:6">
      <c r="A3821" s="74">
        <v>44157</v>
      </c>
      <c r="B3821" s="75">
        <v>44157</v>
      </c>
      <c r="C3821" s="75" t="s">
        <v>544</v>
      </c>
      <c r="D3821" s="76">
        <f>VLOOKUP(Pag_Inicio_Corr_mas_casos[[#This Row],[Corregimiento]],Hoja3!$A$2:$D$676,4,0)</f>
        <v>130108</v>
      </c>
      <c r="E3821" s="75">
        <v>19</v>
      </c>
      <c r="F3821">
        <v>1</v>
      </c>
    </row>
    <row r="3822" spans="1:6">
      <c r="A3822" s="74">
        <v>44157</v>
      </c>
      <c r="B3822" s="75">
        <v>44157</v>
      </c>
      <c r="C3822" s="75" t="s">
        <v>525</v>
      </c>
      <c r="D3822" s="76">
        <f>VLOOKUP(Pag_Inicio_Corr_mas_casos[[#This Row],[Corregimiento]],Hoja3!$A$2:$D$676,4,0)</f>
        <v>81002</v>
      </c>
      <c r="E3822" s="75">
        <v>17</v>
      </c>
      <c r="F3822">
        <v>1</v>
      </c>
    </row>
    <row r="3823" spans="1:6">
      <c r="A3823" s="74">
        <v>44157</v>
      </c>
      <c r="B3823" s="75">
        <v>44157</v>
      </c>
      <c r="C3823" s="75" t="s">
        <v>534</v>
      </c>
      <c r="D3823" s="76">
        <f>VLOOKUP(Pag_Inicio_Corr_mas_casos[[#This Row],[Corregimiento]],Hoja3!$A$2:$D$676,4,0)</f>
        <v>80822</v>
      </c>
      <c r="E3823" s="75">
        <v>15</v>
      </c>
      <c r="F3823">
        <v>1</v>
      </c>
    </row>
    <row r="3824" spans="1:6">
      <c r="A3824" s="74">
        <v>44157</v>
      </c>
      <c r="B3824" s="75">
        <v>44157</v>
      </c>
      <c r="C3824" s="75" t="s">
        <v>536</v>
      </c>
      <c r="D3824" s="76">
        <f>VLOOKUP(Pag_Inicio_Corr_mas_casos[[#This Row],[Corregimiento]],Hoja3!$A$2:$D$676,4,0)</f>
        <v>81001</v>
      </c>
      <c r="E3824" s="75">
        <v>15</v>
      </c>
      <c r="F3824">
        <v>1</v>
      </c>
    </row>
    <row r="3825" spans="1:6">
      <c r="A3825" s="74">
        <v>44157</v>
      </c>
      <c r="B3825" s="75">
        <v>44157</v>
      </c>
      <c r="C3825" s="75" t="s">
        <v>576</v>
      </c>
      <c r="D3825" s="76">
        <f>VLOOKUP(Pag_Inicio_Corr_mas_casos[[#This Row],[Corregimiento]],Hoja3!$A$2:$D$676,4,0)</f>
        <v>80814</v>
      </c>
      <c r="E3825" s="75">
        <v>14</v>
      </c>
      <c r="F3825">
        <v>1</v>
      </c>
    </row>
    <row r="3826" spans="1:6">
      <c r="A3826" s="74">
        <v>44157</v>
      </c>
      <c r="B3826" s="75">
        <v>44157</v>
      </c>
      <c r="C3826" s="75" t="s">
        <v>579</v>
      </c>
      <c r="D3826" s="76">
        <f>VLOOKUP(Pag_Inicio_Corr_mas_casos[[#This Row],[Corregimiento]],Hoja3!$A$2:$D$676,4,0)</f>
        <v>130706</v>
      </c>
      <c r="E3826" s="75">
        <v>13</v>
      </c>
      <c r="F3826">
        <v>1</v>
      </c>
    </row>
    <row r="3827" spans="1:6">
      <c r="A3827" s="74">
        <v>44157</v>
      </c>
      <c r="B3827" s="75">
        <v>44157</v>
      </c>
      <c r="C3827" s="75" t="s">
        <v>563</v>
      </c>
      <c r="D3827" s="76">
        <f>VLOOKUP(Pag_Inicio_Corr_mas_casos[[#This Row],[Corregimiento]],Hoja3!$A$2:$D$676,4,0)</f>
        <v>130105</v>
      </c>
      <c r="E3827" s="75">
        <v>13</v>
      </c>
      <c r="F3827">
        <v>1</v>
      </c>
    </row>
    <row r="3828" spans="1:6">
      <c r="A3828" s="74">
        <v>44157</v>
      </c>
      <c r="B3828" s="75">
        <v>44157</v>
      </c>
      <c r="C3828" s="75" t="s">
        <v>573</v>
      </c>
      <c r="D3828" s="76">
        <f>VLOOKUP(Pag_Inicio_Corr_mas_casos[[#This Row],[Corregimiento]],Hoja3!$A$2:$D$676,4,0)</f>
        <v>80804</v>
      </c>
      <c r="E3828" s="75">
        <v>12</v>
      </c>
      <c r="F3828">
        <v>1</v>
      </c>
    </row>
    <row r="3829" spans="1:6">
      <c r="A3829" s="74">
        <v>44157</v>
      </c>
      <c r="B3829" s="75">
        <v>44157</v>
      </c>
      <c r="C3829" s="75" t="s">
        <v>555</v>
      </c>
      <c r="D3829" s="76">
        <f>VLOOKUP(Pag_Inicio_Corr_mas_casos[[#This Row],[Corregimiento]],Hoja3!$A$2:$D$676,4,0)</f>
        <v>80815</v>
      </c>
      <c r="E3829" s="75">
        <v>12</v>
      </c>
      <c r="F3829">
        <v>1</v>
      </c>
    </row>
    <row r="3830" spans="1:6">
      <c r="A3830" s="74">
        <v>44157</v>
      </c>
      <c r="B3830" s="75">
        <v>44157</v>
      </c>
      <c r="C3830" s="75" t="s">
        <v>545</v>
      </c>
      <c r="D3830" s="76">
        <f>VLOOKUP(Pag_Inicio_Corr_mas_casos[[#This Row],[Corregimiento]],Hoja3!$A$2:$D$676,4,0)</f>
        <v>80810</v>
      </c>
      <c r="E3830" s="75">
        <v>12</v>
      </c>
      <c r="F3830">
        <v>1</v>
      </c>
    </row>
    <row r="3831" spans="1:6">
      <c r="A3831" s="74">
        <v>44157</v>
      </c>
      <c r="B3831" s="75">
        <v>44157</v>
      </c>
      <c r="C3831" s="75" t="s">
        <v>562</v>
      </c>
      <c r="D3831" s="76">
        <f>VLOOKUP(Pag_Inicio_Corr_mas_casos[[#This Row],[Corregimiento]],Hoja3!$A$2:$D$676,4,0)</f>
        <v>80803</v>
      </c>
      <c r="E3831" s="75">
        <v>12</v>
      </c>
      <c r="F3831">
        <v>1</v>
      </c>
    </row>
    <row r="3832" spans="1:6">
      <c r="A3832" s="74">
        <v>44157</v>
      </c>
      <c r="B3832" s="75">
        <v>44157</v>
      </c>
      <c r="C3832" s="75" t="s">
        <v>575</v>
      </c>
      <c r="D3832" s="76">
        <f>VLOOKUP(Pag_Inicio_Corr_mas_casos[[#This Row],[Corregimiento]],Hoja3!$A$2:$D$676,4,0)</f>
        <v>80807</v>
      </c>
      <c r="E3832" s="75">
        <v>11</v>
      </c>
      <c r="F3832">
        <v>1</v>
      </c>
    </row>
    <row r="3833" spans="1:6">
      <c r="A3833" s="74">
        <v>44157</v>
      </c>
      <c r="B3833" s="75">
        <v>44157</v>
      </c>
      <c r="C3833" s="75" t="s">
        <v>658</v>
      </c>
      <c r="D3833" s="76">
        <f>VLOOKUP(Pag_Inicio_Corr_mas_casos[[#This Row],[Corregimiento]],Hoja3!$A$2:$D$676,4,0)</f>
        <v>70409</v>
      </c>
      <c r="E3833" s="75">
        <v>11</v>
      </c>
      <c r="F3833">
        <v>1</v>
      </c>
    </row>
    <row r="3834" spans="1:6">
      <c r="A3834" s="74">
        <v>44157</v>
      </c>
      <c r="B3834" s="75">
        <v>44157</v>
      </c>
      <c r="C3834" s="75" t="s">
        <v>595</v>
      </c>
      <c r="D3834" s="76">
        <f>VLOOKUP(Pag_Inicio_Corr_mas_casos[[#This Row],[Corregimiento]],Hoja3!$A$2:$D$676,4,0)</f>
        <v>20601</v>
      </c>
      <c r="E3834" s="75">
        <v>11</v>
      </c>
      <c r="F3834">
        <v>1</v>
      </c>
    </row>
    <row r="3835" spans="1:6">
      <c r="A3835" s="83">
        <v>44158</v>
      </c>
      <c r="B3835" s="84">
        <v>44158</v>
      </c>
      <c r="C3835" s="84" t="s">
        <v>574</v>
      </c>
      <c r="D3835" s="85">
        <f>VLOOKUP(Pag_Inicio_Corr_mas_casos[[#This Row],[Corregimiento]],Hoja3!$A$2:$D$676,4,0)</f>
        <v>80508</v>
      </c>
      <c r="E3835" s="84">
        <v>38</v>
      </c>
      <c r="F3835">
        <v>1</v>
      </c>
    </row>
    <row r="3836" spans="1:6">
      <c r="A3836" s="83">
        <v>44158</v>
      </c>
      <c r="B3836" s="84">
        <v>44158</v>
      </c>
      <c r="C3836" s="84" t="s">
        <v>537</v>
      </c>
      <c r="D3836" s="85">
        <f>VLOOKUP(Pag_Inicio_Corr_mas_casos[[#This Row],[Corregimiento]],Hoja3!$A$2:$D$676,4,0)</f>
        <v>80819</v>
      </c>
      <c r="E3836" s="84">
        <v>28</v>
      </c>
      <c r="F3836">
        <v>1</v>
      </c>
    </row>
    <row r="3837" spans="1:6">
      <c r="A3837" s="83">
        <v>44158</v>
      </c>
      <c r="B3837" s="84">
        <v>44158</v>
      </c>
      <c r="C3837" s="84" t="s">
        <v>543</v>
      </c>
      <c r="D3837" s="85">
        <f>VLOOKUP(Pag_Inicio_Corr_mas_casos[[#This Row],[Corregimiento]],Hoja3!$A$2:$D$676,4,0)</f>
        <v>80806</v>
      </c>
      <c r="E3837" s="84">
        <v>26</v>
      </c>
      <c r="F3837">
        <v>1</v>
      </c>
    </row>
    <row r="3838" spans="1:6">
      <c r="A3838" s="83">
        <v>44158</v>
      </c>
      <c r="B3838" s="84">
        <v>44158</v>
      </c>
      <c r="C3838" s="84" t="s">
        <v>535</v>
      </c>
      <c r="D3838" s="85">
        <f>VLOOKUP(Pag_Inicio_Corr_mas_casos[[#This Row],[Corregimiento]],Hoja3!$A$2:$D$676,4,0)</f>
        <v>80823</v>
      </c>
      <c r="E3838" s="84">
        <v>23</v>
      </c>
      <c r="F3838">
        <v>1</v>
      </c>
    </row>
    <row r="3839" spans="1:6">
      <c r="A3839" s="83">
        <v>44158</v>
      </c>
      <c r="B3839" s="84">
        <v>44158</v>
      </c>
      <c r="C3839" s="84" t="s">
        <v>528</v>
      </c>
      <c r="D3839" s="85">
        <f>VLOOKUP(Pag_Inicio_Corr_mas_casos[[#This Row],[Corregimiento]],Hoja3!$A$2:$D$676,4,0)</f>
        <v>130102</v>
      </c>
      <c r="E3839" s="84">
        <v>23</v>
      </c>
      <c r="F3839">
        <v>1</v>
      </c>
    </row>
    <row r="3840" spans="1:6">
      <c r="A3840" s="83">
        <v>44158</v>
      </c>
      <c r="B3840" s="84">
        <v>44158</v>
      </c>
      <c r="C3840" s="84" t="s">
        <v>546</v>
      </c>
      <c r="D3840" s="85">
        <f>VLOOKUP(Pag_Inicio_Corr_mas_casos[[#This Row],[Corregimiento]],Hoja3!$A$2:$D$676,4,0)</f>
        <v>30107</v>
      </c>
      <c r="E3840" s="84">
        <v>21</v>
      </c>
      <c r="F3840">
        <v>1</v>
      </c>
    </row>
    <row r="3841" spans="1:6">
      <c r="A3841" s="83">
        <v>44158</v>
      </c>
      <c r="B3841" s="84">
        <v>44158</v>
      </c>
      <c r="C3841" s="84" t="s">
        <v>532</v>
      </c>
      <c r="D3841" s="85">
        <f>VLOOKUP(Pag_Inicio_Corr_mas_casos[[#This Row],[Corregimiento]],Hoja3!$A$2:$D$676,4,0)</f>
        <v>80816</v>
      </c>
      <c r="E3841" s="84">
        <v>19</v>
      </c>
      <c r="F3841">
        <v>1</v>
      </c>
    </row>
    <row r="3842" spans="1:6">
      <c r="A3842" s="83">
        <v>44158</v>
      </c>
      <c r="B3842" s="84">
        <v>44158</v>
      </c>
      <c r="C3842" s="84" t="s">
        <v>534</v>
      </c>
      <c r="D3842" s="85">
        <f>VLOOKUP(Pag_Inicio_Corr_mas_casos[[#This Row],[Corregimiento]],Hoja3!$A$2:$D$676,4,0)</f>
        <v>80822</v>
      </c>
      <c r="E3842" s="84">
        <v>18</v>
      </c>
      <c r="F3842">
        <v>1</v>
      </c>
    </row>
    <row r="3843" spans="1:6">
      <c r="A3843" s="83">
        <v>44158</v>
      </c>
      <c r="B3843" s="84">
        <v>44158</v>
      </c>
      <c r="C3843" s="84" t="s">
        <v>524</v>
      </c>
      <c r="D3843" s="85">
        <f>VLOOKUP(Pag_Inicio_Corr_mas_casos[[#This Row],[Corregimiento]],Hoja3!$A$2:$D$676,4,0)</f>
        <v>130101</v>
      </c>
      <c r="E3843" s="84">
        <v>18</v>
      </c>
      <c r="F3843">
        <v>1</v>
      </c>
    </row>
    <row r="3844" spans="1:6">
      <c r="A3844" s="83">
        <v>44158</v>
      </c>
      <c r="B3844" s="84">
        <v>44158</v>
      </c>
      <c r="C3844" s="84" t="s">
        <v>541</v>
      </c>
      <c r="D3844" s="85">
        <f>VLOOKUP(Pag_Inicio_Corr_mas_casos[[#This Row],[Corregimiento]],Hoja3!$A$2:$D$676,4,0)</f>
        <v>130702</v>
      </c>
      <c r="E3844" s="84">
        <v>18</v>
      </c>
      <c r="F3844">
        <v>1</v>
      </c>
    </row>
    <row r="3845" spans="1:6">
      <c r="A3845" s="83">
        <v>44158</v>
      </c>
      <c r="B3845" s="84">
        <v>44158</v>
      </c>
      <c r="C3845" s="84" t="s">
        <v>530</v>
      </c>
      <c r="D3845" s="85">
        <f>VLOOKUP(Pag_Inicio_Corr_mas_casos[[#This Row],[Corregimiento]],Hoja3!$A$2:$D$676,4,0)</f>
        <v>81007</v>
      </c>
      <c r="E3845" s="84">
        <v>18</v>
      </c>
      <c r="F3845">
        <v>1</v>
      </c>
    </row>
    <row r="3846" spans="1:6">
      <c r="A3846" s="83">
        <v>44158</v>
      </c>
      <c r="B3846" s="84">
        <v>44158</v>
      </c>
      <c r="C3846" s="84" t="s">
        <v>529</v>
      </c>
      <c r="D3846" s="85">
        <f>VLOOKUP(Pag_Inicio_Corr_mas_casos[[#This Row],[Corregimiento]],Hoja3!$A$2:$D$676,4,0)</f>
        <v>80821</v>
      </c>
      <c r="E3846" s="84">
        <v>17</v>
      </c>
      <c r="F3846">
        <v>1</v>
      </c>
    </row>
    <row r="3847" spans="1:6">
      <c r="A3847" s="83">
        <v>44158</v>
      </c>
      <c r="B3847" s="84">
        <v>44158</v>
      </c>
      <c r="C3847" s="84" t="s">
        <v>526</v>
      </c>
      <c r="D3847" s="85">
        <f>VLOOKUP(Pag_Inicio_Corr_mas_casos[[#This Row],[Corregimiento]],Hoja3!$A$2:$D$676,4,0)</f>
        <v>130106</v>
      </c>
      <c r="E3847" s="84">
        <v>17</v>
      </c>
      <c r="F3847">
        <v>1</v>
      </c>
    </row>
    <row r="3848" spans="1:6">
      <c r="A3848" s="83">
        <v>44158</v>
      </c>
      <c r="B3848" s="84">
        <v>44158</v>
      </c>
      <c r="C3848" s="84" t="s">
        <v>533</v>
      </c>
      <c r="D3848" s="85">
        <f>VLOOKUP(Pag_Inicio_Corr_mas_casos[[#This Row],[Corregimiento]],Hoja3!$A$2:$D$676,4,0)</f>
        <v>80817</v>
      </c>
      <c r="E3848" s="84">
        <v>27</v>
      </c>
      <c r="F3848">
        <v>1</v>
      </c>
    </row>
    <row r="3849" spans="1:6">
      <c r="A3849" s="83">
        <v>44158</v>
      </c>
      <c r="B3849" s="84">
        <v>44158</v>
      </c>
      <c r="C3849" s="84" t="s">
        <v>525</v>
      </c>
      <c r="D3849" s="85">
        <f>VLOOKUP(Pag_Inicio_Corr_mas_casos[[#This Row],[Corregimiento]],Hoja3!$A$2:$D$676,4,0)</f>
        <v>81002</v>
      </c>
      <c r="E3849" s="84">
        <v>15</v>
      </c>
      <c r="F3849">
        <v>1</v>
      </c>
    </row>
    <row r="3850" spans="1:6">
      <c r="A3850" s="83">
        <v>44158</v>
      </c>
      <c r="B3850" s="84">
        <v>44158</v>
      </c>
      <c r="C3850" s="84" t="s">
        <v>575</v>
      </c>
      <c r="D3850" s="85">
        <f>VLOOKUP(Pag_Inicio_Corr_mas_casos[[#This Row],[Corregimiento]],Hoja3!$A$2:$D$676,4,0)</f>
        <v>80807</v>
      </c>
      <c r="E3850" s="84">
        <v>15</v>
      </c>
      <c r="F3850">
        <v>1</v>
      </c>
    </row>
    <row r="3851" spans="1:6">
      <c r="A3851" s="83">
        <v>44158</v>
      </c>
      <c r="B3851" s="84">
        <v>44158</v>
      </c>
      <c r="C3851" s="84" t="s">
        <v>569</v>
      </c>
      <c r="D3851" s="85">
        <f>VLOOKUP(Pag_Inicio_Corr_mas_casos[[#This Row],[Corregimiento]],Hoja3!$A$2:$D$676,4,0)</f>
        <v>81003</v>
      </c>
      <c r="E3851" s="84">
        <v>15</v>
      </c>
      <c r="F3851">
        <v>1</v>
      </c>
    </row>
    <row r="3852" spans="1:6">
      <c r="A3852" s="83">
        <v>44158</v>
      </c>
      <c r="B3852" s="84">
        <v>44158</v>
      </c>
      <c r="C3852" s="84" t="s">
        <v>540</v>
      </c>
      <c r="D3852" s="85">
        <f>VLOOKUP(Pag_Inicio_Corr_mas_casos[[#This Row],[Corregimiento]],Hoja3!$A$2:$D$676,4,0)</f>
        <v>80812</v>
      </c>
      <c r="E3852" s="84">
        <v>15</v>
      </c>
      <c r="F3852">
        <v>1</v>
      </c>
    </row>
    <row r="3853" spans="1:6">
      <c r="A3853" s="83">
        <v>44158</v>
      </c>
      <c r="B3853" s="84">
        <v>44158</v>
      </c>
      <c r="C3853" s="84" t="s">
        <v>587</v>
      </c>
      <c r="D3853" s="85">
        <f>VLOOKUP(Pag_Inicio_Corr_mas_casos[[#This Row],[Corregimiento]],Hoja3!$A$2:$D$676,4,0)</f>
        <v>130716</v>
      </c>
      <c r="E3853" s="84">
        <v>15</v>
      </c>
      <c r="F3853">
        <v>1</v>
      </c>
    </row>
    <row r="3854" spans="1:6">
      <c r="A3854" s="83">
        <v>44158</v>
      </c>
      <c r="B3854" s="84">
        <v>44158</v>
      </c>
      <c r="C3854" s="84" t="s">
        <v>729</v>
      </c>
      <c r="D3854" s="85">
        <f>VLOOKUP(Pag_Inicio_Corr_mas_casos[[#This Row],[Corregimiento]],Hoja3!$A$2:$D$676,4,0)</f>
        <v>90801</v>
      </c>
      <c r="E3854" s="84">
        <v>15</v>
      </c>
      <c r="F3854">
        <v>1</v>
      </c>
    </row>
    <row r="3855" spans="1:6">
      <c r="A3855" s="83">
        <v>44158</v>
      </c>
      <c r="B3855" s="84">
        <v>44158</v>
      </c>
      <c r="C3855" s="84" t="s">
        <v>554</v>
      </c>
      <c r="D3855" s="85">
        <f>VLOOKUP(Pag_Inicio_Corr_mas_casos[[#This Row],[Corregimiento]],Hoja3!$A$2:$D$676,4,0)</f>
        <v>80820</v>
      </c>
      <c r="E3855" s="84">
        <v>14</v>
      </c>
      <c r="F3855">
        <v>1</v>
      </c>
    </row>
    <row r="3856" spans="1:6">
      <c r="A3856" s="83">
        <v>44158</v>
      </c>
      <c r="B3856" s="84">
        <v>44158</v>
      </c>
      <c r="C3856" s="84" t="s">
        <v>536</v>
      </c>
      <c r="D3856" s="85">
        <f>VLOOKUP(Pag_Inicio_Corr_mas_casos[[#This Row],[Corregimiento]],Hoja3!$A$2:$D$676,4,0)</f>
        <v>81001</v>
      </c>
      <c r="E3856" s="84">
        <v>13</v>
      </c>
      <c r="F3856">
        <v>1</v>
      </c>
    </row>
    <row r="3857" spans="1:6">
      <c r="A3857" s="83">
        <v>44158</v>
      </c>
      <c r="B3857" s="84">
        <v>44158</v>
      </c>
      <c r="C3857" s="84" t="s">
        <v>538</v>
      </c>
      <c r="D3857" s="85">
        <f>VLOOKUP(Pag_Inicio_Corr_mas_casos[[#This Row],[Corregimiento]],Hoja3!$A$2:$D$676,4,0)</f>
        <v>130107</v>
      </c>
      <c r="E3857" s="84">
        <v>13</v>
      </c>
      <c r="F3857">
        <v>1</v>
      </c>
    </row>
    <row r="3858" spans="1:6">
      <c r="A3858" s="83">
        <v>44158</v>
      </c>
      <c r="B3858" s="84">
        <v>44158</v>
      </c>
      <c r="C3858" s="84" t="s">
        <v>568</v>
      </c>
      <c r="D3858" s="85">
        <f>VLOOKUP(Pag_Inicio_Corr_mas_casos[[#This Row],[Corregimiento]],Hoja3!$A$2:$D$676,4,0)</f>
        <v>130717</v>
      </c>
      <c r="E3858" s="84">
        <v>12</v>
      </c>
      <c r="F3858">
        <v>1</v>
      </c>
    </row>
    <row r="3859" spans="1:6">
      <c r="A3859" s="83">
        <v>44158</v>
      </c>
      <c r="B3859" s="84">
        <v>44158</v>
      </c>
      <c r="C3859" s="84" t="s">
        <v>539</v>
      </c>
      <c r="D3859" s="85">
        <f>VLOOKUP(Pag_Inicio_Corr_mas_casos[[#This Row],[Corregimiento]],Hoja3!$A$2:$D$676,4,0)</f>
        <v>81006</v>
      </c>
      <c r="E3859" s="84">
        <v>11</v>
      </c>
      <c r="F3859">
        <v>1</v>
      </c>
    </row>
    <row r="3860" spans="1:6">
      <c r="A3860" s="83">
        <v>44158</v>
      </c>
      <c r="B3860" s="84">
        <v>44158</v>
      </c>
      <c r="C3860" s="84" t="s">
        <v>627</v>
      </c>
      <c r="D3860" s="85">
        <f>VLOOKUP(Pag_Inicio_Corr_mas_casos[[#This Row],[Corregimiento]],Hoja3!$A$2:$D$676,4,0)</f>
        <v>40606</v>
      </c>
      <c r="E3860" s="84">
        <v>11</v>
      </c>
      <c r="F3860">
        <v>1</v>
      </c>
    </row>
    <row r="3861" spans="1:6">
      <c r="A3861" s="83">
        <v>44158</v>
      </c>
      <c r="B3861" s="84">
        <v>44158</v>
      </c>
      <c r="C3861" s="84" t="s">
        <v>531</v>
      </c>
      <c r="D3861" s="85">
        <f>VLOOKUP(Pag_Inicio_Corr_mas_casos[[#This Row],[Corregimiento]],Hoja3!$A$2:$D$676,4,0)</f>
        <v>81008</v>
      </c>
      <c r="E3861" s="84">
        <v>11</v>
      </c>
      <c r="F3861">
        <v>1</v>
      </c>
    </row>
    <row r="3862" spans="1:6">
      <c r="A3862" s="83">
        <v>44158</v>
      </c>
      <c r="B3862" s="84">
        <v>44158</v>
      </c>
      <c r="C3862" s="84" t="s">
        <v>550</v>
      </c>
      <c r="D3862" s="85">
        <f>VLOOKUP(Pag_Inicio_Corr_mas_casos[[#This Row],[Corregimiento]],Hoja3!$A$2:$D$676,4,0)</f>
        <v>80813</v>
      </c>
      <c r="E3862" s="84">
        <v>11</v>
      </c>
      <c r="F3862">
        <v>1</v>
      </c>
    </row>
    <row r="3863" spans="1:6">
      <c r="A3863" s="105">
        <v>44159</v>
      </c>
      <c r="B3863" s="106">
        <v>44159</v>
      </c>
      <c r="C3863" s="106" t="s">
        <v>526</v>
      </c>
      <c r="D3863" s="107">
        <f>VLOOKUP(Pag_Inicio_Corr_mas_casos[[#This Row],[Corregimiento]],Hoja3!$A$2:$D$676,4,0)</f>
        <v>130106</v>
      </c>
      <c r="E3863" s="106">
        <v>55</v>
      </c>
      <c r="F3863">
        <v>1</v>
      </c>
    </row>
    <row r="3864" spans="1:6">
      <c r="A3864" s="105">
        <v>44159</v>
      </c>
      <c r="B3864" s="106">
        <v>44159</v>
      </c>
      <c r="C3864" s="106" t="s">
        <v>572</v>
      </c>
      <c r="D3864" s="107">
        <f>VLOOKUP(Pag_Inicio_Corr_mas_casos[[#This Row],[Corregimiento]],Hoja3!$A$2:$D$676,4,0)</f>
        <v>130701</v>
      </c>
      <c r="E3864" s="106">
        <v>41</v>
      </c>
      <c r="F3864">
        <v>1</v>
      </c>
    </row>
    <row r="3865" spans="1:6">
      <c r="A3865" s="105">
        <v>44159</v>
      </c>
      <c r="B3865" s="106">
        <v>44159</v>
      </c>
      <c r="C3865" s="106" t="s">
        <v>524</v>
      </c>
      <c r="D3865" s="107">
        <f>VLOOKUP(Pag_Inicio_Corr_mas_casos[[#This Row],[Corregimiento]],Hoja3!$A$2:$D$676,4,0)</f>
        <v>130101</v>
      </c>
      <c r="E3865" s="106">
        <v>38</v>
      </c>
      <c r="F3865">
        <v>1</v>
      </c>
    </row>
    <row r="3866" spans="1:6">
      <c r="A3866" s="105">
        <v>44159</v>
      </c>
      <c r="B3866" s="106">
        <v>44159</v>
      </c>
      <c r="C3866" s="106" t="s">
        <v>541</v>
      </c>
      <c r="D3866" s="107">
        <f>VLOOKUP(Pag_Inicio_Corr_mas_casos[[#This Row],[Corregimiento]],Hoja3!$A$2:$D$676,4,0)</f>
        <v>130702</v>
      </c>
      <c r="E3866" s="106">
        <v>37</v>
      </c>
      <c r="F3866">
        <v>1</v>
      </c>
    </row>
    <row r="3867" spans="1:6">
      <c r="A3867" s="105">
        <v>44159</v>
      </c>
      <c r="B3867" s="106">
        <v>44159</v>
      </c>
      <c r="C3867" s="106" t="s">
        <v>540</v>
      </c>
      <c r="D3867" s="107">
        <f>VLOOKUP(Pag_Inicio_Corr_mas_casos[[#This Row],[Corregimiento]],Hoja3!$A$2:$D$676,4,0)</f>
        <v>80812</v>
      </c>
      <c r="E3867" s="106">
        <v>35</v>
      </c>
      <c r="F3867">
        <v>1</v>
      </c>
    </row>
    <row r="3868" spans="1:6">
      <c r="A3868" s="105">
        <v>44159</v>
      </c>
      <c r="B3868" s="106">
        <v>44159</v>
      </c>
      <c r="C3868" s="106" t="s">
        <v>555</v>
      </c>
      <c r="D3868" s="107">
        <f>VLOOKUP(Pag_Inicio_Corr_mas_casos[[#This Row],[Corregimiento]],Hoja3!$A$2:$D$676,4,0)</f>
        <v>80815</v>
      </c>
      <c r="E3868" s="106">
        <v>33</v>
      </c>
      <c r="F3868">
        <v>1</v>
      </c>
    </row>
    <row r="3869" spans="1:6">
      <c r="A3869" s="105">
        <v>44159</v>
      </c>
      <c r="B3869" s="106">
        <v>44159</v>
      </c>
      <c r="C3869" s="106" t="s">
        <v>565</v>
      </c>
      <c r="D3869" s="107">
        <f>VLOOKUP(Pag_Inicio_Corr_mas_casos[[#This Row],[Corregimiento]],Hoja3!$A$2:$D$676,4,0)</f>
        <v>80809</v>
      </c>
      <c r="E3869" s="106">
        <v>33</v>
      </c>
      <c r="F3869">
        <v>1</v>
      </c>
    </row>
    <row r="3870" spans="1:6">
      <c r="A3870" s="105">
        <v>44159</v>
      </c>
      <c r="B3870" s="106">
        <v>44159</v>
      </c>
      <c r="C3870" s="106" t="s">
        <v>537</v>
      </c>
      <c r="D3870" s="107">
        <f>VLOOKUP(Pag_Inicio_Corr_mas_casos[[#This Row],[Corregimiento]],Hoja3!$A$2:$D$676,4,0)</f>
        <v>80819</v>
      </c>
      <c r="E3870" s="106">
        <v>31</v>
      </c>
      <c r="F3870">
        <v>1</v>
      </c>
    </row>
    <row r="3871" spans="1:6">
      <c r="A3871" s="105">
        <v>44159</v>
      </c>
      <c r="B3871" s="106">
        <v>44159</v>
      </c>
      <c r="C3871" s="106" t="s">
        <v>534</v>
      </c>
      <c r="D3871" s="107">
        <f>VLOOKUP(Pag_Inicio_Corr_mas_casos[[#This Row],[Corregimiento]],Hoja3!$A$2:$D$676,4,0)</f>
        <v>80822</v>
      </c>
      <c r="E3871" s="106">
        <v>30</v>
      </c>
      <c r="F3871">
        <v>1</v>
      </c>
    </row>
    <row r="3872" spans="1:6">
      <c r="A3872" s="105">
        <v>44159</v>
      </c>
      <c r="B3872" s="106">
        <v>44159</v>
      </c>
      <c r="C3872" s="106" t="s">
        <v>533</v>
      </c>
      <c r="D3872" s="107">
        <f>VLOOKUP(Pag_Inicio_Corr_mas_casos[[#This Row],[Corregimiento]],Hoja3!$A$2:$D$676,4,0)</f>
        <v>80817</v>
      </c>
      <c r="E3872" s="106">
        <v>29</v>
      </c>
      <c r="F3872">
        <v>1</v>
      </c>
    </row>
    <row r="3873" spans="1:6">
      <c r="A3873" s="105">
        <v>44159</v>
      </c>
      <c r="B3873" s="106">
        <v>44159</v>
      </c>
      <c r="C3873" s="106" t="s">
        <v>575</v>
      </c>
      <c r="D3873" s="107">
        <f>VLOOKUP(Pag_Inicio_Corr_mas_casos[[#This Row],[Corregimiento]],Hoja3!$A$2:$D$676,4,0)</f>
        <v>80807</v>
      </c>
      <c r="E3873" s="106">
        <v>27</v>
      </c>
      <c r="F3873">
        <v>1</v>
      </c>
    </row>
    <row r="3874" spans="1:6">
      <c r="A3874" s="105">
        <v>44159</v>
      </c>
      <c r="B3874" s="106">
        <v>44159</v>
      </c>
      <c r="C3874" s="106" t="s">
        <v>545</v>
      </c>
      <c r="D3874" s="107">
        <f>VLOOKUP(Pag_Inicio_Corr_mas_casos[[#This Row],[Corregimiento]],Hoja3!$A$2:$D$676,4,0)</f>
        <v>80810</v>
      </c>
      <c r="E3874" s="106">
        <v>26</v>
      </c>
      <c r="F3874">
        <v>1</v>
      </c>
    </row>
    <row r="3875" spans="1:6">
      <c r="A3875" s="105">
        <v>44159</v>
      </c>
      <c r="B3875" s="106">
        <v>44159</v>
      </c>
      <c r="C3875" s="106" t="s">
        <v>529</v>
      </c>
      <c r="D3875" s="107">
        <f>VLOOKUP(Pag_Inicio_Corr_mas_casos[[#This Row],[Corregimiento]],Hoja3!$A$2:$D$676,4,0)</f>
        <v>80821</v>
      </c>
      <c r="E3875" s="106">
        <v>25</v>
      </c>
      <c r="F3875">
        <v>1</v>
      </c>
    </row>
    <row r="3876" spans="1:6">
      <c r="A3876" s="105">
        <v>44159</v>
      </c>
      <c r="B3876" s="106">
        <v>44159</v>
      </c>
      <c r="C3876" s="106" t="s">
        <v>570</v>
      </c>
      <c r="D3876" s="107">
        <f>VLOOKUP(Pag_Inicio_Corr_mas_casos[[#This Row],[Corregimiento]],Hoja3!$A$2:$D$676,4,0)</f>
        <v>81009</v>
      </c>
      <c r="E3876" s="106">
        <v>25</v>
      </c>
      <c r="F3876">
        <v>1</v>
      </c>
    </row>
    <row r="3877" spans="1:6">
      <c r="A3877" s="105">
        <v>44159</v>
      </c>
      <c r="B3877" s="106">
        <v>44159</v>
      </c>
      <c r="C3877" s="106" t="s">
        <v>530</v>
      </c>
      <c r="D3877" s="107">
        <f>VLOOKUP(Pag_Inicio_Corr_mas_casos[[#This Row],[Corregimiento]],Hoja3!$A$2:$D$676,4,0)</f>
        <v>81007</v>
      </c>
      <c r="E3877" s="106">
        <v>24</v>
      </c>
      <c r="F3877">
        <v>1</v>
      </c>
    </row>
    <row r="3878" spans="1:6">
      <c r="A3878" s="105">
        <v>44159</v>
      </c>
      <c r="B3878" s="106">
        <v>44159</v>
      </c>
      <c r="C3878" s="106" t="s">
        <v>535</v>
      </c>
      <c r="D3878" s="107">
        <f>VLOOKUP(Pag_Inicio_Corr_mas_casos[[#This Row],[Corregimiento]],Hoja3!$A$2:$D$676,4,0)</f>
        <v>80823</v>
      </c>
      <c r="E3878" s="106">
        <v>23</v>
      </c>
      <c r="F3878">
        <v>1</v>
      </c>
    </row>
    <row r="3879" spans="1:6">
      <c r="A3879" s="105">
        <v>44159</v>
      </c>
      <c r="B3879" s="106">
        <v>44159</v>
      </c>
      <c r="C3879" s="106" t="s">
        <v>536</v>
      </c>
      <c r="D3879" s="107">
        <f>VLOOKUP(Pag_Inicio_Corr_mas_casos[[#This Row],[Corregimiento]],Hoja3!$A$2:$D$676,4,0)</f>
        <v>81001</v>
      </c>
      <c r="E3879" s="106">
        <v>21</v>
      </c>
      <c r="F3879">
        <v>1</v>
      </c>
    </row>
    <row r="3880" spans="1:6">
      <c r="A3880" s="105">
        <v>44159</v>
      </c>
      <c r="B3880" s="106">
        <v>44159</v>
      </c>
      <c r="C3880" s="106" t="s">
        <v>525</v>
      </c>
      <c r="D3880" s="107">
        <f>VLOOKUP(Pag_Inicio_Corr_mas_casos[[#This Row],[Corregimiento]],Hoja3!$A$2:$D$676,4,0)</f>
        <v>81002</v>
      </c>
      <c r="E3880" s="106">
        <v>21</v>
      </c>
      <c r="F3880">
        <v>1</v>
      </c>
    </row>
    <row r="3881" spans="1:6">
      <c r="A3881" s="105">
        <v>44159</v>
      </c>
      <c r="B3881" s="106">
        <v>44159</v>
      </c>
      <c r="C3881" s="106" t="s">
        <v>543</v>
      </c>
      <c r="D3881" s="107">
        <f>VLOOKUP(Pag_Inicio_Corr_mas_casos[[#This Row],[Corregimiento]],Hoja3!$A$2:$D$676,4,0)</f>
        <v>80806</v>
      </c>
      <c r="E3881" s="106">
        <v>21</v>
      </c>
      <c r="F3881">
        <v>1</v>
      </c>
    </row>
    <row r="3882" spans="1:6">
      <c r="A3882" s="105">
        <v>44159</v>
      </c>
      <c r="B3882" s="106">
        <v>44159</v>
      </c>
      <c r="C3882" s="106" t="s">
        <v>528</v>
      </c>
      <c r="D3882" s="107">
        <f>VLOOKUP(Pag_Inicio_Corr_mas_casos[[#This Row],[Corregimiento]],Hoja3!$A$2:$D$676,4,0)</f>
        <v>130102</v>
      </c>
      <c r="E3882" s="106">
        <v>21</v>
      </c>
      <c r="F3882">
        <v>1</v>
      </c>
    </row>
    <row r="3883" spans="1:6">
      <c r="A3883" s="105">
        <v>44159</v>
      </c>
      <c r="B3883" s="106">
        <v>44159</v>
      </c>
      <c r="C3883" s="106" t="s">
        <v>532</v>
      </c>
      <c r="D3883" s="107">
        <f>VLOOKUP(Pag_Inicio_Corr_mas_casos[[#This Row],[Corregimiento]],Hoja3!$A$2:$D$676,4,0)</f>
        <v>80816</v>
      </c>
      <c r="E3883" s="106">
        <v>21</v>
      </c>
      <c r="F3883">
        <v>1</v>
      </c>
    </row>
    <row r="3884" spans="1:6">
      <c r="A3884" s="105">
        <v>44159</v>
      </c>
      <c r="B3884" s="106">
        <v>44159</v>
      </c>
      <c r="C3884" s="106" t="s">
        <v>538</v>
      </c>
      <c r="D3884" s="107">
        <f>VLOOKUP(Pag_Inicio_Corr_mas_casos[[#This Row],[Corregimiento]],Hoja3!$A$2:$D$676,4,0)</f>
        <v>130107</v>
      </c>
      <c r="E3884" s="106">
        <v>20</v>
      </c>
      <c r="F3884">
        <v>1</v>
      </c>
    </row>
    <row r="3885" spans="1:6">
      <c r="A3885" s="105">
        <v>44159</v>
      </c>
      <c r="B3885" s="106">
        <v>44159</v>
      </c>
      <c r="C3885" s="106" t="s">
        <v>579</v>
      </c>
      <c r="D3885" s="107">
        <f>VLOOKUP(Pag_Inicio_Corr_mas_casos[[#This Row],[Corregimiento]],Hoja3!$A$2:$D$676,4,0)</f>
        <v>130706</v>
      </c>
      <c r="E3885" s="106">
        <v>18</v>
      </c>
      <c r="F3885">
        <v>1</v>
      </c>
    </row>
    <row r="3886" spans="1:6">
      <c r="A3886" s="105">
        <v>44159</v>
      </c>
      <c r="B3886" s="106">
        <v>44159</v>
      </c>
      <c r="C3886" s="106" t="s">
        <v>724</v>
      </c>
      <c r="D3886" s="107">
        <f>VLOOKUP(Pag_Inicio_Corr_mas_casos[[#This Row],[Corregimiento]],Hoja3!$A$2:$D$676,4,0)</f>
        <v>91105</v>
      </c>
      <c r="E3886" s="106">
        <v>17</v>
      </c>
      <c r="F3886">
        <v>1</v>
      </c>
    </row>
    <row r="3887" spans="1:6">
      <c r="A3887" s="105">
        <v>44159</v>
      </c>
      <c r="B3887" s="106">
        <v>44159</v>
      </c>
      <c r="C3887" s="106" t="s">
        <v>595</v>
      </c>
      <c r="D3887" s="107">
        <f>VLOOKUP(Pag_Inicio_Corr_mas_casos[[#This Row],[Corregimiento]],Hoja3!$A$2:$D$676,4,0)</f>
        <v>20601</v>
      </c>
      <c r="E3887" s="106">
        <v>17</v>
      </c>
      <c r="F3887">
        <v>1</v>
      </c>
    </row>
    <row r="3888" spans="1:6">
      <c r="A3888" s="105">
        <v>44159</v>
      </c>
      <c r="B3888" s="106">
        <v>44159</v>
      </c>
      <c r="C3888" s="106" t="s">
        <v>544</v>
      </c>
      <c r="D3888" s="107">
        <f>VLOOKUP(Pag_Inicio_Corr_mas_casos[[#This Row],[Corregimiento]],Hoja3!$A$2:$D$676,4,0)</f>
        <v>130108</v>
      </c>
      <c r="E3888" s="106">
        <v>16</v>
      </c>
      <c r="F3888">
        <v>1</v>
      </c>
    </row>
    <row r="3889" spans="1:6">
      <c r="A3889" s="105">
        <v>44159</v>
      </c>
      <c r="B3889" s="106">
        <v>44159</v>
      </c>
      <c r="C3889" s="106" t="s">
        <v>546</v>
      </c>
      <c r="D3889" s="107">
        <f>VLOOKUP(Pag_Inicio_Corr_mas_casos[[#This Row],[Corregimiento]],Hoja3!$A$2:$D$676,4,0)</f>
        <v>30107</v>
      </c>
      <c r="E3889" s="106">
        <v>16</v>
      </c>
      <c r="F3889">
        <v>1</v>
      </c>
    </row>
    <row r="3890" spans="1:6">
      <c r="A3890" s="105">
        <v>44159</v>
      </c>
      <c r="B3890" s="106">
        <v>44159</v>
      </c>
      <c r="C3890" s="106" t="s">
        <v>568</v>
      </c>
      <c r="D3890" s="107">
        <f>VLOOKUP(Pag_Inicio_Corr_mas_casos[[#This Row],[Corregimiento]],Hoja3!$A$2:$D$676,4,0)</f>
        <v>130717</v>
      </c>
      <c r="E3890" s="106">
        <v>16</v>
      </c>
      <c r="F3890">
        <v>1</v>
      </c>
    </row>
    <row r="3891" spans="1:6">
      <c r="A3891" s="105">
        <v>44159</v>
      </c>
      <c r="B3891" s="106">
        <v>44159</v>
      </c>
      <c r="C3891" s="106" t="s">
        <v>531</v>
      </c>
      <c r="D3891" s="107">
        <f>VLOOKUP(Pag_Inicio_Corr_mas_casos[[#This Row],[Corregimiento]],Hoja3!$A$2:$D$676,4,0)</f>
        <v>81008</v>
      </c>
      <c r="E3891" s="106">
        <v>14</v>
      </c>
      <c r="F3891">
        <v>1</v>
      </c>
    </row>
    <row r="3892" spans="1:6">
      <c r="A3892" s="105">
        <v>44159</v>
      </c>
      <c r="B3892" s="106">
        <v>44159</v>
      </c>
      <c r="C3892" s="106" t="s">
        <v>587</v>
      </c>
      <c r="D3892" s="107">
        <f>VLOOKUP(Pag_Inicio_Corr_mas_casos[[#This Row],[Corregimiento]],Hoja3!$A$2:$D$676,4,0)</f>
        <v>130716</v>
      </c>
      <c r="E3892" s="106">
        <v>14</v>
      </c>
      <c r="F3892">
        <v>1</v>
      </c>
    </row>
    <row r="3893" spans="1:6">
      <c r="A3893" s="105">
        <v>44159</v>
      </c>
      <c r="B3893" s="106">
        <v>44159</v>
      </c>
      <c r="C3893" s="106" t="s">
        <v>569</v>
      </c>
      <c r="D3893" s="107">
        <f>VLOOKUP(Pag_Inicio_Corr_mas_casos[[#This Row],[Corregimiento]],Hoja3!$A$2:$D$676,4,0)</f>
        <v>81003</v>
      </c>
      <c r="E3893" s="106">
        <v>13</v>
      </c>
      <c r="F3893">
        <v>1</v>
      </c>
    </row>
    <row r="3894" spans="1:6">
      <c r="A3894" s="105">
        <v>44159</v>
      </c>
      <c r="B3894" s="106">
        <v>44159</v>
      </c>
      <c r="C3894" s="106" t="s">
        <v>542</v>
      </c>
      <c r="D3894" s="107">
        <f>VLOOKUP(Pag_Inicio_Corr_mas_casos[[#This Row],[Corregimiento]],Hoja3!$A$2:$D$676,4,0)</f>
        <v>40601</v>
      </c>
      <c r="E3894" s="106">
        <v>12</v>
      </c>
      <c r="F3894">
        <v>1</v>
      </c>
    </row>
    <row r="3895" spans="1:6">
      <c r="A3895" s="105">
        <v>44159</v>
      </c>
      <c r="B3895" s="106">
        <v>44159</v>
      </c>
      <c r="C3895" s="106" t="s">
        <v>559</v>
      </c>
      <c r="D3895" s="107">
        <f>VLOOKUP(Pag_Inicio_Corr_mas_casos[[#This Row],[Corregimiento]],Hoja3!$A$2:$D$676,4,0)</f>
        <v>130708</v>
      </c>
      <c r="E3895" s="106">
        <v>12</v>
      </c>
      <c r="F3895">
        <v>1</v>
      </c>
    </row>
    <row r="3896" spans="1:6">
      <c r="A3896" s="105">
        <v>44159</v>
      </c>
      <c r="B3896" s="106">
        <v>44159</v>
      </c>
      <c r="C3896" s="106" t="s">
        <v>554</v>
      </c>
      <c r="D3896" s="107">
        <f>VLOOKUP(Pag_Inicio_Corr_mas_casos[[#This Row],[Corregimiento]],Hoja3!$A$2:$D$676,4,0)</f>
        <v>80820</v>
      </c>
      <c r="E3896" s="106">
        <v>12</v>
      </c>
      <c r="F3896">
        <v>1</v>
      </c>
    </row>
    <row r="3897" spans="1:6">
      <c r="A3897" s="105">
        <v>44159</v>
      </c>
      <c r="B3897" s="106">
        <v>44159</v>
      </c>
      <c r="C3897" s="106" t="s">
        <v>730</v>
      </c>
      <c r="D3897" s="107">
        <f>VLOOKUP(Pag_Inicio_Corr_mas_casos[[#This Row],[Corregimiento]],Hoja3!$A$2:$D$676,4,0)</f>
        <v>20307</v>
      </c>
      <c r="E3897" s="106">
        <v>12</v>
      </c>
      <c r="F3897">
        <v>1</v>
      </c>
    </row>
    <row r="3898" spans="1:6">
      <c r="A3898" s="105">
        <v>44159</v>
      </c>
      <c r="B3898" s="106">
        <v>44159</v>
      </c>
      <c r="C3898" s="106" t="s">
        <v>550</v>
      </c>
      <c r="D3898" s="107">
        <f>VLOOKUP(Pag_Inicio_Corr_mas_casos[[#This Row],[Corregimiento]],Hoja3!$A$2:$D$676,4,0)</f>
        <v>80813</v>
      </c>
      <c r="E3898" s="106">
        <v>12</v>
      </c>
      <c r="F3898">
        <v>1</v>
      </c>
    </row>
    <row r="3899" spans="1:6">
      <c r="A3899" s="37">
        <v>44160</v>
      </c>
      <c r="B3899" s="38">
        <v>44160</v>
      </c>
      <c r="C3899" s="38" t="s">
        <v>537</v>
      </c>
      <c r="D3899" s="39">
        <f>VLOOKUP(Pag_Inicio_Corr_mas_casos[[#This Row],[Corregimiento]],Hoja3!$A$2:$D$676,4,0)</f>
        <v>80819</v>
      </c>
      <c r="E3899" s="38">
        <v>67</v>
      </c>
      <c r="F3899">
        <v>1</v>
      </c>
    </row>
    <row r="3900" spans="1:6">
      <c r="A3900" s="37">
        <v>44160</v>
      </c>
      <c r="B3900" s="38">
        <v>44160</v>
      </c>
      <c r="C3900" s="38" t="s">
        <v>540</v>
      </c>
      <c r="D3900" s="39">
        <f>VLOOKUP(Pag_Inicio_Corr_mas_casos[[#This Row],[Corregimiento]],Hoja3!$A$2:$D$676,4,0)</f>
        <v>80812</v>
      </c>
      <c r="E3900" s="38">
        <v>65</v>
      </c>
      <c r="F3900">
        <v>1</v>
      </c>
    </row>
    <row r="3901" spans="1:6">
      <c r="A3901" s="37">
        <v>44160</v>
      </c>
      <c r="B3901" s="38">
        <v>44160</v>
      </c>
      <c r="C3901" s="38" t="s">
        <v>526</v>
      </c>
      <c r="D3901" s="39">
        <f>VLOOKUP(Pag_Inicio_Corr_mas_casos[[#This Row],[Corregimiento]],Hoja3!$A$2:$D$676,4,0)</f>
        <v>130106</v>
      </c>
      <c r="E3901" s="38">
        <v>46</v>
      </c>
      <c r="F3901">
        <v>1</v>
      </c>
    </row>
    <row r="3902" spans="1:6">
      <c r="A3902" s="37">
        <v>44160</v>
      </c>
      <c r="B3902" s="38">
        <v>44160</v>
      </c>
      <c r="C3902" s="38" t="s">
        <v>570</v>
      </c>
      <c r="D3902" s="39">
        <f>VLOOKUP(Pag_Inicio_Corr_mas_casos[[#This Row],[Corregimiento]],Hoja3!$A$2:$D$676,4,0)</f>
        <v>81009</v>
      </c>
      <c r="E3902" s="38">
        <v>41</v>
      </c>
      <c r="F3902">
        <v>1</v>
      </c>
    </row>
    <row r="3903" spans="1:6">
      <c r="A3903" s="37">
        <v>44160</v>
      </c>
      <c r="B3903" s="38">
        <v>44160</v>
      </c>
      <c r="C3903" s="38" t="s">
        <v>524</v>
      </c>
      <c r="D3903" s="39">
        <f>VLOOKUP(Pag_Inicio_Corr_mas_casos[[#This Row],[Corregimiento]],Hoja3!$A$2:$D$676,4,0)</f>
        <v>130101</v>
      </c>
      <c r="E3903" s="38">
        <v>41</v>
      </c>
      <c r="F3903">
        <v>1</v>
      </c>
    </row>
    <row r="3904" spans="1:6">
      <c r="A3904" s="37">
        <v>44160</v>
      </c>
      <c r="B3904" s="38">
        <v>44160</v>
      </c>
      <c r="C3904" s="38" t="s">
        <v>575</v>
      </c>
      <c r="D3904" s="39">
        <f>VLOOKUP(Pag_Inicio_Corr_mas_casos[[#This Row],[Corregimiento]],Hoja3!$A$2:$D$676,4,0)</f>
        <v>80807</v>
      </c>
      <c r="E3904" s="38">
        <v>41</v>
      </c>
      <c r="F3904">
        <v>1</v>
      </c>
    </row>
    <row r="3905" spans="1:6">
      <c r="A3905" s="37">
        <v>44160</v>
      </c>
      <c r="B3905" s="38">
        <v>44160</v>
      </c>
      <c r="C3905" s="38" t="s">
        <v>528</v>
      </c>
      <c r="D3905" s="39">
        <f>VLOOKUP(Pag_Inicio_Corr_mas_casos[[#This Row],[Corregimiento]],Hoja3!$A$2:$D$676,4,0)</f>
        <v>130102</v>
      </c>
      <c r="E3905" s="38">
        <v>39</v>
      </c>
      <c r="F3905">
        <v>1</v>
      </c>
    </row>
    <row r="3906" spans="1:6">
      <c r="A3906" s="37">
        <v>44160</v>
      </c>
      <c r="B3906" s="38">
        <v>44160</v>
      </c>
      <c r="C3906" s="38" t="s">
        <v>533</v>
      </c>
      <c r="D3906" s="39">
        <f>VLOOKUP(Pag_Inicio_Corr_mas_casos[[#This Row],[Corregimiento]],Hoja3!$A$2:$D$676,4,0)</f>
        <v>80817</v>
      </c>
      <c r="E3906" s="38">
        <v>38</v>
      </c>
      <c r="F3906">
        <v>1</v>
      </c>
    </row>
    <row r="3907" spans="1:6">
      <c r="A3907" s="37">
        <v>44160</v>
      </c>
      <c r="B3907" s="38">
        <v>44160</v>
      </c>
      <c r="C3907" s="38" t="s">
        <v>729</v>
      </c>
      <c r="D3907" s="39">
        <f>VLOOKUP(Pag_Inicio_Corr_mas_casos[[#This Row],[Corregimiento]],Hoja3!$A$2:$D$676,4,0)</f>
        <v>90801</v>
      </c>
      <c r="E3907" s="38">
        <v>35</v>
      </c>
      <c r="F3907">
        <v>1</v>
      </c>
    </row>
    <row r="3908" spans="1:6">
      <c r="A3908" s="37">
        <v>44160</v>
      </c>
      <c r="B3908" s="38">
        <v>44160</v>
      </c>
      <c r="C3908" s="38" t="s">
        <v>560</v>
      </c>
      <c r="D3908" s="39">
        <f>VLOOKUP(Pag_Inicio_Corr_mas_casos[[#This Row],[Corregimiento]],Hoja3!$A$2:$D$676,4,0)</f>
        <v>80826</v>
      </c>
      <c r="E3908" s="38">
        <v>35</v>
      </c>
      <c r="F3908">
        <v>1</v>
      </c>
    </row>
    <row r="3909" spans="1:6">
      <c r="A3909" s="37">
        <v>44160</v>
      </c>
      <c r="B3909" s="38">
        <v>44160</v>
      </c>
      <c r="C3909" s="38" t="s">
        <v>536</v>
      </c>
      <c r="D3909" s="39">
        <f>VLOOKUP(Pag_Inicio_Corr_mas_casos[[#This Row],[Corregimiento]],Hoja3!$A$2:$D$676,4,0)</f>
        <v>81001</v>
      </c>
      <c r="E3909" s="38">
        <v>34</v>
      </c>
      <c r="F3909">
        <v>1</v>
      </c>
    </row>
    <row r="3910" spans="1:6">
      <c r="A3910" s="37">
        <v>44160</v>
      </c>
      <c r="B3910" s="38">
        <v>44160</v>
      </c>
      <c r="C3910" s="38" t="s">
        <v>534</v>
      </c>
      <c r="D3910" s="39">
        <f>VLOOKUP(Pag_Inicio_Corr_mas_casos[[#This Row],[Corregimiento]],Hoja3!$A$2:$D$676,4,0)</f>
        <v>80822</v>
      </c>
      <c r="E3910" s="38">
        <v>33</v>
      </c>
      <c r="F3910">
        <v>1</v>
      </c>
    </row>
    <row r="3911" spans="1:6">
      <c r="A3911" s="37">
        <v>44160</v>
      </c>
      <c r="B3911" s="38">
        <v>44160</v>
      </c>
      <c r="C3911" s="38" t="s">
        <v>530</v>
      </c>
      <c r="D3911" s="39">
        <f>VLOOKUP(Pag_Inicio_Corr_mas_casos[[#This Row],[Corregimiento]],Hoja3!$A$2:$D$676,4,0)</f>
        <v>81007</v>
      </c>
      <c r="E3911" s="38">
        <v>30</v>
      </c>
      <c r="F3911">
        <v>1</v>
      </c>
    </row>
    <row r="3912" spans="1:6">
      <c r="A3912" s="37">
        <v>44160</v>
      </c>
      <c r="B3912" s="38">
        <v>44160</v>
      </c>
      <c r="C3912" s="38" t="s">
        <v>550</v>
      </c>
      <c r="D3912" s="39">
        <f>VLOOKUP(Pag_Inicio_Corr_mas_casos[[#This Row],[Corregimiento]],Hoja3!$A$2:$D$676,4,0)</f>
        <v>80813</v>
      </c>
      <c r="E3912" s="38">
        <v>30</v>
      </c>
      <c r="F3912">
        <v>1</v>
      </c>
    </row>
    <row r="3913" spans="1:6">
      <c r="A3913" s="37">
        <v>44160</v>
      </c>
      <c r="B3913" s="38">
        <v>44160</v>
      </c>
      <c r="C3913" s="38" t="s">
        <v>543</v>
      </c>
      <c r="D3913" s="39">
        <f>VLOOKUP(Pag_Inicio_Corr_mas_casos[[#This Row],[Corregimiento]],Hoja3!$A$2:$D$676,4,0)</f>
        <v>80806</v>
      </c>
      <c r="E3913" s="38">
        <v>29</v>
      </c>
      <c r="F3913">
        <v>1</v>
      </c>
    </row>
    <row r="3914" spans="1:6">
      <c r="A3914" s="37">
        <v>44160</v>
      </c>
      <c r="B3914" s="38">
        <v>44160</v>
      </c>
      <c r="C3914" s="38" t="s">
        <v>538</v>
      </c>
      <c r="D3914" s="39">
        <f>VLOOKUP(Pag_Inicio_Corr_mas_casos[[#This Row],[Corregimiento]],Hoja3!$A$2:$D$676,4,0)</f>
        <v>130107</v>
      </c>
      <c r="E3914" s="38">
        <v>28</v>
      </c>
      <c r="F3914">
        <v>1</v>
      </c>
    </row>
    <row r="3915" spans="1:6">
      <c r="A3915" s="37">
        <v>44160</v>
      </c>
      <c r="B3915" s="38">
        <v>44160</v>
      </c>
      <c r="C3915" s="38" t="s">
        <v>525</v>
      </c>
      <c r="D3915" s="39">
        <f>VLOOKUP(Pag_Inicio_Corr_mas_casos[[#This Row],[Corregimiento]],Hoja3!$A$2:$D$676,4,0)</f>
        <v>81002</v>
      </c>
      <c r="E3915" s="38">
        <v>27</v>
      </c>
      <c r="F3915">
        <v>1</v>
      </c>
    </row>
    <row r="3916" spans="1:6">
      <c r="A3916" s="37">
        <v>44160</v>
      </c>
      <c r="B3916" s="38">
        <v>44160</v>
      </c>
      <c r="C3916" s="38" t="s">
        <v>531</v>
      </c>
      <c r="D3916" s="39">
        <f>VLOOKUP(Pag_Inicio_Corr_mas_casos[[#This Row],[Corregimiento]],Hoja3!$A$2:$D$676,4,0)</f>
        <v>81008</v>
      </c>
      <c r="E3916" s="38">
        <v>27</v>
      </c>
      <c r="F3916">
        <v>1</v>
      </c>
    </row>
    <row r="3917" spans="1:6">
      <c r="A3917" s="37">
        <v>44160</v>
      </c>
      <c r="B3917" s="38">
        <v>44160</v>
      </c>
      <c r="C3917" s="38" t="s">
        <v>529</v>
      </c>
      <c r="D3917" s="39">
        <f>VLOOKUP(Pag_Inicio_Corr_mas_casos[[#This Row],[Corregimiento]],Hoja3!$A$2:$D$676,4,0)</f>
        <v>80821</v>
      </c>
      <c r="E3917" s="38">
        <v>26</v>
      </c>
      <c r="F3917">
        <v>1</v>
      </c>
    </row>
    <row r="3918" spans="1:6">
      <c r="A3918" s="37">
        <v>44160</v>
      </c>
      <c r="B3918" s="38">
        <v>44160</v>
      </c>
      <c r="C3918" s="38" t="s">
        <v>532</v>
      </c>
      <c r="D3918" s="39">
        <f>VLOOKUP(Pag_Inicio_Corr_mas_casos[[#This Row],[Corregimiento]],Hoja3!$A$2:$D$676,4,0)</f>
        <v>80816</v>
      </c>
      <c r="E3918" s="38">
        <v>26</v>
      </c>
      <c r="F3918">
        <v>1</v>
      </c>
    </row>
    <row r="3919" spans="1:6">
      <c r="A3919" s="37">
        <v>44160</v>
      </c>
      <c r="B3919" s="38">
        <v>44160</v>
      </c>
      <c r="C3919" s="38" t="s">
        <v>568</v>
      </c>
      <c r="D3919" s="39">
        <f>VLOOKUP(Pag_Inicio_Corr_mas_casos[[#This Row],[Corregimiento]],Hoja3!$A$2:$D$676,4,0)</f>
        <v>130717</v>
      </c>
      <c r="E3919" s="38">
        <v>26</v>
      </c>
      <c r="F3919">
        <v>1</v>
      </c>
    </row>
    <row r="3920" spans="1:6">
      <c r="A3920" s="37">
        <v>44160</v>
      </c>
      <c r="B3920" s="38">
        <v>44160</v>
      </c>
      <c r="C3920" s="38" t="s">
        <v>557</v>
      </c>
      <c r="D3920" s="39">
        <f>VLOOKUP(Pag_Inicio_Corr_mas_casos[[#This Row],[Corregimiento]],Hoja3!$A$2:$D$676,4,0)</f>
        <v>80811</v>
      </c>
      <c r="E3920" s="38">
        <v>25</v>
      </c>
      <c r="F3920">
        <v>1</v>
      </c>
    </row>
    <row r="3921" spans="1:6">
      <c r="A3921" s="37">
        <v>44160</v>
      </c>
      <c r="B3921" s="38">
        <v>44160</v>
      </c>
      <c r="C3921" s="38" t="s">
        <v>569</v>
      </c>
      <c r="D3921" s="39">
        <f>VLOOKUP(Pag_Inicio_Corr_mas_casos[[#This Row],[Corregimiento]],Hoja3!$A$2:$D$676,4,0)</f>
        <v>81003</v>
      </c>
      <c r="E3921" s="38">
        <v>25</v>
      </c>
      <c r="F3921">
        <v>1</v>
      </c>
    </row>
    <row r="3922" spans="1:6">
      <c r="A3922" s="37">
        <v>44160</v>
      </c>
      <c r="B3922" s="38">
        <v>44160</v>
      </c>
      <c r="C3922" s="38" t="s">
        <v>545</v>
      </c>
      <c r="D3922" s="39">
        <f>VLOOKUP(Pag_Inicio_Corr_mas_casos[[#This Row],[Corregimiento]],Hoja3!$A$2:$D$676,4,0)</f>
        <v>80810</v>
      </c>
      <c r="E3922" s="38">
        <v>24</v>
      </c>
      <c r="F3922">
        <v>1</v>
      </c>
    </row>
    <row r="3923" spans="1:6">
      <c r="A3923" s="37">
        <v>44160</v>
      </c>
      <c r="B3923" s="38">
        <v>44160</v>
      </c>
      <c r="C3923" s="38" t="s">
        <v>559</v>
      </c>
      <c r="D3923" s="39">
        <f>VLOOKUP(Pag_Inicio_Corr_mas_casos[[#This Row],[Corregimiento]],Hoja3!$A$2:$D$676,4,0)</f>
        <v>130708</v>
      </c>
      <c r="E3923" s="38">
        <v>21</v>
      </c>
      <c r="F3923">
        <v>1</v>
      </c>
    </row>
    <row r="3924" spans="1:6">
      <c r="A3924" s="37">
        <v>44160</v>
      </c>
      <c r="B3924" s="38">
        <v>44160</v>
      </c>
      <c r="C3924" s="38" t="s">
        <v>561</v>
      </c>
      <c r="D3924" s="39">
        <f>VLOOKUP(Pag_Inicio_Corr_mas_casos[[#This Row],[Corregimiento]],Hoja3!$A$2:$D$676,4,0)</f>
        <v>50208</v>
      </c>
      <c r="E3924" s="38">
        <v>20</v>
      </c>
      <c r="F3924">
        <v>1</v>
      </c>
    </row>
    <row r="3925" spans="1:6">
      <c r="A3925" s="37">
        <v>44160</v>
      </c>
      <c r="B3925" s="38">
        <v>44160</v>
      </c>
      <c r="C3925" s="38" t="s">
        <v>541</v>
      </c>
      <c r="D3925" s="39">
        <f>VLOOKUP(Pag_Inicio_Corr_mas_casos[[#This Row],[Corregimiento]],Hoja3!$A$2:$D$676,4,0)</f>
        <v>130702</v>
      </c>
      <c r="E3925" s="38">
        <v>20</v>
      </c>
      <c r="F3925">
        <v>1</v>
      </c>
    </row>
    <row r="3926" spans="1:6">
      <c r="A3926" s="37">
        <v>44160</v>
      </c>
      <c r="B3926" s="38">
        <v>44160</v>
      </c>
      <c r="C3926" s="38" t="s">
        <v>535</v>
      </c>
      <c r="D3926" s="39">
        <f>VLOOKUP(Pag_Inicio_Corr_mas_casos[[#This Row],[Corregimiento]],Hoja3!$A$2:$D$676,4,0)</f>
        <v>80823</v>
      </c>
      <c r="E3926" s="38">
        <v>19</v>
      </c>
      <c r="F3926">
        <v>1</v>
      </c>
    </row>
    <row r="3927" spans="1:6">
      <c r="A3927" s="37">
        <v>44160</v>
      </c>
      <c r="B3927" s="38">
        <v>44160</v>
      </c>
      <c r="C3927" s="38" t="s">
        <v>554</v>
      </c>
      <c r="D3927" s="39">
        <f>VLOOKUP(Pag_Inicio_Corr_mas_casos[[#This Row],[Corregimiento]],Hoja3!$A$2:$D$676,4,0)</f>
        <v>80820</v>
      </c>
      <c r="E3927" s="38">
        <v>19</v>
      </c>
      <c r="F3927">
        <v>1</v>
      </c>
    </row>
    <row r="3928" spans="1:6">
      <c r="A3928" s="37">
        <v>44160</v>
      </c>
      <c r="B3928" s="38">
        <v>44160</v>
      </c>
      <c r="C3928" s="38" t="s">
        <v>572</v>
      </c>
      <c r="D3928" s="39">
        <f>VLOOKUP(Pag_Inicio_Corr_mas_casos[[#This Row],[Corregimiento]],Hoja3!$A$2:$D$676,4,0)</f>
        <v>130701</v>
      </c>
      <c r="E3928" s="38">
        <v>18</v>
      </c>
      <c r="F3928">
        <v>1</v>
      </c>
    </row>
    <row r="3929" spans="1:6">
      <c r="A3929" s="37">
        <v>44160</v>
      </c>
      <c r="B3929" s="38">
        <v>44160</v>
      </c>
      <c r="C3929" s="38" t="s">
        <v>555</v>
      </c>
      <c r="D3929" s="39">
        <f>VLOOKUP(Pag_Inicio_Corr_mas_casos[[#This Row],[Corregimiento]],Hoja3!$A$2:$D$676,4,0)</f>
        <v>80815</v>
      </c>
      <c r="E3929" s="38">
        <v>17</v>
      </c>
      <c r="F3929">
        <v>1</v>
      </c>
    </row>
    <row r="3930" spans="1:6">
      <c r="A3930" s="37">
        <v>44160</v>
      </c>
      <c r="B3930" s="38">
        <v>44160</v>
      </c>
      <c r="C3930" s="38" t="s">
        <v>725</v>
      </c>
      <c r="D3930" s="39">
        <f>VLOOKUP(Pag_Inicio_Corr_mas_casos[[#This Row],[Corregimiento]],Hoja3!$A$2:$D$676,4,0)</f>
        <v>60202</v>
      </c>
      <c r="E3930" s="38">
        <v>17</v>
      </c>
      <c r="F3930">
        <v>1</v>
      </c>
    </row>
    <row r="3931" spans="1:6">
      <c r="A3931" s="37">
        <v>44160</v>
      </c>
      <c r="B3931" s="38">
        <v>44160</v>
      </c>
      <c r="C3931" s="38" t="s">
        <v>686</v>
      </c>
      <c r="D3931" s="39">
        <f>VLOOKUP(Pag_Inicio_Corr_mas_casos[[#This Row],[Corregimiento]],Hoja3!$A$2:$D$676,4,0)</f>
        <v>60103</v>
      </c>
      <c r="E3931" s="38">
        <v>16</v>
      </c>
      <c r="F3931">
        <v>1</v>
      </c>
    </row>
    <row r="3932" spans="1:6">
      <c r="A3932" s="37">
        <v>44160</v>
      </c>
      <c r="B3932" s="38">
        <v>44160</v>
      </c>
      <c r="C3932" s="38" t="s">
        <v>580</v>
      </c>
      <c r="D3932" s="39">
        <f>VLOOKUP(Pag_Inicio_Corr_mas_casos[[#This Row],[Corregimiento]],Hoja3!$A$2:$D$676,4,0)</f>
        <v>91001</v>
      </c>
      <c r="E3932" s="38">
        <v>14</v>
      </c>
      <c r="F3932">
        <v>1</v>
      </c>
    </row>
    <row r="3933" spans="1:6">
      <c r="A3933" s="37">
        <v>44160</v>
      </c>
      <c r="B3933" s="38">
        <v>44160</v>
      </c>
      <c r="C3933" s="38" t="s">
        <v>542</v>
      </c>
      <c r="D3933" s="39">
        <f>VLOOKUP(Pag_Inicio_Corr_mas_casos[[#This Row],[Corregimiento]],Hoja3!$A$2:$D$676,4,0)</f>
        <v>40601</v>
      </c>
      <c r="E3933" s="38">
        <v>14</v>
      </c>
      <c r="F3933">
        <v>1</v>
      </c>
    </row>
    <row r="3934" spans="1:6">
      <c r="A3934" s="37">
        <v>44160</v>
      </c>
      <c r="B3934" s="38">
        <v>44160</v>
      </c>
      <c r="C3934" s="38" t="s">
        <v>731</v>
      </c>
      <c r="D3934" s="39">
        <f>VLOOKUP(Pag_Inicio_Corr_mas_casos[[#This Row],[Corregimiento]],Hoja3!$A$2:$D$676,4,0)</f>
        <v>90601</v>
      </c>
      <c r="E3934" s="38">
        <v>14</v>
      </c>
      <c r="F3934">
        <v>1</v>
      </c>
    </row>
    <row r="3935" spans="1:6">
      <c r="A3935" s="37">
        <v>44160</v>
      </c>
      <c r="B3935" s="38">
        <v>44160</v>
      </c>
      <c r="C3935" s="38" t="s">
        <v>576</v>
      </c>
      <c r="D3935" s="39">
        <f>VLOOKUP(Pag_Inicio_Corr_mas_casos[[#This Row],[Corregimiento]],Hoja3!$A$2:$D$676,4,0)</f>
        <v>80814</v>
      </c>
      <c r="E3935" s="38">
        <v>13</v>
      </c>
      <c r="F3935">
        <v>1</v>
      </c>
    </row>
    <row r="3936" spans="1:6">
      <c r="A3936" s="37">
        <v>44160</v>
      </c>
      <c r="B3936" s="38">
        <v>44160</v>
      </c>
      <c r="C3936" s="38" t="s">
        <v>546</v>
      </c>
      <c r="D3936" s="39">
        <f>VLOOKUP(Pag_Inicio_Corr_mas_casos[[#This Row],[Corregimiento]],Hoja3!$A$2:$D$676,4,0)</f>
        <v>30107</v>
      </c>
      <c r="E3936" s="38">
        <v>13</v>
      </c>
      <c r="F3936">
        <v>1</v>
      </c>
    </row>
    <row r="3937" spans="1:6">
      <c r="A3937" s="37">
        <v>44160</v>
      </c>
      <c r="B3937" s="38">
        <v>44160</v>
      </c>
      <c r="C3937" s="38" t="s">
        <v>539</v>
      </c>
      <c r="D3937" s="39">
        <f>VLOOKUP(Pag_Inicio_Corr_mas_casos[[#This Row],[Corregimiento]],Hoja3!$A$2:$D$676,4,0)</f>
        <v>81006</v>
      </c>
      <c r="E3937" s="38">
        <v>11</v>
      </c>
      <c r="F3937">
        <v>1</v>
      </c>
    </row>
    <row r="3938" spans="1:6">
      <c r="A3938" s="37">
        <v>44160</v>
      </c>
      <c r="B3938" s="38">
        <v>44160</v>
      </c>
      <c r="C3938" s="38" t="s">
        <v>732</v>
      </c>
      <c r="D3938" s="39">
        <f>VLOOKUP(Pag_Inicio_Corr_mas_casos[[#This Row],[Corregimiento]],Hoja3!$A$2:$D$676,4,0)</f>
        <v>20602</v>
      </c>
      <c r="E3938" s="38">
        <v>11</v>
      </c>
      <c r="F3938">
        <v>1</v>
      </c>
    </row>
    <row r="3939" spans="1:6">
      <c r="A3939" s="37">
        <v>44160</v>
      </c>
      <c r="B3939" s="38">
        <v>44160</v>
      </c>
      <c r="C3939" s="38" t="s">
        <v>547</v>
      </c>
      <c r="D3939" s="38">
        <v>30113</v>
      </c>
      <c r="E3939" s="38">
        <v>11</v>
      </c>
      <c r="F3939">
        <v>1</v>
      </c>
    </row>
    <row r="3940" spans="1:6">
      <c r="A3940" s="37">
        <v>44160</v>
      </c>
      <c r="B3940" s="38">
        <v>44160</v>
      </c>
      <c r="C3940" s="38" t="s">
        <v>599</v>
      </c>
      <c r="D3940" s="39">
        <f>VLOOKUP(Pag_Inicio_Corr_mas_casos[[#This Row],[Corregimiento]],Hoja3!$A$2:$D$676,4,0)</f>
        <v>81004</v>
      </c>
      <c r="E3940" s="38">
        <v>11</v>
      </c>
      <c r="F3940">
        <v>1</v>
      </c>
    </row>
    <row r="3941" spans="1:6">
      <c r="A3941" s="37">
        <v>44160</v>
      </c>
      <c r="B3941" s="38">
        <v>44160</v>
      </c>
      <c r="C3941" s="38" t="s">
        <v>544</v>
      </c>
      <c r="D3941" s="39">
        <f>VLOOKUP(Pag_Inicio_Corr_mas_casos[[#This Row],[Corregimiento]],Hoja3!$A$2:$D$676,4,0)</f>
        <v>130108</v>
      </c>
      <c r="E3941" s="38">
        <v>11</v>
      </c>
      <c r="F3941">
        <v>1</v>
      </c>
    </row>
    <row r="3942" spans="1:6">
      <c r="A3942" s="37">
        <v>44160</v>
      </c>
      <c r="B3942" s="38">
        <v>44160</v>
      </c>
      <c r="C3942" s="38" t="s">
        <v>733</v>
      </c>
      <c r="D3942" s="39">
        <f>VLOOKUP(Pag_Inicio_Corr_mas_casos[[#This Row],[Corregimiento]],Hoja3!$A$2:$D$676,4,0)</f>
        <v>90305</v>
      </c>
      <c r="E3942" s="38">
        <v>11</v>
      </c>
      <c r="F3942">
        <v>1</v>
      </c>
    </row>
    <row r="3943" spans="1:6">
      <c r="A3943" s="67">
        <v>44161</v>
      </c>
      <c r="B3943" s="68">
        <v>44161</v>
      </c>
      <c r="C3943" s="68" t="s">
        <v>526</v>
      </c>
      <c r="D3943" s="69">
        <f>VLOOKUP(Pag_Inicio_Corr_mas_casos[[#This Row],[Corregimiento]],Hoja3!$A$2:$D$676,4,0)</f>
        <v>130106</v>
      </c>
      <c r="E3943" s="68">
        <v>90</v>
      </c>
      <c r="F3943">
        <v>1</v>
      </c>
    </row>
    <row r="3944" spans="1:6">
      <c r="A3944" s="67">
        <v>44161</v>
      </c>
      <c r="B3944" s="68">
        <v>44161</v>
      </c>
      <c r="C3944" s="68" t="s">
        <v>529</v>
      </c>
      <c r="D3944" s="69">
        <f>VLOOKUP(Pag_Inicio_Corr_mas_casos[[#This Row],[Corregimiento]],Hoja3!$A$2:$D$676,4,0)</f>
        <v>80821</v>
      </c>
      <c r="E3944" s="68">
        <v>51</v>
      </c>
      <c r="F3944">
        <v>1</v>
      </c>
    </row>
    <row r="3945" spans="1:6">
      <c r="A3945" s="67">
        <v>44161</v>
      </c>
      <c r="B3945" s="68">
        <v>44161</v>
      </c>
      <c r="C3945" s="68" t="s">
        <v>543</v>
      </c>
      <c r="D3945" s="69">
        <f>VLOOKUP(Pag_Inicio_Corr_mas_casos[[#This Row],[Corregimiento]],Hoja3!$A$2:$D$676,4,0)</f>
        <v>80806</v>
      </c>
      <c r="E3945" s="68">
        <v>45</v>
      </c>
      <c r="F3945">
        <v>1</v>
      </c>
    </row>
    <row r="3946" spans="1:6">
      <c r="A3946" s="67">
        <v>44161</v>
      </c>
      <c r="B3946" s="68">
        <v>44161</v>
      </c>
      <c r="C3946" s="68" t="s">
        <v>524</v>
      </c>
      <c r="D3946" s="69">
        <f>VLOOKUP(Pag_Inicio_Corr_mas_casos[[#This Row],[Corregimiento]],Hoja3!$A$2:$D$676,4,0)</f>
        <v>130101</v>
      </c>
      <c r="E3946" s="68">
        <v>43</v>
      </c>
      <c r="F3946">
        <v>1</v>
      </c>
    </row>
    <row r="3947" spans="1:6">
      <c r="A3947" s="67">
        <v>44161</v>
      </c>
      <c r="B3947" s="68">
        <v>44161</v>
      </c>
      <c r="C3947" s="68" t="s">
        <v>534</v>
      </c>
      <c r="D3947" s="69">
        <f>VLOOKUP(Pag_Inicio_Corr_mas_casos[[#This Row],[Corregimiento]],Hoja3!$A$2:$D$676,4,0)</f>
        <v>80822</v>
      </c>
      <c r="E3947" s="68">
        <v>42</v>
      </c>
      <c r="F3947">
        <v>1</v>
      </c>
    </row>
    <row r="3948" spans="1:6">
      <c r="A3948" s="67">
        <v>44161</v>
      </c>
      <c r="B3948" s="68">
        <v>44161</v>
      </c>
      <c r="C3948" s="68" t="s">
        <v>545</v>
      </c>
      <c r="D3948" s="69">
        <f>VLOOKUP(Pag_Inicio_Corr_mas_casos[[#This Row],[Corregimiento]],Hoja3!$A$2:$D$676,4,0)</f>
        <v>80810</v>
      </c>
      <c r="E3948" s="68">
        <v>41</v>
      </c>
      <c r="F3948">
        <v>1</v>
      </c>
    </row>
    <row r="3949" spans="1:6">
      <c r="A3949" s="67">
        <v>44161</v>
      </c>
      <c r="B3949" s="68">
        <v>44161</v>
      </c>
      <c r="C3949" s="68" t="s">
        <v>532</v>
      </c>
      <c r="D3949" s="69">
        <f>VLOOKUP(Pag_Inicio_Corr_mas_casos[[#This Row],[Corregimiento]],Hoja3!$A$2:$D$676,4,0)</f>
        <v>80816</v>
      </c>
      <c r="E3949" s="68">
        <v>40</v>
      </c>
      <c r="F3949">
        <v>1</v>
      </c>
    </row>
    <row r="3950" spans="1:6">
      <c r="A3950" s="67">
        <v>44161</v>
      </c>
      <c r="B3950" s="68">
        <v>44161</v>
      </c>
      <c r="C3950" s="68" t="s">
        <v>535</v>
      </c>
      <c r="D3950" s="69">
        <f>VLOOKUP(Pag_Inicio_Corr_mas_casos[[#This Row],[Corregimiento]],Hoja3!$A$2:$D$676,4,0)</f>
        <v>80823</v>
      </c>
      <c r="E3950" s="68">
        <v>39</v>
      </c>
      <c r="F3950">
        <v>1</v>
      </c>
    </row>
    <row r="3951" spans="1:6">
      <c r="A3951" s="67">
        <v>44161</v>
      </c>
      <c r="B3951" s="68">
        <v>44161</v>
      </c>
      <c r="C3951" s="68" t="s">
        <v>537</v>
      </c>
      <c r="D3951" s="69">
        <f>VLOOKUP(Pag_Inicio_Corr_mas_casos[[#This Row],[Corregimiento]],Hoja3!$A$2:$D$676,4,0)</f>
        <v>80819</v>
      </c>
      <c r="E3951" s="68">
        <v>39</v>
      </c>
      <c r="F3951">
        <v>1</v>
      </c>
    </row>
    <row r="3952" spans="1:6">
      <c r="A3952" s="67">
        <v>44161</v>
      </c>
      <c r="B3952" s="68">
        <v>44161</v>
      </c>
      <c r="C3952" s="68" t="s">
        <v>559</v>
      </c>
      <c r="D3952" s="69">
        <f>VLOOKUP(Pag_Inicio_Corr_mas_casos[[#This Row],[Corregimiento]],Hoja3!$A$2:$D$676,4,0)</f>
        <v>130708</v>
      </c>
      <c r="E3952" s="68">
        <v>38</v>
      </c>
      <c r="F3952">
        <v>1</v>
      </c>
    </row>
    <row r="3953" spans="1:6">
      <c r="A3953" s="67">
        <v>44161</v>
      </c>
      <c r="B3953" s="68">
        <v>44161</v>
      </c>
      <c r="C3953" s="68" t="s">
        <v>528</v>
      </c>
      <c r="D3953" s="69">
        <f>VLOOKUP(Pag_Inicio_Corr_mas_casos[[#This Row],[Corregimiento]],Hoja3!$A$2:$D$676,4,0)</f>
        <v>130102</v>
      </c>
      <c r="E3953" s="68">
        <v>37</v>
      </c>
      <c r="F3953">
        <v>1</v>
      </c>
    </row>
    <row r="3954" spans="1:6">
      <c r="A3954" s="67">
        <v>44161</v>
      </c>
      <c r="B3954" s="68">
        <v>44161</v>
      </c>
      <c r="C3954" s="68" t="s">
        <v>555</v>
      </c>
      <c r="D3954" s="69">
        <f>VLOOKUP(Pag_Inicio_Corr_mas_casos[[#This Row],[Corregimiento]],Hoja3!$A$2:$D$676,4,0)</f>
        <v>80815</v>
      </c>
      <c r="E3954" s="68">
        <v>35</v>
      </c>
      <c r="F3954">
        <v>1</v>
      </c>
    </row>
    <row r="3955" spans="1:6">
      <c r="A3955" s="67">
        <v>44161</v>
      </c>
      <c r="B3955" s="68">
        <v>44161</v>
      </c>
      <c r="C3955" s="68" t="s">
        <v>540</v>
      </c>
      <c r="D3955" s="69">
        <f>VLOOKUP(Pag_Inicio_Corr_mas_casos[[#This Row],[Corregimiento]],Hoja3!$A$2:$D$676,4,0)</f>
        <v>80812</v>
      </c>
      <c r="E3955" s="68">
        <v>35</v>
      </c>
      <c r="F3955">
        <v>1</v>
      </c>
    </row>
    <row r="3956" spans="1:6">
      <c r="A3956" s="67">
        <v>44161</v>
      </c>
      <c r="B3956" s="68">
        <v>44161</v>
      </c>
      <c r="C3956" s="68" t="s">
        <v>541</v>
      </c>
      <c r="D3956" s="69">
        <f>VLOOKUP(Pag_Inicio_Corr_mas_casos[[#This Row],[Corregimiento]],Hoja3!$A$2:$D$676,4,0)</f>
        <v>130702</v>
      </c>
      <c r="E3956" s="68">
        <v>34</v>
      </c>
      <c r="F3956">
        <v>1</v>
      </c>
    </row>
    <row r="3957" spans="1:6">
      <c r="A3957" s="67">
        <v>44161</v>
      </c>
      <c r="B3957" s="68">
        <v>44161</v>
      </c>
      <c r="C3957" s="68" t="s">
        <v>530</v>
      </c>
      <c r="D3957" s="69">
        <f>VLOOKUP(Pag_Inicio_Corr_mas_casos[[#This Row],[Corregimiento]],Hoja3!$A$2:$D$676,4,0)</f>
        <v>81007</v>
      </c>
      <c r="E3957" s="68">
        <v>34</v>
      </c>
      <c r="F3957">
        <v>1</v>
      </c>
    </row>
    <row r="3958" spans="1:6">
      <c r="A3958" s="67">
        <v>44161</v>
      </c>
      <c r="B3958" s="68">
        <v>44161</v>
      </c>
      <c r="C3958" s="68" t="s">
        <v>729</v>
      </c>
      <c r="D3958" s="69">
        <f>VLOOKUP(Pag_Inicio_Corr_mas_casos[[#This Row],[Corregimiento]],Hoja3!$A$2:$D$676,4,0)</f>
        <v>90801</v>
      </c>
      <c r="E3958" s="68">
        <v>33</v>
      </c>
      <c r="F3958">
        <v>1</v>
      </c>
    </row>
    <row r="3959" spans="1:6">
      <c r="A3959" s="67">
        <v>44161</v>
      </c>
      <c r="B3959" s="68">
        <v>44161</v>
      </c>
      <c r="C3959" s="68" t="s">
        <v>575</v>
      </c>
      <c r="D3959" s="69">
        <f>VLOOKUP(Pag_Inicio_Corr_mas_casos[[#This Row],[Corregimiento]],Hoja3!$A$2:$D$676,4,0)</f>
        <v>80807</v>
      </c>
      <c r="E3959" s="68">
        <v>32</v>
      </c>
      <c r="F3959">
        <v>1</v>
      </c>
    </row>
    <row r="3960" spans="1:6">
      <c r="A3960" s="67">
        <v>44161</v>
      </c>
      <c r="B3960" s="68">
        <v>44161</v>
      </c>
      <c r="C3960" s="68" t="s">
        <v>563</v>
      </c>
      <c r="D3960" s="69">
        <f>VLOOKUP(Pag_Inicio_Corr_mas_casos[[#This Row],[Corregimiento]],Hoja3!$A$2:$D$676,4,0)</f>
        <v>130105</v>
      </c>
      <c r="E3960" s="68">
        <v>32</v>
      </c>
      <c r="F3960">
        <v>1</v>
      </c>
    </row>
    <row r="3961" spans="1:6">
      <c r="A3961" s="67">
        <v>44161</v>
      </c>
      <c r="B3961" s="68">
        <v>44161</v>
      </c>
      <c r="C3961" s="68" t="s">
        <v>525</v>
      </c>
      <c r="D3961" s="69">
        <f>VLOOKUP(Pag_Inicio_Corr_mas_casos[[#This Row],[Corregimiento]],Hoja3!$A$2:$D$676,4,0)</f>
        <v>81002</v>
      </c>
      <c r="E3961" s="68">
        <v>29</v>
      </c>
      <c r="F3961">
        <v>1</v>
      </c>
    </row>
    <row r="3962" spans="1:6">
      <c r="A3962" s="67">
        <v>44161</v>
      </c>
      <c r="B3962" s="68">
        <v>44161</v>
      </c>
      <c r="C3962" s="68" t="s">
        <v>550</v>
      </c>
      <c r="D3962" s="69">
        <f>VLOOKUP(Pag_Inicio_Corr_mas_casos[[#This Row],[Corregimiento]],Hoja3!$A$2:$D$676,4,0)</f>
        <v>80813</v>
      </c>
      <c r="E3962" s="68">
        <v>29</v>
      </c>
      <c r="F3962">
        <v>1</v>
      </c>
    </row>
    <row r="3963" spans="1:6">
      <c r="A3963" s="67">
        <v>44161</v>
      </c>
      <c r="B3963" s="68">
        <v>44161</v>
      </c>
      <c r="C3963" s="68" t="s">
        <v>572</v>
      </c>
      <c r="D3963" s="69">
        <f>VLOOKUP(Pag_Inicio_Corr_mas_casos[[#This Row],[Corregimiento]],Hoja3!$A$2:$D$676,4,0)</f>
        <v>130701</v>
      </c>
      <c r="E3963" s="68">
        <v>8</v>
      </c>
      <c r="F3963">
        <v>1</v>
      </c>
    </row>
    <row r="3964" spans="1:6">
      <c r="A3964" s="67">
        <v>44161</v>
      </c>
      <c r="B3964" s="68">
        <v>44161</v>
      </c>
      <c r="C3964" s="68" t="s">
        <v>573</v>
      </c>
      <c r="D3964" s="69">
        <f>VLOOKUP(Pag_Inicio_Corr_mas_casos[[#This Row],[Corregimiento]],Hoja3!$A$2:$D$676,4,0)</f>
        <v>80804</v>
      </c>
      <c r="E3964" s="68">
        <v>28</v>
      </c>
      <c r="F3964">
        <v>1</v>
      </c>
    </row>
    <row r="3965" spans="1:6">
      <c r="A3965" s="67">
        <v>44161</v>
      </c>
      <c r="B3965" s="68">
        <v>44161</v>
      </c>
      <c r="C3965" s="68" t="s">
        <v>568</v>
      </c>
      <c r="D3965" s="69">
        <f>VLOOKUP(Pag_Inicio_Corr_mas_casos[[#This Row],[Corregimiento]],Hoja3!$A$2:$D$676,4,0)</f>
        <v>130717</v>
      </c>
      <c r="E3965" s="68">
        <v>28</v>
      </c>
      <c r="F3965">
        <v>1</v>
      </c>
    </row>
    <row r="3966" spans="1:6">
      <c r="A3966" s="67">
        <v>44161</v>
      </c>
      <c r="B3966" s="68">
        <v>44161</v>
      </c>
      <c r="C3966" s="68" t="s">
        <v>533</v>
      </c>
      <c r="D3966" s="69">
        <f>VLOOKUP(Pag_Inicio_Corr_mas_casos[[#This Row],[Corregimiento]],Hoja3!$A$2:$D$676,4,0)</f>
        <v>80817</v>
      </c>
      <c r="E3966" s="68">
        <v>27</v>
      </c>
      <c r="F3966">
        <v>1</v>
      </c>
    </row>
    <row r="3967" spans="1:6">
      <c r="A3967" s="67">
        <v>44161</v>
      </c>
      <c r="B3967" s="68">
        <v>44161</v>
      </c>
      <c r="C3967" s="68" t="s">
        <v>536</v>
      </c>
      <c r="D3967" s="69">
        <f>VLOOKUP(Pag_Inicio_Corr_mas_casos[[#This Row],[Corregimiento]],Hoja3!$A$2:$D$676,4,0)</f>
        <v>81001</v>
      </c>
      <c r="E3967" s="68">
        <v>26</v>
      </c>
      <c r="F3967">
        <v>1</v>
      </c>
    </row>
    <row r="3968" spans="1:6">
      <c r="A3968" s="67">
        <v>44161</v>
      </c>
      <c r="B3968" s="68">
        <v>44161</v>
      </c>
      <c r="C3968" s="68" t="s">
        <v>570</v>
      </c>
      <c r="D3968" s="69">
        <f>VLOOKUP(Pag_Inicio_Corr_mas_casos[[#This Row],[Corregimiento]],Hoja3!$A$2:$D$676,4,0)</f>
        <v>81009</v>
      </c>
      <c r="E3968" s="68">
        <v>26</v>
      </c>
      <c r="F3968">
        <v>1</v>
      </c>
    </row>
    <row r="3969" spans="1:6">
      <c r="A3969" s="67">
        <v>44161</v>
      </c>
      <c r="B3969" s="68">
        <v>44161</v>
      </c>
      <c r="C3969" s="68" t="s">
        <v>544</v>
      </c>
      <c r="D3969" s="69">
        <f>VLOOKUP(Pag_Inicio_Corr_mas_casos[[#This Row],[Corregimiento]],Hoja3!$A$2:$D$676,4,0)</f>
        <v>130108</v>
      </c>
      <c r="E3969" s="68">
        <v>24</v>
      </c>
      <c r="F3969">
        <v>1</v>
      </c>
    </row>
    <row r="3970" spans="1:6">
      <c r="A3970" s="67">
        <v>44161</v>
      </c>
      <c r="B3970" s="68">
        <v>44161</v>
      </c>
      <c r="C3970" s="68" t="s">
        <v>553</v>
      </c>
      <c r="D3970" s="69">
        <f>VLOOKUP(Pag_Inicio_Corr_mas_casos[[#This Row],[Corregimiento]],Hoja3!$A$2:$D$676,4,0)</f>
        <v>80808</v>
      </c>
      <c r="E3970" s="68">
        <v>24</v>
      </c>
      <c r="F3970">
        <v>1</v>
      </c>
    </row>
    <row r="3971" spans="1:6">
      <c r="A3971" s="67">
        <v>44161</v>
      </c>
      <c r="B3971" s="68">
        <v>44161</v>
      </c>
      <c r="C3971" s="68" t="s">
        <v>538</v>
      </c>
      <c r="D3971" s="69">
        <f>VLOOKUP(Pag_Inicio_Corr_mas_casos[[#This Row],[Corregimiento]],Hoja3!$A$2:$D$676,4,0)</f>
        <v>130107</v>
      </c>
      <c r="E3971" s="68">
        <v>23</v>
      </c>
      <c r="F3971">
        <v>1</v>
      </c>
    </row>
    <row r="3972" spans="1:6">
      <c r="A3972" s="67">
        <v>44161</v>
      </c>
      <c r="B3972" s="68">
        <v>44161</v>
      </c>
      <c r="C3972" s="68" t="s">
        <v>587</v>
      </c>
      <c r="D3972" s="69">
        <f>VLOOKUP(Pag_Inicio_Corr_mas_casos[[#This Row],[Corregimiento]],Hoja3!$A$2:$D$676,4,0)</f>
        <v>130716</v>
      </c>
      <c r="E3972" s="68">
        <v>23</v>
      </c>
      <c r="F3972">
        <v>1</v>
      </c>
    </row>
    <row r="3973" spans="1:6">
      <c r="A3973" s="67">
        <v>44161</v>
      </c>
      <c r="B3973" s="68">
        <v>44161</v>
      </c>
      <c r="C3973" s="68" t="s">
        <v>560</v>
      </c>
      <c r="D3973" s="69">
        <f>VLOOKUP(Pag_Inicio_Corr_mas_casos[[#This Row],[Corregimiento]],Hoja3!$A$2:$D$676,4,0)</f>
        <v>80826</v>
      </c>
      <c r="E3973" s="68">
        <v>22</v>
      </c>
      <c r="F3973">
        <v>1</v>
      </c>
    </row>
    <row r="3974" spans="1:6">
      <c r="A3974" s="67">
        <v>44161</v>
      </c>
      <c r="B3974" s="68">
        <v>44161</v>
      </c>
      <c r="C3974" s="68" t="s">
        <v>517</v>
      </c>
      <c r="D3974" s="69">
        <f>VLOOKUP(Pag_Inicio_Corr_mas_casos[[#This Row],[Corregimiento]],Hoja3!$A$2:$D$676,4,0)</f>
        <v>130709</v>
      </c>
      <c r="E3974" s="68">
        <v>22</v>
      </c>
      <c r="F3974">
        <v>1</v>
      </c>
    </row>
    <row r="3975" spans="1:6">
      <c r="A3975" s="67">
        <v>44161</v>
      </c>
      <c r="B3975" s="68">
        <v>44161</v>
      </c>
      <c r="C3975" s="68" t="s">
        <v>562</v>
      </c>
      <c r="D3975" s="69">
        <f>VLOOKUP(Pag_Inicio_Corr_mas_casos[[#This Row],[Corregimiento]],Hoja3!$A$2:$D$676,4,0)</f>
        <v>80803</v>
      </c>
      <c r="E3975" s="68">
        <v>22</v>
      </c>
      <c r="F3975">
        <v>1</v>
      </c>
    </row>
    <row r="3976" spans="1:6">
      <c r="A3976" s="67">
        <v>44161</v>
      </c>
      <c r="B3976" s="68">
        <v>44161</v>
      </c>
      <c r="C3976" s="68" t="s">
        <v>531</v>
      </c>
      <c r="D3976" s="69">
        <f>VLOOKUP(Pag_Inicio_Corr_mas_casos[[#This Row],[Corregimiento]],Hoja3!$A$2:$D$676,4,0)</f>
        <v>81008</v>
      </c>
      <c r="E3976" s="68">
        <v>21</v>
      </c>
      <c r="F3976">
        <v>1</v>
      </c>
    </row>
    <row r="3977" spans="1:6">
      <c r="A3977" s="67">
        <v>44161</v>
      </c>
      <c r="B3977" s="68">
        <v>44161</v>
      </c>
      <c r="C3977" s="68" t="s">
        <v>579</v>
      </c>
      <c r="D3977" s="69">
        <f>VLOOKUP(Pag_Inicio_Corr_mas_casos[[#This Row],[Corregimiento]],Hoja3!$A$2:$D$676,4,0)</f>
        <v>130706</v>
      </c>
      <c r="E3977" s="68">
        <v>19</v>
      </c>
      <c r="F3977">
        <v>1</v>
      </c>
    </row>
    <row r="3978" spans="1:6">
      <c r="A3978" s="67">
        <v>44161</v>
      </c>
      <c r="B3978" s="68">
        <v>44161</v>
      </c>
      <c r="C3978" s="68" t="s">
        <v>734</v>
      </c>
      <c r="D3978" s="69">
        <f>VLOOKUP(Pag_Inicio_Corr_mas_casos[[#This Row],[Corregimiento]],Hoja3!$A$2:$D$676,4,0)</f>
        <v>50307</v>
      </c>
      <c r="E3978" s="68">
        <v>18</v>
      </c>
      <c r="F3978">
        <v>1</v>
      </c>
    </row>
    <row r="3979" spans="1:6">
      <c r="A3979" s="67">
        <v>44161</v>
      </c>
      <c r="B3979" s="68">
        <v>44161</v>
      </c>
      <c r="C3979" s="68" t="s">
        <v>561</v>
      </c>
      <c r="D3979" s="69">
        <f>VLOOKUP(Pag_Inicio_Corr_mas_casos[[#This Row],[Corregimiento]],Hoja3!$A$2:$D$676,4,0)</f>
        <v>50208</v>
      </c>
      <c r="E3979" s="68">
        <v>17</v>
      </c>
      <c r="F3979">
        <v>1</v>
      </c>
    </row>
    <row r="3980" spans="1:6">
      <c r="A3980" s="67">
        <v>44161</v>
      </c>
      <c r="B3980" s="68">
        <v>44161</v>
      </c>
      <c r="C3980" s="68" t="s">
        <v>557</v>
      </c>
      <c r="D3980" s="69">
        <f>VLOOKUP(Pag_Inicio_Corr_mas_casos[[#This Row],[Corregimiento]],Hoja3!$A$2:$D$676,4,0)</f>
        <v>80811</v>
      </c>
      <c r="E3980" s="68">
        <v>17</v>
      </c>
      <c r="F3980">
        <v>1</v>
      </c>
    </row>
    <row r="3981" spans="1:6">
      <c r="A3981" s="67">
        <v>44161</v>
      </c>
      <c r="B3981" s="68">
        <v>44161</v>
      </c>
      <c r="C3981" s="68" t="s">
        <v>569</v>
      </c>
      <c r="D3981" s="69">
        <f>VLOOKUP(Pag_Inicio_Corr_mas_casos[[#This Row],[Corregimiento]],Hoja3!$A$2:$D$676,4,0)</f>
        <v>81003</v>
      </c>
      <c r="E3981" s="68">
        <v>16</v>
      </c>
      <c r="F3981">
        <v>1</v>
      </c>
    </row>
    <row r="3982" spans="1:6">
      <c r="A3982" s="67">
        <v>44161</v>
      </c>
      <c r="B3982" s="68">
        <v>44161</v>
      </c>
      <c r="C3982" s="68" t="s">
        <v>576</v>
      </c>
      <c r="D3982" s="69">
        <f>VLOOKUP(Pag_Inicio_Corr_mas_casos[[#This Row],[Corregimiento]],Hoja3!$A$2:$D$676,4,0)</f>
        <v>80814</v>
      </c>
      <c r="E3982" s="68">
        <v>14</v>
      </c>
      <c r="F3982">
        <v>1</v>
      </c>
    </row>
    <row r="3983" spans="1:6">
      <c r="A3983" s="67">
        <v>44161</v>
      </c>
      <c r="B3983" s="68">
        <v>44161</v>
      </c>
      <c r="C3983" s="68" t="s">
        <v>542</v>
      </c>
      <c r="D3983" s="69">
        <f>VLOOKUP(Pag_Inicio_Corr_mas_casos[[#This Row],[Corregimiento]],Hoja3!$A$2:$D$676,4,0)</f>
        <v>40601</v>
      </c>
      <c r="E3983" s="68">
        <v>14</v>
      </c>
      <c r="F3983">
        <v>1</v>
      </c>
    </row>
    <row r="3984" spans="1:6">
      <c r="A3984" s="67">
        <v>44161</v>
      </c>
      <c r="B3984" s="68">
        <v>44161</v>
      </c>
      <c r="C3984" s="68" t="s">
        <v>554</v>
      </c>
      <c r="D3984" s="69">
        <f>VLOOKUP(Pag_Inicio_Corr_mas_casos[[#This Row],[Corregimiento]],Hoja3!$A$2:$D$676,4,0)</f>
        <v>80820</v>
      </c>
      <c r="E3984" s="68">
        <v>14</v>
      </c>
      <c r="F3984">
        <v>1</v>
      </c>
    </row>
    <row r="3985" spans="1:6">
      <c r="A3985" s="67">
        <v>44161</v>
      </c>
      <c r="B3985" s="68">
        <v>44161</v>
      </c>
      <c r="C3985" s="68" t="s">
        <v>586</v>
      </c>
      <c r="D3985" s="69">
        <f>VLOOKUP(Pag_Inicio_Corr_mas_casos[[#This Row],[Corregimiento]],Hoja3!$A$2:$D$676,4,0)</f>
        <v>81005</v>
      </c>
      <c r="E3985" s="68">
        <v>13</v>
      </c>
      <c r="F3985">
        <v>1</v>
      </c>
    </row>
    <row r="3986" spans="1:6">
      <c r="A3986" s="67">
        <v>44161</v>
      </c>
      <c r="B3986" s="68">
        <v>44161</v>
      </c>
      <c r="C3986" s="68" t="s">
        <v>539</v>
      </c>
      <c r="D3986" s="69">
        <f>VLOOKUP(Pag_Inicio_Corr_mas_casos[[#This Row],[Corregimiento]],Hoja3!$A$2:$D$676,4,0)</f>
        <v>81006</v>
      </c>
      <c r="E3986" s="68">
        <v>11</v>
      </c>
      <c r="F3986">
        <v>1</v>
      </c>
    </row>
    <row r="3987" spans="1:6">
      <c r="A3987" s="67">
        <v>44161</v>
      </c>
      <c r="B3987" s="68">
        <v>44161</v>
      </c>
      <c r="C3987" s="68" t="s">
        <v>571</v>
      </c>
      <c r="D3987" s="69">
        <f>VLOOKUP(Pag_Inicio_Corr_mas_casos[[#This Row],[Corregimiento]],Hoja3!$A$2:$D$676,4,0)</f>
        <v>30104</v>
      </c>
      <c r="E3987" s="68">
        <v>11</v>
      </c>
      <c r="F3987">
        <v>1</v>
      </c>
    </row>
    <row r="3988" spans="1:6">
      <c r="A3988" s="67">
        <v>44161</v>
      </c>
      <c r="B3988" s="68">
        <v>44161</v>
      </c>
      <c r="C3988" s="68" t="s">
        <v>725</v>
      </c>
      <c r="D3988" s="69">
        <f>VLOOKUP(Pag_Inicio_Corr_mas_casos[[#This Row],[Corregimiento]],Hoja3!$A$2:$D$676,4,0)</f>
        <v>60202</v>
      </c>
      <c r="E3988" s="68">
        <v>11</v>
      </c>
      <c r="F3988">
        <v>1</v>
      </c>
    </row>
    <row r="3989" spans="1:6">
      <c r="A3989" s="67">
        <v>44161</v>
      </c>
      <c r="B3989" s="68">
        <v>44161</v>
      </c>
      <c r="C3989" s="68" t="s">
        <v>574</v>
      </c>
      <c r="D3989" s="69">
        <f>VLOOKUP(Pag_Inicio_Corr_mas_casos[[#This Row],[Corregimiento]],Hoja3!$A$2:$D$676,4,0)</f>
        <v>80508</v>
      </c>
      <c r="E3989" s="68">
        <v>11</v>
      </c>
      <c r="F3989">
        <v>1</v>
      </c>
    </row>
    <row r="3990" spans="1:6">
      <c r="A3990" s="64">
        <v>44162</v>
      </c>
      <c r="B3990" s="65">
        <v>44162</v>
      </c>
      <c r="C3990" s="65" t="s">
        <v>526</v>
      </c>
      <c r="D3990" s="66">
        <f>VLOOKUP(Pag_Inicio_Corr_mas_casos[[#This Row],[Corregimiento]],Hoja3!$A$2:$D$676,4,0)</f>
        <v>130106</v>
      </c>
      <c r="E3990" s="65">
        <v>67</v>
      </c>
      <c r="F3990">
        <v>1</v>
      </c>
    </row>
    <row r="3991" spans="1:6">
      <c r="A3991" s="64">
        <v>44162</v>
      </c>
      <c r="B3991" s="65">
        <v>44162</v>
      </c>
      <c r="C3991" s="65" t="s">
        <v>537</v>
      </c>
      <c r="D3991" s="66">
        <f>VLOOKUP(Pag_Inicio_Corr_mas_casos[[#This Row],[Corregimiento]],Hoja3!$A$2:$D$676,4,0)</f>
        <v>80819</v>
      </c>
      <c r="E3991" s="65">
        <v>51</v>
      </c>
      <c r="F3991">
        <v>1</v>
      </c>
    </row>
    <row r="3992" spans="1:6">
      <c r="A3992" s="64">
        <v>44162</v>
      </c>
      <c r="B3992" s="65">
        <v>44162</v>
      </c>
      <c r="C3992" s="65" t="s">
        <v>550</v>
      </c>
      <c r="D3992" s="66">
        <f>VLOOKUP(Pag_Inicio_Corr_mas_casos[[#This Row],[Corregimiento]],Hoja3!$A$2:$D$676,4,0)</f>
        <v>80813</v>
      </c>
      <c r="E3992" s="65">
        <v>44</v>
      </c>
      <c r="F3992">
        <v>1</v>
      </c>
    </row>
    <row r="3993" spans="1:6">
      <c r="A3993" s="64">
        <v>44162</v>
      </c>
      <c r="B3993" s="65">
        <v>44162</v>
      </c>
      <c r="C3993" s="65" t="s">
        <v>524</v>
      </c>
      <c r="D3993" s="66">
        <f>VLOOKUP(Pag_Inicio_Corr_mas_casos[[#This Row],[Corregimiento]],Hoja3!$A$2:$D$676,4,0)</f>
        <v>130101</v>
      </c>
      <c r="E3993" s="65">
        <v>42</v>
      </c>
      <c r="F3993">
        <v>1</v>
      </c>
    </row>
    <row r="3994" spans="1:6">
      <c r="A3994" s="64">
        <v>44162</v>
      </c>
      <c r="B3994" s="65">
        <v>44162</v>
      </c>
      <c r="C3994" s="65" t="s">
        <v>541</v>
      </c>
      <c r="D3994" s="66">
        <f>VLOOKUP(Pag_Inicio_Corr_mas_casos[[#This Row],[Corregimiento]],Hoja3!$A$2:$D$676,4,0)</f>
        <v>130702</v>
      </c>
      <c r="E3994" s="65">
        <v>37</v>
      </c>
      <c r="F3994">
        <v>1</v>
      </c>
    </row>
    <row r="3995" spans="1:6">
      <c r="A3995" s="64">
        <v>44162</v>
      </c>
      <c r="B3995" s="65">
        <v>44162</v>
      </c>
      <c r="C3995" s="65" t="s">
        <v>568</v>
      </c>
      <c r="D3995" s="66">
        <f>VLOOKUP(Pag_Inicio_Corr_mas_casos[[#This Row],[Corregimiento]],Hoja3!$A$2:$D$676,4,0)</f>
        <v>130717</v>
      </c>
      <c r="E3995" s="65">
        <v>37</v>
      </c>
      <c r="F3995">
        <v>1</v>
      </c>
    </row>
    <row r="3996" spans="1:6">
      <c r="A3996" s="64">
        <v>44162</v>
      </c>
      <c r="B3996" s="65">
        <v>44162</v>
      </c>
      <c r="C3996" s="65" t="s">
        <v>729</v>
      </c>
      <c r="D3996" s="66">
        <f>VLOOKUP(Pag_Inicio_Corr_mas_casos[[#This Row],[Corregimiento]],Hoja3!$A$2:$D$676,4,0)</f>
        <v>90801</v>
      </c>
      <c r="E3996" s="65">
        <v>36</v>
      </c>
      <c r="F3996">
        <v>1</v>
      </c>
    </row>
    <row r="3997" spans="1:6">
      <c r="A3997" s="64">
        <v>44162</v>
      </c>
      <c r="B3997" s="65">
        <v>44162</v>
      </c>
      <c r="C3997" s="65" t="s">
        <v>540</v>
      </c>
      <c r="D3997" s="66">
        <f>VLOOKUP(Pag_Inicio_Corr_mas_casos[[#This Row],[Corregimiento]],Hoja3!$A$2:$D$676,4,0)</f>
        <v>80812</v>
      </c>
      <c r="E3997" s="65">
        <v>35</v>
      </c>
      <c r="F3997">
        <v>1</v>
      </c>
    </row>
    <row r="3998" spans="1:6">
      <c r="A3998" s="64">
        <v>44162</v>
      </c>
      <c r="B3998" s="65">
        <v>44162</v>
      </c>
      <c r="C3998" s="65" t="s">
        <v>536</v>
      </c>
      <c r="D3998" s="66">
        <f>VLOOKUP(Pag_Inicio_Corr_mas_casos[[#This Row],[Corregimiento]],Hoja3!$A$2:$D$676,4,0)</f>
        <v>81001</v>
      </c>
      <c r="E3998" s="65">
        <v>33</v>
      </c>
      <c r="F3998">
        <v>1</v>
      </c>
    </row>
    <row r="3999" spans="1:6">
      <c r="A3999" s="64">
        <v>44162</v>
      </c>
      <c r="B3999" s="65">
        <v>44162</v>
      </c>
      <c r="C3999" s="65" t="s">
        <v>533</v>
      </c>
      <c r="D3999" s="66">
        <f>VLOOKUP(Pag_Inicio_Corr_mas_casos[[#This Row],[Corregimiento]],Hoja3!$A$2:$D$676,4,0)</f>
        <v>80817</v>
      </c>
      <c r="E3999" s="65">
        <v>32</v>
      </c>
      <c r="F3999">
        <v>1</v>
      </c>
    </row>
    <row r="4000" spans="1:6">
      <c r="A4000" s="64">
        <v>44162</v>
      </c>
      <c r="B4000" s="65">
        <v>44162</v>
      </c>
      <c r="C4000" s="65" t="s">
        <v>538</v>
      </c>
      <c r="D4000" s="66">
        <f>VLOOKUP(Pag_Inicio_Corr_mas_casos[[#This Row],[Corregimiento]],Hoja3!$A$2:$D$676,4,0)</f>
        <v>130107</v>
      </c>
      <c r="E4000" s="65">
        <v>31</v>
      </c>
      <c r="F4000">
        <v>1</v>
      </c>
    </row>
    <row r="4001" spans="1:6">
      <c r="A4001" s="64">
        <v>44162</v>
      </c>
      <c r="B4001" s="65">
        <v>44162</v>
      </c>
      <c r="C4001" s="65" t="s">
        <v>544</v>
      </c>
      <c r="D4001" s="66">
        <f>VLOOKUP(Pag_Inicio_Corr_mas_casos[[#This Row],[Corregimiento]],Hoja3!$A$2:$D$676,4,0)</f>
        <v>130108</v>
      </c>
      <c r="E4001" s="65">
        <v>30</v>
      </c>
      <c r="F4001">
        <v>1</v>
      </c>
    </row>
    <row r="4002" spans="1:6">
      <c r="A4002" s="64">
        <v>44162</v>
      </c>
      <c r="B4002" s="65">
        <v>44162</v>
      </c>
      <c r="C4002" s="65" t="s">
        <v>528</v>
      </c>
      <c r="D4002" s="66">
        <f>VLOOKUP(Pag_Inicio_Corr_mas_casos[[#This Row],[Corregimiento]],Hoja3!$A$2:$D$676,4,0)</f>
        <v>130102</v>
      </c>
      <c r="E4002" s="65">
        <v>29</v>
      </c>
      <c r="F4002">
        <v>1</v>
      </c>
    </row>
    <row r="4003" spans="1:6">
      <c r="A4003" s="64">
        <v>44162</v>
      </c>
      <c r="B4003" s="65">
        <v>44162</v>
      </c>
      <c r="C4003" s="65" t="s">
        <v>563</v>
      </c>
      <c r="D4003" s="66">
        <f>VLOOKUP(Pag_Inicio_Corr_mas_casos[[#This Row],[Corregimiento]],Hoja3!$A$2:$D$676,4,0)</f>
        <v>130105</v>
      </c>
      <c r="E4003" s="65">
        <v>29</v>
      </c>
      <c r="F4003">
        <v>1</v>
      </c>
    </row>
    <row r="4004" spans="1:6">
      <c r="A4004" s="64">
        <v>44162</v>
      </c>
      <c r="B4004" s="65">
        <v>44162</v>
      </c>
      <c r="C4004" s="65" t="s">
        <v>535</v>
      </c>
      <c r="D4004" s="66">
        <f>VLOOKUP(Pag_Inicio_Corr_mas_casos[[#This Row],[Corregimiento]],Hoja3!$A$2:$D$676,4,0)</f>
        <v>80823</v>
      </c>
      <c r="E4004" s="65">
        <v>27</v>
      </c>
      <c r="F4004">
        <v>1</v>
      </c>
    </row>
    <row r="4005" spans="1:6">
      <c r="A4005" s="64">
        <v>44162</v>
      </c>
      <c r="B4005" s="65">
        <v>44162</v>
      </c>
      <c r="C4005" s="65" t="s">
        <v>569</v>
      </c>
      <c r="D4005" s="66">
        <f>VLOOKUP(Pag_Inicio_Corr_mas_casos[[#This Row],[Corregimiento]],Hoja3!$A$2:$D$676,4,0)</f>
        <v>81003</v>
      </c>
      <c r="E4005" s="65">
        <v>27</v>
      </c>
      <c r="F4005">
        <v>1</v>
      </c>
    </row>
    <row r="4006" spans="1:6">
      <c r="A4006" s="64">
        <v>44162</v>
      </c>
      <c r="B4006" s="65">
        <v>44162</v>
      </c>
      <c r="C4006" s="65" t="s">
        <v>531</v>
      </c>
      <c r="D4006" s="66">
        <f>VLOOKUP(Pag_Inicio_Corr_mas_casos[[#This Row],[Corregimiento]],Hoja3!$A$2:$D$676,4,0)</f>
        <v>81008</v>
      </c>
      <c r="E4006" s="65">
        <v>27</v>
      </c>
      <c r="F4006">
        <v>1</v>
      </c>
    </row>
    <row r="4007" spans="1:6">
      <c r="A4007" s="64">
        <v>44162</v>
      </c>
      <c r="B4007" s="65">
        <v>44162</v>
      </c>
      <c r="C4007" s="65" t="s">
        <v>529</v>
      </c>
      <c r="D4007" s="66">
        <f>VLOOKUP(Pag_Inicio_Corr_mas_casos[[#This Row],[Corregimiento]],Hoja3!$A$2:$D$676,4,0)</f>
        <v>80821</v>
      </c>
      <c r="E4007" s="65">
        <v>26</v>
      </c>
      <c r="F4007">
        <v>1</v>
      </c>
    </row>
    <row r="4008" spans="1:6">
      <c r="A4008" s="64">
        <v>44162</v>
      </c>
      <c r="B4008" s="65">
        <v>44162</v>
      </c>
      <c r="C4008" s="65" t="s">
        <v>545</v>
      </c>
      <c r="D4008" s="66">
        <f>VLOOKUP(Pag_Inicio_Corr_mas_casos[[#This Row],[Corregimiento]],Hoja3!$A$2:$D$676,4,0)</f>
        <v>80810</v>
      </c>
      <c r="E4008" s="65">
        <v>26</v>
      </c>
      <c r="F4008">
        <v>1</v>
      </c>
    </row>
    <row r="4009" spans="1:6">
      <c r="A4009" s="64">
        <v>44162</v>
      </c>
      <c r="B4009" s="65">
        <v>44162</v>
      </c>
      <c r="C4009" s="65" t="s">
        <v>570</v>
      </c>
      <c r="D4009" s="66">
        <f>VLOOKUP(Pag_Inicio_Corr_mas_casos[[#This Row],[Corregimiento]],Hoja3!$A$2:$D$676,4,0)</f>
        <v>81009</v>
      </c>
      <c r="E4009" s="65">
        <v>25</v>
      </c>
      <c r="F4009">
        <v>1</v>
      </c>
    </row>
    <row r="4010" spans="1:6">
      <c r="A4010" s="64">
        <v>44162</v>
      </c>
      <c r="B4010" s="65">
        <v>44162</v>
      </c>
      <c r="C4010" s="65" t="s">
        <v>534</v>
      </c>
      <c r="D4010" s="66">
        <f>VLOOKUP(Pag_Inicio_Corr_mas_casos[[#This Row],[Corregimiento]],Hoja3!$A$2:$D$676,4,0)</f>
        <v>80822</v>
      </c>
      <c r="E4010" s="65">
        <v>23</v>
      </c>
      <c r="F4010">
        <v>1</v>
      </c>
    </row>
    <row r="4011" spans="1:6">
      <c r="A4011" s="64">
        <v>44162</v>
      </c>
      <c r="B4011" s="65">
        <v>44162</v>
      </c>
      <c r="C4011" s="65" t="s">
        <v>530</v>
      </c>
      <c r="D4011" s="66">
        <f>VLOOKUP(Pag_Inicio_Corr_mas_casos[[#This Row],[Corregimiento]],Hoja3!$A$2:$D$676,4,0)</f>
        <v>81007</v>
      </c>
      <c r="E4011" s="65">
        <v>23</v>
      </c>
      <c r="F4011">
        <v>1</v>
      </c>
    </row>
    <row r="4012" spans="1:6">
      <c r="A4012" s="64">
        <v>44162</v>
      </c>
      <c r="B4012" s="65">
        <v>44162</v>
      </c>
      <c r="C4012" s="65" t="s">
        <v>543</v>
      </c>
      <c r="D4012" s="66">
        <f>VLOOKUP(Pag_Inicio_Corr_mas_casos[[#This Row],[Corregimiento]],Hoja3!$A$2:$D$676,4,0)</f>
        <v>80806</v>
      </c>
      <c r="E4012" s="65">
        <v>23</v>
      </c>
      <c r="F4012">
        <v>1</v>
      </c>
    </row>
    <row r="4013" spans="1:6">
      <c r="A4013" s="64">
        <v>44162</v>
      </c>
      <c r="B4013" s="65">
        <v>44162</v>
      </c>
      <c r="C4013" s="65" t="s">
        <v>559</v>
      </c>
      <c r="D4013" s="66">
        <f>VLOOKUP(Pag_Inicio_Corr_mas_casos[[#This Row],[Corregimiento]],Hoja3!$A$2:$D$676,4,0)</f>
        <v>130708</v>
      </c>
      <c r="E4013" s="65">
        <v>21</v>
      </c>
      <c r="F4013">
        <v>1</v>
      </c>
    </row>
    <row r="4014" spans="1:6">
      <c r="A4014" s="64">
        <v>44162</v>
      </c>
      <c r="B4014" s="65">
        <v>44162</v>
      </c>
      <c r="C4014" s="65" t="s">
        <v>525</v>
      </c>
      <c r="D4014" s="66">
        <f>VLOOKUP(Pag_Inicio_Corr_mas_casos[[#This Row],[Corregimiento]],Hoja3!$A$2:$D$676,4,0)</f>
        <v>81002</v>
      </c>
      <c r="E4014" s="65">
        <v>18</v>
      </c>
      <c r="F4014">
        <v>1</v>
      </c>
    </row>
    <row r="4015" spans="1:6">
      <c r="A4015" s="64">
        <v>44162</v>
      </c>
      <c r="B4015" s="65">
        <v>44162</v>
      </c>
      <c r="C4015" s="65" t="s">
        <v>555</v>
      </c>
      <c r="D4015" s="66">
        <f>VLOOKUP(Pag_Inicio_Corr_mas_casos[[#This Row],[Corregimiento]],Hoja3!$A$2:$D$676,4,0)</f>
        <v>80815</v>
      </c>
      <c r="E4015" s="65">
        <v>18</v>
      </c>
      <c r="F4015">
        <v>1</v>
      </c>
    </row>
    <row r="4016" spans="1:6">
      <c r="A4016" s="64">
        <v>44162</v>
      </c>
      <c r="B4016" s="65">
        <v>44162</v>
      </c>
      <c r="C4016" s="65" t="s">
        <v>553</v>
      </c>
      <c r="D4016" s="66">
        <f>VLOOKUP(Pag_Inicio_Corr_mas_casos[[#This Row],[Corregimiento]],Hoja3!$A$2:$D$676,4,0)</f>
        <v>80808</v>
      </c>
      <c r="E4016" s="65">
        <v>18</v>
      </c>
      <c r="F4016">
        <v>1</v>
      </c>
    </row>
    <row r="4017" spans="1:6">
      <c r="A4017" s="64">
        <v>44162</v>
      </c>
      <c r="B4017" s="65">
        <v>44162</v>
      </c>
      <c r="C4017" s="65" t="s">
        <v>560</v>
      </c>
      <c r="D4017" s="66">
        <f>VLOOKUP(Pag_Inicio_Corr_mas_casos[[#This Row],[Corregimiento]],Hoja3!$A$2:$D$676,4,0)</f>
        <v>80826</v>
      </c>
      <c r="E4017" s="65">
        <v>17</v>
      </c>
      <c r="F4017">
        <v>1</v>
      </c>
    </row>
    <row r="4018" spans="1:6">
      <c r="A4018" s="64">
        <v>44162</v>
      </c>
      <c r="B4018" s="65">
        <v>44162</v>
      </c>
      <c r="C4018" s="65" t="s">
        <v>554</v>
      </c>
      <c r="D4018" s="66">
        <f>VLOOKUP(Pag_Inicio_Corr_mas_casos[[#This Row],[Corregimiento]],Hoja3!$A$2:$D$676,4,0)</f>
        <v>80820</v>
      </c>
      <c r="E4018" s="65">
        <v>17</v>
      </c>
      <c r="F4018">
        <v>1</v>
      </c>
    </row>
    <row r="4019" spans="1:6">
      <c r="A4019" s="64">
        <v>44162</v>
      </c>
      <c r="B4019" s="65">
        <v>44162</v>
      </c>
      <c r="C4019" s="65" t="s">
        <v>575</v>
      </c>
      <c r="D4019" s="66">
        <f>VLOOKUP(Pag_Inicio_Corr_mas_casos[[#This Row],[Corregimiento]],Hoja3!$A$2:$D$676,4,0)</f>
        <v>80807</v>
      </c>
      <c r="E4019" s="65">
        <v>16</v>
      </c>
      <c r="F4019">
        <v>1</v>
      </c>
    </row>
    <row r="4020" spans="1:6">
      <c r="A4020" s="64">
        <v>44162</v>
      </c>
      <c r="B4020" s="65">
        <v>44162</v>
      </c>
      <c r="C4020" s="65" t="s">
        <v>725</v>
      </c>
      <c r="D4020" s="66">
        <f>VLOOKUP(Pag_Inicio_Corr_mas_casos[[#This Row],[Corregimiento]],Hoja3!$A$2:$D$676,4,0)</f>
        <v>60202</v>
      </c>
      <c r="E4020" s="65">
        <v>16</v>
      </c>
      <c r="F4020">
        <v>1</v>
      </c>
    </row>
    <row r="4021" spans="1:6">
      <c r="A4021" s="64">
        <v>44162</v>
      </c>
      <c r="B4021" s="65">
        <v>44162</v>
      </c>
      <c r="C4021" s="65" t="s">
        <v>517</v>
      </c>
      <c r="D4021" s="66">
        <f>VLOOKUP(Pag_Inicio_Corr_mas_casos[[#This Row],[Corregimiento]],Hoja3!$A$2:$D$676,4,0)</f>
        <v>130709</v>
      </c>
      <c r="E4021" s="65">
        <v>15</v>
      </c>
      <c r="F4021">
        <v>1</v>
      </c>
    </row>
    <row r="4022" spans="1:6">
      <c r="A4022" s="64">
        <v>44162</v>
      </c>
      <c r="B4022" s="65">
        <v>44162</v>
      </c>
      <c r="C4022" s="65" t="s">
        <v>572</v>
      </c>
      <c r="D4022" s="66">
        <f>VLOOKUP(Pag_Inicio_Corr_mas_casos[[#This Row],[Corregimiento]],Hoja3!$A$2:$D$676,4,0)</f>
        <v>130701</v>
      </c>
      <c r="E4022" s="65">
        <v>14</v>
      </c>
      <c r="F4022">
        <v>1</v>
      </c>
    </row>
    <row r="4023" spans="1:6">
      <c r="A4023" s="64">
        <v>44162</v>
      </c>
      <c r="B4023" s="65">
        <v>44162</v>
      </c>
      <c r="C4023" s="65" t="s">
        <v>542</v>
      </c>
      <c r="D4023" s="66">
        <f>VLOOKUP(Pag_Inicio_Corr_mas_casos[[#This Row],[Corregimiento]],Hoja3!$A$2:$D$676,4,0)</f>
        <v>40601</v>
      </c>
      <c r="E4023" s="65">
        <v>14</v>
      </c>
      <c r="F4023">
        <v>1</v>
      </c>
    </row>
    <row r="4024" spans="1:6">
      <c r="A4024" s="64">
        <v>44162</v>
      </c>
      <c r="B4024" s="65">
        <v>44162</v>
      </c>
      <c r="C4024" s="65" t="s">
        <v>561</v>
      </c>
      <c r="D4024" s="66">
        <f>VLOOKUP(Pag_Inicio_Corr_mas_casos[[#This Row],[Corregimiento]],Hoja3!$A$2:$D$676,4,0)</f>
        <v>50208</v>
      </c>
      <c r="E4024" s="65">
        <v>14</v>
      </c>
      <c r="F4024">
        <v>1</v>
      </c>
    </row>
    <row r="4025" spans="1:6">
      <c r="A4025" s="64">
        <v>44162</v>
      </c>
      <c r="B4025" s="65">
        <v>44162</v>
      </c>
      <c r="C4025" s="65" t="s">
        <v>735</v>
      </c>
      <c r="D4025" s="66">
        <f>VLOOKUP(Pag_Inicio_Corr_mas_casos[[#This Row],[Corregimiento]],Hoja3!$A$2:$D$676,4,0)</f>
        <v>70301</v>
      </c>
      <c r="E4025" s="65">
        <v>13</v>
      </c>
      <c r="F4025">
        <v>1</v>
      </c>
    </row>
    <row r="4026" spans="1:6">
      <c r="A4026" s="64">
        <v>44162</v>
      </c>
      <c r="B4026" s="65">
        <v>44162</v>
      </c>
      <c r="C4026" s="65" t="s">
        <v>532</v>
      </c>
      <c r="D4026" s="66">
        <f>VLOOKUP(Pag_Inicio_Corr_mas_casos[[#This Row],[Corregimiento]],Hoja3!$A$2:$D$676,4,0)</f>
        <v>80816</v>
      </c>
      <c r="E4026" s="65">
        <v>12</v>
      </c>
      <c r="F4026">
        <v>1</v>
      </c>
    </row>
    <row r="4027" spans="1:6">
      <c r="A4027" s="64">
        <v>44162</v>
      </c>
      <c r="B4027" s="65">
        <v>44162</v>
      </c>
      <c r="C4027" s="65" t="s">
        <v>736</v>
      </c>
      <c r="D4027" s="66">
        <f>VLOOKUP(Pag_Inicio_Corr_mas_casos[[#This Row],[Corregimiento]],Hoja3!$A$2:$D$676,4,0)</f>
        <v>130402</v>
      </c>
      <c r="E4027" s="65">
        <v>11</v>
      </c>
      <c r="F4027">
        <v>1</v>
      </c>
    </row>
    <row r="4028" spans="1:6">
      <c r="A4028" s="64">
        <v>44162</v>
      </c>
      <c r="B4028" s="65">
        <v>44162</v>
      </c>
      <c r="C4028" s="65" t="s">
        <v>737</v>
      </c>
      <c r="D4028" s="66">
        <f>VLOOKUP(Pag_Inicio_Corr_mas_casos[[#This Row],[Corregimiento]],Hoja3!$A$2:$D$676,4,0)</f>
        <v>130401</v>
      </c>
      <c r="E4028" s="65">
        <v>11</v>
      </c>
      <c r="F4028">
        <v>1</v>
      </c>
    </row>
    <row r="4029" spans="1:6">
      <c r="A4029" s="64">
        <v>44162</v>
      </c>
      <c r="B4029" s="65">
        <v>44162</v>
      </c>
      <c r="C4029" s="65" t="s">
        <v>599</v>
      </c>
      <c r="D4029" s="66">
        <f>VLOOKUP(Pag_Inicio_Corr_mas_casos[[#This Row],[Corregimiento]],Hoja3!$A$2:$D$676,4,0)</f>
        <v>81004</v>
      </c>
      <c r="E4029" s="65">
        <v>11</v>
      </c>
      <c r="F4029">
        <v>1</v>
      </c>
    </row>
    <row r="4030" spans="1:6">
      <c r="A4030" s="64">
        <v>44162</v>
      </c>
      <c r="B4030" s="65">
        <v>44162</v>
      </c>
      <c r="C4030" s="65" t="s">
        <v>686</v>
      </c>
      <c r="D4030" s="66">
        <f>VLOOKUP(Pag_Inicio_Corr_mas_casos[[#This Row],[Corregimiento]],Hoja3!$A$2:$D$676,4,0)</f>
        <v>60103</v>
      </c>
      <c r="E4030" s="65">
        <v>11</v>
      </c>
      <c r="F4030">
        <v>1</v>
      </c>
    </row>
    <row r="4031" spans="1:6">
      <c r="A4031" s="64">
        <v>44162</v>
      </c>
      <c r="B4031" s="65">
        <v>44162</v>
      </c>
      <c r="C4031" s="65" t="s">
        <v>586</v>
      </c>
      <c r="D4031" s="66">
        <f>VLOOKUP(Pag_Inicio_Corr_mas_casos[[#This Row],[Corregimiento]],Hoja3!$A$2:$D$676,4,0)</f>
        <v>81005</v>
      </c>
      <c r="E4031" s="65">
        <v>11</v>
      </c>
      <c r="F4031">
        <v>1</v>
      </c>
    </row>
    <row r="4032" spans="1:6">
      <c r="A4032" s="83">
        <v>44163</v>
      </c>
      <c r="B4032" s="84">
        <v>44163</v>
      </c>
      <c r="C4032" s="84" t="s">
        <v>526</v>
      </c>
      <c r="D4032" s="85">
        <f>VLOOKUP(Pag_Inicio_Corr_mas_casos[[#This Row],[Corregimiento]],Hoja3!$A$2:$D$676,4,0)</f>
        <v>130106</v>
      </c>
      <c r="E4032" s="84">
        <v>89</v>
      </c>
      <c r="F4032">
        <v>1</v>
      </c>
    </row>
    <row r="4033" spans="1:6">
      <c r="A4033" s="83">
        <v>44163</v>
      </c>
      <c r="B4033" s="84">
        <v>44163</v>
      </c>
      <c r="C4033" s="84" t="s">
        <v>565</v>
      </c>
      <c r="D4033" s="85">
        <f>VLOOKUP(Pag_Inicio_Corr_mas_casos[[#This Row],[Corregimiento]],Hoja3!$A$2:$D$676,4,0)</f>
        <v>80809</v>
      </c>
      <c r="E4033" s="84">
        <v>59</v>
      </c>
      <c r="F4033">
        <v>1</v>
      </c>
    </row>
    <row r="4034" spans="1:6">
      <c r="A4034" s="83">
        <v>44163</v>
      </c>
      <c r="B4034" s="84">
        <v>44163</v>
      </c>
      <c r="C4034" s="84" t="s">
        <v>540</v>
      </c>
      <c r="D4034" s="85">
        <f>VLOOKUP(Pag_Inicio_Corr_mas_casos[[#This Row],[Corregimiento]],Hoja3!$A$2:$D$676,4,0)</f>
        <v>80812</v>
      </c>
      <c r="E4034" s="84">
        <v>52</v>
      </c>
      <c r="F4034">
        <v>1</v>
      </c>
    </row>
    <row r="4035" spans="1:6">
      <c r="A4035" s="83">
        <v>44163</v>
      </c>
      <c r="B4035" s="84">
        <v>44163</v>
      </c>
      <c r="C4035" s="84" t="s">
        <v>545</v>
      </c>
      <c r="D4035" s="85">
        <f>VLOOKUP(Pag_Inicio_Corr_mas_casos[[#This Row],[Corregimiento]],Hoja3!$A$2:$D$676,4,0)</f>
        <v>80810</v>
      </c>
      <c r="E4035" s="84">
        <v>2</v>
      </c>
      <c r="F4035">
        <v>1</v>
      </c>
    </row>
    <row r="4036" spans="1:6">
      <c r="A4036" s="83">
        <v>44163</v>
      </c>
      <c r="B4036" s="84">
        <v>44163</v>
      </c>
      <c r="C4036" s="84" t="s">
        <v>537</v>
      </c>
      <c r="D4036" s="85">
        <f>VLOOKUP(Pag_Inicio_Corr_mas_casos[[#This Row],[Corregimiento]],Hoja3!$A$2:$D$676,4,0)</f>
        <v>80819</v>
      </c>
      <c r="E4036" s="84">
        <v>41</v>
      </c>
      <c r="F4036">
        <v>1</v>
      </c>
    </row>
    <row r="4037" spans="1:6">
      <c r="A4037" s="83">
        <v>44163</v>
      </c>
      <c r="B4037" s="84">
        <v>44163</v>
      </c>
      <c r="C4037" s="84" t="s">
        <v>530</v>
      </c>
      <c r="D4037" s="85">
        <f>VLOOKUP(Pag_Inicio_Corr_mas_casos[[#This Row],[Corregimiento]],Hoja3!$A$2:$D$676,4,0)</f>
        <v>81007</v>
      </c>
      <c r="E4037" s="84">
        <v>41</v>
      </c>
      <c r="F4037">
        <v>1</v>
      </c>
    </row>
    <row r="4038" spans="1:6">
      <c r="A4038" s="83">
        <v>44163</v>
      </c>
      <c r="B4038" s="84">
        <v>44163</v>
      </c>
      <c r="C4038" s="84" t="s">
        <v>541</v>
      </c>
      <c r="D4038" s="85">
        <f>VLOOKUP(Pag_Inicio_Corr_mas_casos[[#This Row],[Corregimiento]],Hoja3!$A$2:$D$676,4,0)</f>
        <v>130702</v>
      </c>
      <c r="E4038" s="84">
        <v>40</v>
      </c>
      <c r="F4038">
        <v>1</v>
      </c>
    </row>
    <row r="4039" spans="1:6">
      <c r="A4039" s="83">
        <v>44163</v>
      </c>
      <c r="B4039" s="84">
        <v>44163</v>
      </c>
      <c r="C4039" s="84" t="s">
        <v>536</v>
      </c>
      <c r="D4039" s="85">
        <f>VLOOKUP(Pag_Inicio_Corr_mas_casos[[#This Row],[Corregimiento]],Hoja3!$A$2:$D$676,4,0)</f>
        <v>81001</v>
      </c>
      <c r="E4039" s="84">
        <v>39</v>
      </c>
      <c r="F4039">
        <v>1</v>
      </c>
    </row>
    <row r="4040" spans="1:6">
      <c r="A4040" s="83">
        <v>44163</v>
      </c>
      <c r="B4040" s="84">
        <v>44163</v>
      </c>
      <c r="C4040" s="84" t="s">
        <v>524</v>
      </c>
      <c r="D4040" s="85">
        <f>VLOOKUP(Pag_Inicio_Corr_mas_casos[[#This Row],[Corregimiento]],Hoja3!$A$2:$D$676,4,0)</f>
        <v>130101</v>
      </c>
      <c r="E4040" s="84">
        <v>38</v>
      </c>
      <c r="F4040">
        <v>1</v>
      </c>
    </row>
    <row r="4041" spans="1:6">
      <c r="A4041" s="83">
        <v>44163</v>
      </c>
      <c r="B4041" s="84">
        <v>44163</v>
      </c>
      <c r="C4041" s="84" t="s">
        <v>533</v>
      </c>
      <c r="D4041" s="85">
        <f>VLOOKUP(Pag_Inicio_Corr_mas_casos[[#This Row],[Corregimiento]],Hoja3!$A$2:$D$676,4,0)</f>
        <v>80817</v>
      </c>
      <c r="E4041" s="84">
        <v>37</v>
      </c>
      <c r="F4041">
        <v>1</v>
      </c>
    </row>
    <row r="4042" spans="1:6">
      <c r="A4042" s="83">
        <v>44163</v>
      </c>
      <c r="B4042" s="84">
        <v>44163</v>
      </c>
      <c r="C4042" s="84" t="s">
        <v>538</v>
      </c>
      <c r="D4042" s="85">
        <f>VLOOKUP(Pag_Inicio_Corr_mas_casos[[#This Row],[Corregimiento]],Hoja3!$A$2:$D$676,4,0)</f>
        <v>130107</v>
      </c>
      <c r="E4042" s="84">
        <v>36</v>
      </c>
      <c r="F4042">
        <v>1</v>
      </c>
    </row>
    <row r="4043" spans="1:6">
      <c r="A4043" s="83">
        <v>44163</v>
      </c>
      <c r="B4043" s="84">
        <v>44163</v>
      </c>
      <c r="C4043" s="84" t="s">
        <v>543</v>
      </c>
      <c r="D4043" s="85">
        <f>VLOOKUP(Pag_Inicio_Corr_mas_casos[[#This Row],[Corregimiento]],Hoja3!$A$2:$D$676,4,0)</f>
        <v>80806</v>
      </c>
      <c r="E4043" s="84">
        <v>34</v>
      </c>
      <c r="F4043">
        <v>1</v>
      </c>
    </row>
    <row r="4044" spans="1:6">
      <c r="A4044" s="83">
        <v>44163</v>
      </c>
      <c r="B4044" s="84">
        <v>44163</v>
      </c>
      <c r="C4044" s="84" t="s">
        <v>560</v>
      </c>
      <c r="D4044" s="85">
        <f>VLOOKUP(Pag_Inicio_Corr_mas_casos[[#This Row],[Corregimiento]],Hoja3!$A$2:$D$676,4,0)</f>
        <v>80826</v>
      </c>
      <c r="E4044" s="84">
        <v>33</v>
      </c>
      <c r="F4044">
        <v>1</v>
      </c>
    </row>
    <row r="4045" spans="1:6">
      <c r="A4045" s="83">
        <v>44163</v>
      </c>
      <c r="B4045" s="84">
        <v>44163</v>
      </c>
      <c r="C4045" s="84" t="s">
        <v>584</v>
      </c>
      <c r="D4045" s="85">
        <f>VLOOKUP(Pag_Inicio_Corr_mas_casos[[#This Row],[Corregimiento]],Hoja3!$A$2:$D$676,4,0)</f>
        <v>100101</v>
      </c>
      <c r="E4045" s="84">
        <v>32</v>
      </c>
      <c r="F4045">
        <v>1</v>
      </c>
    </row>
    <row r="4046" spans="1:6">
      <c r="A4046" s="83">
        <v>44163</v>
      </c>
      <c r="B4046" s="84">
        <v>44163</v>
      </c>
      <c r="C4046" s="84" t="s">
        <v>555</v>
      </c>
      <c r="D4046" s="85">
        <f>VLOOKUP(Pag_Inicio_Corr_mas_casos[[#This Row],[Corregimiento]],Hoja3!$A$2:$D$676,4,0)</f>
        <v>80815</v>
      </c>
      <c r="E4046" s="84">
        <v>32</v>
      </c>
      <c r="F4046">
        <v>1</v>
      </c>
    </row>
    <row r="4047" spans="1:6">
      <c r="A4047" s="83">
        <v>44163</v>
      </c>
      <c r="B4047" s="84">
        <v>44163</v>
      </c>
      <c r="C4047" s="84" t="s">
        <v>542</v>
      </c>
      <c r="D4047" s="85">
        <f>VLOOKUP(Pag_Inicio_Corr_mas_casos[[#This Row],[Corregimiento]],Hoja3!$A$2:$D$676,4,0)</f>
        <v>40601</v>
      </c>
      <c r="E4047" s="84">
        <v>32</v>
      </c>
      <c r="F4047">
        <v>1</v>
      </c>
    </row>
    <row r="4048" spans="1:6">
      <c r="A4048" s="83">
        <v>44163</v>
      </c>
      <c r="B4048" s="84">
        <v>44163</v>
      </c>
      <c r="C4048" s="84" t="s">
        <v>529</v>
      </c>
      <c r="D4048" s="85">
        <f>VLOOKUP(Pag_Inicio_Corr_mas_casos[[#This Row],[Corregimiento]],Hoja3!$A$2:$D$676,4,0)</f>
        <v>80821</v>
      </c>
      <c r="E4048" s="84">
        <v>31</v>
      </c>
      <c r="F4048">
        <v>1</v>
      </c>
    </row>
    <row r="4049" spans="1:6">
      <c r="A4049" s="83">
        <v>44163</v>
      </c>
      <c r="B4049" s="84">
        <v>44163</v>
      </c>
      <c r="C4049" s="84" t="s">
        <v>535</v>
      </c>
      <c r="D4049" s="85">
        <f>VLOOKUP(Pag_Inicio_Corr_mas_casos[[#This Row],[Corregimiento]],Hoja3!$A$2:$D$676,4,0)</f>
        <v>80823</v>
      </c>
      <c r="E4049" s="84">
        <v>30</v>
      </c>
      <c r="F4049">
        <v>1</v>
      </c>
    </row>
    <row r="4050" spans="1:6">
      <c r="A4050" s="83">
        <v>44163</v>
      </c>
      <c r="B4050" s="84">
        <v>44163</v>
      </c>
      <c r="C4050" s="84" t="s">
        <v>563</v>
      </c>
      <c r="D4050" s="85">
        <f>VLOOKUP(Pag_Inicio_Corr_mas_casos[[#This Row],[Corregimiento]],Hoja3!$A$2:$D$676,4,0)</f>
        <v>130105</v>
      </c>
      <c r="E4050" s="84">
        <v>28</v>
      </c>
      <c r="F4050">
        <v>1</v>
      </c>
    </row>
    <row r="4051" spans="1:6">
      <c r="A4051" s="83">
        <v>44163</v>
      </c>
      <c r="B4051" s="84">
        <v>44163</v>
      </c>
      <c r="C4051" s="84" t="s">
        <v>738</v>
      </c>
      <c r="D4051" s="85">
        <f>VLOOKUP(Pag_Inicio_Corr_mas_casos[[#This Row],[Corregimiento]],Hoja3!$A$2:$D$676,4,0)</f>
        <v>20610</v>
      </c>
      <c r="E4051" s="84">
        <v>27</v>
      </c>
      <c r="F4051">
        <v>1</v>
      </c>
    </row>
    <row r="4052" spans="1:6">
      <c r="A4052" s="83">
        <v>44163</v>
      </c>
      <c r="B4052" s="84">
        <v>44163</v>
      </c>
      <c r="C4052" s="84" t="s">
        <v>568</v>
      </c>
      <c r="D4052" s="85">
        <f>VLOOKUP(Pag_Inicio_Corr_mas_casos[[#This Row],[Corregimiento]],Hoja3!$A$2:$D$676,4,0)</f>
        <v>130717</v>
      </c>
      <c r="E4052" s="84">
        <v>27</v>
      </c>
      <c r="F4052">
        <v>1</v>
      </c>
    </row>
    <row r="4053" spans="1:6">
      <c r="A4053" s="83">
        <v>44163</v>
      </c>
      <c r="B4053" s="84">
        <v>44163</v>
      </c>
      <c r="C4053" s="84" t="s">
        <v>531</v>
      </c>
      <c r="D4053" s="85">
        <f>VLOOKUP(Pag_Inicio_Corr_mas_casos[[#This Row],[Corregimiento]],Hoja3!$A$2:$D$676,4,0)</f>
        <v>81008</v>
      </c>
      <c r="E4053" s="84">
        <v>26</v>
      </c>
      <c r="F4053">
        <v>1</v>
      </c>
    </row>
    <row r="4054" spans="1:6">
      <c r="A4054" s="83">
        <v>44163</v>
      </c>
      <c r="B4054" s="84">
        <v>44163</v>
      </c>
      <c r="C4054" s="84" t="s">
        <v>550</v>
      </c>
      <c r="D4054" s="85">
        <f>VLOOKUP(Pag_Inicio_Corr_mas_casos[[#This Row],[Corregimiento]],Hoja3!$A$2:$D$676,4,0)</f>
        <v>80813</v>
      </c>
      <c r="E4054" s="84">
        <v>25</v>
      </c>
      <c r="F4054">
        <v>1</v>
      </c>
    </row>
    <row r="4055" spans="1:6">
      <c r="A4055" s="83">
        <v>44163</v>
      </c>
      <c r="B4055" s="84">
        <v>44163</v>
      </c>
      <c r="C4055" s="84" t="s">
        <v>534</v>
      </c>
      <c r="D4055" s="85">
        <f>VLOOKUP(Pag_Inicio_Corr_mas_casos[[#This Row],[Corregimiento]],Hoja3!$A$2:$D$676,4,0)</f>
        <v>80822</v>
      </c>
      <c r="E4055" s="84">
        <v>25</v>
      </c>
      <c r="F4055">
        <v>1</v>
      </c>
    </row>
    <row r="4056" spans="1:6">
      <c r="A4056" s="83">
        <v>44163</v>
      </c>
      <c r="B4056" s="84">
        <v>44163</v>
      </c>
      <c r="C4056" s="84" t="s">
        <v>532</v>
      </c>
      <c r="D4056" s="85">
        <f>VLOOKUP(Pag_Inicio_Corr_mas_casos[[#This Row],[Corregimiento]],Hoja3!$A$2:$D$676,4,0)</f>
        <v>80816</v>
      </c>
      <c r="E4056" s="84">
        <v>25</v>
      </c>
      <c r="F4056">
        <v>1</v>
      </c>
    </row>
    <row r="4057" spans="1:6">
      <c r="A4057" s="83">
        <v>44163</v>
      </c>
      <c r="B4057" s="84">
        <v>44163</v>
      </c>
      <c r="C4057" s="84" t="s">
        <v>570</v>
      </c>
      <c r="D4057" s="85">
        <f>VLOOKUP(Pag_Inicio_Corr_mas_casos[[#This Row],[Corregimiento]],Hoja3!$A$2:$D$676,4,0)</f>
        <v>81009</v>
      </c>
      <c r="E4057" s="84">
        <v>24</v>
      </c>
      <c r="F4057">
        <v>1</v>
      </c>
    </row>
    <row r="4058" spans="1:6">
      <c r="A4058" s="83">
        <v>44163</v>
      </c>
      <c r="B4058" s="84">
        <v>44163</v>
      </c>
      <c r="C4058" s="84" t="s">
        <v>559</v>
      </c>
      <c r="D4058" s="85">
        <f>VLOOKUP(Pag_Inicio_Corr_mas_casos[[#This Row],[Corregimiento]],Hoja3!$A$2:$D$676,4,0)</f>
        <v>130708</v>
      </c>
      <c r="E4058" s="84">
        <v>23</v>
      </c>
      <c r="F4058">
        <v>1</v>
      </c>
    </row>
    <row r="4059" spans="1:6">
      <c r="A4059" s="83">
        <v>44163</v>
      </c>
      <c r="B4059" s="84">
        <v>44163</v>
      </c>
      <c r="C4059" s="84" t="s">
        <v>569</v>
      </c>
      <c r="D4059" s="85">
        <f>VLOOKUP(Pag_Inicio_Corr_mas_casos[[#This Row],[Corregimiento]],Hoja3!$A$2:$D$676,4,0)</f>
        <v>81003</v>
      </c>
      <c r="E4059" s="84">
        <v>21</v>
      </c>
      <c r="F4059">
        <v>1</v>
      </c>
    </row>
    <row r="4060" spans="1:6">
      <c r="A4060" s="83">
        <v>44163</v>
      </c>
      <c r="B4060" s="84">
        <v>44163</v>
      </c>
      <c r="C4060" s="84" t="s">
        <v>595</v>
      </c>
      <c r="D4060" s="85">
        <f>VLOOKUP(Pag_Inicio_Corr_mas_casos[[#This Row],[Corregimiento]],Hoja3!$A$2:$D$676,4,0)</f>
        <v>20601</v>
      </c>
      <c r="E4060" s="84">
        <v>20</v>
      </c>
      <c r="F4060">
        <v>1</v>
      </c>
    </row>
    <row r="4061" spans="1:6">
      <c r="A4061" s="83">
        <v>44163</v>
      </c>
      <c r="B4061" s="84">
        <v>44163</v>
      </c>
      <c r="C4061" s="84" t="s">
        <v>587</v>
      </c>
      <c r="D4061" s="85">
        <f>VLOOKUP(Pag_Inicio_Corr_mas_casos[[#This Row],[Corregimiento]],Hoja3!$A$2:$D$676,4,0)</f>
        <v>130716</v>
      </c>
      <c r="E4061" s="84">
        <v>19</v>
      </c>
      <c r="F4061">
        <v>1</v>
      </c>
    </row>
    <row r="4062" spans="1:6">
      <c r="A4062" s="83">
        <v>44163</v>
      </c>
      <c r="B4062" s="84">
        <v>44163</v>
      </c>
      <c r="C4062" s="84" t="s">
        <v>525</v>
      </c>
      <c r="D4062" s="85">
        <f>VLOOKUP(Pag_Inicio_Corr_mas_casos[[#This Row],[Corregimiento]],Hoja3!$A$2:$D$676,4,0)</f>
        <v>81002</v>
      </c>
      <c r="E4062" s="84">
        <v>18</v>
      </c>
      <c r="F4062">
        <v>1</v>
      </c>
    </row>
    <row r="4063" spans="1:6">
      <c r="A4063" s="83">
        <v>44163</v>
      </c>
      <c r="B4063" s="84">
        <v>44163</v>
      </c>
      <c r="C4063" s="84" t="s">
        <v>575</v>
      </c>
      <c r="D4063" s="85">
        <f>VLOOKUP(Pag_Inicio_Corr_mas_casos[[#This Row],[Corregimiento]],Hoja3!$A$2:$D$676,4,0)</f>
        <v>80807</v>
      </c>
      <c r="E4063" s="84">
        <v>17</v>
      </c>
      <c r="F4063">
        <v>1</v>
      </c>
    </row>
    <row r="4064" spans="1:6">
      <c r="A4064" s="83">
        <v>44163</v>
      </c>
      <c r="B4064" s="84">
        <v>44163</v>
      </c>
      <c r="C4064" s="84" t="s">
        <v>517</v>
      </c>
      <c r="D4064" s="85">
        <f>VLOOKUP(Pag_Inicio_Corr_mas_casos[[#This Row],[Corregimiento]],Hoja3!$A$2:$D$676,4,0)</f>
        <v>130709</v>
      </c>
      <c r="E4064" s="84">
        <v>17</v>
      </c>
      <c r="F4064">
        <v>1</v>
      </c>
    </row>
    <row r="4065" spans="1:6">
      <c r="A4065" s="83">
        <v>44163</v>
      </c>
      <c r="B4065" s="84">
        <v>44163</v>
      </c>
      <c r="C4065" s="84" t="s">
        <v>579</v>
      </c>
      <c r="D4065" s="85">
        <f>VLOOKUP(Pag_Inicio_Corr_mas_casos[[#This Row],[Corregimiento]],Hoja3!$A$2:$D$676,4,0)</f>
        <v>130706</v>
      </c>
      <c r="E4065" s="84">
        <v>16</v>
      </c>
      <c r="F4065">
        <v>1</v>
      </c>
    </row>
    <row r="4066" spans="1:6">
      <c r="A4066" s="83">
        <v>44163</v>
      </c>
      <c r="B4066" s="84">
        <v>44163</v>
      </c>
      <c r="C4066" s="84" t="s">
        <v>566</v>
      </c>
      <c r="D4066" s="85">
        <f>VLOOKUP(Pag_Inicio_Corr_mas_casos[[#This Row],[Corregimiento]],Hoja3!$A$2:$D$676,4,0)</f>
        <v>40201</v>
      </c>
      <c r="E4066" s="84">
        <v>16</v>
      </c>
      <c r="F4066">
        <v>1</v>
      </c>
    </row>
    <row r="4067" spans="1:6">
      <c r="A4067" s="83">
        <v>44163</v>
      </c>
      <c r="B4067" s="84">
        <v>44163</v>
      </c>
      <c r="C4067" s="84" t="s">
        <v>554</v>
      </c>
      <c r="D4067" s="85">
        <f>VLOOKUP(Pag_Inicio_Corr_mas_casos[[#This Row],[Corregimiento]],Hoja3!$A$2:$D$676,4,0)</f>
        <v>80820</v>
      </c>
      <c r="E4067" s="84">
        <v>16</v>
      </c>
      <c r="F4067">
        <v>1</v>
      </c>
    </row>
    <row r="4068" spans="1:6">
      <c r="A4068" s="83">
        <v>44163</v>
      </c>
      <c r="B4068" s="84">
        <v>44163</v>
      </c>
      <c r="C4068" s="84" t="s">
        <v>572</v>
      </c>
      <c r="D4068" s="85">
        <f>VLOOKUP(Pag_Inicio_Corr_mas_casos[[#This Row],[Corregimiento]],Hoja3!$A$2:$D$676,4,0)</f>
        <v>130701</v>
      </c>
      <c r="E4068" s="84">
        <v>15</v>
      </c>
      <c r="F4068">
        <v>1</v>
      </c>
    </row>
    <row r="4069" spans="1:6">
      <c r="A4069" s="83">
        <v>44163</v>
      </c>
      <c r="B4069" s="84">
        <v>44163</v>
      </c>
      <c r="C4069" s="84" t="s">
        <v>557</v>
      </c>
      <c r="D4069" s="85">
        <f>VLOOKUP(Pag_Inicio_Corr_mas_casos[[#This Row],[Corregimiento]],Hoja3!$A$2:$D$676,4,0)</f>
        <v>80811</v>
      </c>
      <c r="E4069" s="84">
        <v>15</v>
      </c>
      <c r="F4069">
        <v>1</v>
      </c>
    </row>
    <row r="4070" spans="1:6">
      <c r="A4070" s="83">
        <v>44163</v>
      </c>
      <c r="B4070" s="84">
        <v>44163</v>
      </c>
      <c r="C4070" s="84" t="s">
        <v>730</v>
      </c>
      <c r="D4070" s="85">
        <f>VLOOKUP(Pag_Inicio_Corr_mas_casos[[#This Row],[Corregimiento]],Hoja3!$A$2:$D$676,4,0)</f>
        <v>20307</v>
      </c>
      <c r="E4070" s="84">
        <v>14</v>
      </c>
      <c r="F4070">
        <v>1</v>
      </c>
    </row>
    <row r="4071" spans="1:6">
      <c r="A4071" s="83">
        <v>44163</v>
      </c>
      <c r="B4071" s="84">
        <v>44163</v>
      </c>
      <c r="C4071" s="84" t="s">
        <v>528</v>
      </c>
      <c r="D4071" s="85">
        <f>VLOOKUP(Pag_Inicio_Corr_mas_casos[[#This Row],[Corregimiento]],Hoja3!$A$2:$D$676,4,0)</f>
        <v>130102</v>
      </c>
      <c r="E4071" s="84">
        <v>13</v>
      </c>
      <c r="F4071">
        <v>1</v>
      </c>
    </row>
    <row r="4072" spans="1:6">
      <c r="A4072" s="83">
        <v>44163</v>
      </c>
      <c r="B4072" s="84">
        <v>44163</v>
      </c>
      <c r="C4072" s="84" t="s">
        <v>632</v>
      </c>
      <c r="D4072" s="85">
        <f>VLOOKUP(Pag_Inicio_Corr_mas_casos[[#This Row],[Corregimiento]],Hoja3!$A$2:$D$676,4,0)</f>
        <v>100104</v>
      </c>
      <c r="E4072" s="84">
        <v>13</v>
      </c>
      <c r="F4072">
        <v>1</v>
      </c>
    </row>
    <row r="4073" spans="1:6">
      <c r="A4073" s="83">
        <v>44163</v>
      </c>
      <c r="B4073" s="84">
        <v>44163</v>
      </c>
      <c r="C4073" s="84" t="s">
        <v>739</v>
      </c>
      <c r="D4073" s="85">
        <f>VLOOKUP(Pag_Inicio_Corr_mas_casos[[#This Row],[Corregimiento]],Hoja3!$A$2:$D$676,4,0)</f>
        <v>91001</v>
      </c>
      <c r="E4073" s="84">
        <v>12</v>
      </c>
      <c r="F4073">
        <v>1</v>
      </c>
    </row>
    <row r="4074" spans="1:6">
      <c r="A4074" s="83">
        <v>44163</v>
      </c>
      <c r="B4074" s="84">
        <v>44163</v>
      </c>
      <c r="C4074" s="84" t="s">
        <v>576</v>
      </c>
      <c r="D4074" s="85">
        <f>VLOOKUP(Pag_Inicio_Corr_mas_casos[[#This Row],[Corregimiento]],Hoja3!$A$2:$D$676,4,0)</f>
        <v>80814</v>
      </c>
      <c r="E4074" s="84">
        <v>12</v>
      </c>
      <c r="F4074">
        <v>1</v>
      </c>
    </row>
    <row r="4075" spans="1:6">
      <c r="A4075" s="83">
        <v>44163</v>
      </c>
      <c r="B4075" s="84">
        <v>44163</v>
      </c>
      <c r="C4075" s="84" t="s">
        <v>544</v>
      </c>
      <c r="D4075" s="85">
        <f>VLOOKUP(Pag_Inicio_Corr_mas_casos[[#This Row],[Corregimiento]],Hoja3!$A$2:$D$676,4,0)</f>
        <v>130108</v>
      </c>
      <c r="E4075" s="84">
        <v>11</v>
      </c>
      <c r="F4075">
        <v>1</v>
      </c>
    </row>
    <row r="4076" spans="1:6">
      <c r="A4076" s="55">
        <v>44164</v>
      </c>
      <c r="B4076" s="56">
        <v>44164</v>
      </c>
      <c r="C4076" s="56" t="s">
        <v>526</v>
      </c>
      <c r="D4076" s="57">
        <f>VLOOKUP(Pag_Inicio_Corr_mas_casos[[#This Row],[Corregimiento]],Hoja3!$A$2:$D$676,4,0)</f>
        <v>130106</v>
      </c>
      <c r="E4076" s="56">
        <v>57</v>
      </c>
      <c r="F4076">
        <v>1</v>
      </c>
    </row>
    <row r="4077" spans="1:6">
      <c r="A4077" s="55">
        <v>44164</v>
      </c>
      <c r="B4077" s="56">
        <v>44164</v>
      </c>
      <c r="C4077" s="56" t="s">
        <v>524</v>
      </c>
      <c r="D4077" s="57">
        <f>VLOOKUP(Pag_Inicio_Corr_mas_casos[[#This Row],[Corregimiento]],Hoja3!$A$2:$D$676,4,0)</f>
        <v>130101</v>
      </c>
      <c r="E4077" s="56">
        <v>48</v>
      </c>
      <c r="F4077">
        <v>1</v>
      </c>
    </row>
    <row r="4078" spans="1:6">
      <c r="A4078" s="55">
        <v>44164</v>
      </c>
      <c r="B4078" s="56">
        <v>44164</v>
      </c>
      <c r="C4078" s="56" t="s">
        <v>540</v>
      </c>
      <c r="D4078" s="57">
        <f>VLOOKUP(Pag_Inicio_Corr_mas_casos[[#This Row],[Corregimiento]],Hoja3!$A$2:$D$676,4,0)</f>
        <v>80812</v>
      </c>
      <c r="E4078" s="56">
        <v>38</v>
      </c>
      <c r="F4078">
        <v>1</v>
      </c>
    </row>
    <row r="4079" spans="1:6">
      <c r="A4079" s="55">
        <v>44164</v>
      </c>
      <c r="B4079" s="56">
        <v>44164</v>
      </c>
      <c r="C4079" s="56" t="s">
        <v>531</v>
      </c>
      <c r="D4079" s="57">
        <f>VLOOKUP(Pag_Inicio_Corr_mas_casos[[#This Row],[Corregimiento]],Hoja3!$A$2:$D$676,4,0)</f>
        <v>81008</v>
      </c>
      <c r="E4079" s="56">
        <v>34</v>
      </c>
      <c r="F4079">
        <v>1</v>
      </c>
    </row>
    <row r="4080" spans="1:6">
      <c r="A4080" s="55">
        <v>44164</v>
      </c>
      <c r="B4080" s="56">
        <v>44164</v>
      </c>
      <c r="C4080" s="56" t="s">
        <v>537</v>
      </c>
      <c r="D4080" s="57">
        <f>VLOOKUP(Pag_Inicio_Corr_mas_casos[[#This Row],[Corregimiento]],Hoja3!$A$2:$D$676,4,0)</f>
        <v>80819</v>
      </c>
      <c r="E4080" s="56">
        <v>34</v>
      </c>
      <c r="F4080">
        <v>1</v>
      </c>
    </row>
    <row r="4081" spans="1:6">
      <c r="A4081" s="55">
        <v>44164</v>
      </c>
      <c r="B4081" s="56">
        <v>44164</v>
      </c>
      <c r="C4081" s="56" t="s">
        <v>565</v>
      </c>
      <c r="D4081" s="57">
        <f>VLOOKUP(Pag_Inicio_Corr_mas_casos[[#This Row],[Corregimiento]],Hoja3!$A$2:$D$676,4,0)</f>
        <v>80809</v>
      </c>
      <c r="E4081" s="56">
        <v>33</v>
      </c>
      <c r="F4081">
        <v>1</v>
      </c>
    </row>
    <row r="4082" spans="1:6">
      <c r="A4082" s="55">
        <v>44164</v>
      </c>
      <c r="B4082" s="56">
        <v>44164</v>
      </c>
      <c r="C4082" s="56" t="s">
        <v>538</v>
      </c>
      <c r="D4082" s="57">
        <f>VLOOKUP(Pag_Inicio_Corr_mas_casos[[#This Row],[Corregimiento]],Hoja3!$A$2:$D$676,4,0)</f>
        <v>130107</v>
      </c>
      <c r="E4082" s="56">
        <v>32</v>
      </c>
      <c r="F4082">
        <v>1</v>
      </c>
    </row>
    <row r="4083" spans="1:6">
      <c r="A4083" s="55">
        <v>44164</v>
      </c>
      <c r="B4083" s="56">
        <v>44164</v>
      </c>
      <c r="C4083" s="56" t="s">
        <v>575</v>
      </c>
      <c r="D4083" s="57">
        <f>VLOOKUP(Pag_Inicio_Corr_mas_casos[[#This Row],[Corregimiento]],Hoja3!$A$2:$D$676,4,0)</f>
        <v>80807</v>
      </c>
      <c r="E4083" s="56">
        <v>31</v>
      </c>
      <c r="F4083">
        <v>1</v>
      </c>
    </row>
    <row r="4084" spans="1:6">
      <c r="A4084" s="55">
        <v>44164</v>
      </c>
      <c r="B4084" s="56">
        <v>44164</v>
      </c>
      <c r="C4084" s="56" t="s">
        <v>545</v>
      </c>
      <c r="D4084" s="57">
        <f>VLOOKUP(Pag_Inicio_Corr_mas_casos[[#This Row],[Corregimiento]],Hoja3!$A$2:$D$676,4,0)</f>
        <v>80810</v>
      </c>
      <c r="E4084" s="56">
        <v>31</v>
      </c>
      <c r="F4084">
        <v>1</v>
      </c>
    </row>
    <row r="4085" spans="1:6">
      <c r="A4085" s="55">
        <v>44164</v>
      </c>
      <c r="B4085" s="56">
        <v>44164</v>
      </c>
      <c r="C4085" s="56" t="s">
        <v>550</v>
      </c>
      <c r="D4085" s="57">
        <f>VLOOKUP(Pag_Inicio_Corr_mas_casos[[#This Row],[Corregimiento]],Hoja3!$A$2:$D$676,4,0)</f>
        <v>80813</v>
      </c>
      <c r="E4085" s="56">
        <v>30</v>
      </c>
      <c r="F4085">
        <v>1</v>
      </c>
    </row>
    <row r="4086" spans="1:6">
      <c r="A4086" s="55">
        <v>44164</v>
      </c>
      <c r="B4086" s="56">
        <v>44164</v>
      </c>
      <c r="C4086" s="56" t="s">
        <v>543</v>
      </c>
      <c r="D4086" s="57">
        <f>VLOOKUP(Pag_Inicio_Corr_mas_casos[[#This Row],[Corregimiento]],Hoja3!$A$2:$D$676,4,0)</f>
        <v>80806</v>
      </c>
      <c r="E4086" s="56">
        <v>29</v>
      </c>
      <c r="F4086">
        <v>1</v>
      </c>
    </row>
    <row r="4087" spans="1:6">
      <c r="A4087" s="55">
        <v>44164</v>
      </c>
      <c r="B4087" s="56">
        <v>44164</v>
      </c>
      <c r="C4087" s="56" t="s">
        <v>525</v>
      </c>
      <c r="D4087" s="57">
        <f>VLOOKUP(Pag_Inicio_Corr_mas_casos[[#This Row],[Corregimiento]],Hoja3!$A$2:$D$676,4,0)</f>
        <v>81002</v>
      </c>
      <c r="E4087" s="56">
        <v>27</v>
      </c>
      <c r="F4087">
        <v>1</v>
      </c>
    </row>
    <row r="4088" spans="1:6">
      <c r="A4088" s="55">
        <v>44164</v>
      </c>
      <c r="B4088" s="56">
        <v>44164</v>
      </c>
      <c r="C4088" s="56" t="s">
        <v>560</v>
      </c>
      <c r="D4088" s="57">
        <f>VLOOKUP(Pag_Inicio_Corr_mas_casos[[#This Row],[Corregimiento]],Hoja3!$A$2:$D$676,4,0)</f>
        <v>80826</v>
      </c>
      <c r="E4088" s="56">
        <v>27</v>
      </c>
      <c r="F4088">
        <v>1</v>
      </c>
    </row>
    <row r="4089" spans="1:6">
      <c r="A4089" s="55">
        <v>44164</v>
      </c>
      <c r="B4089" s="56">
        <v>44164</v>
      </c>
      <c r="C4089" s="56" t="s">
        <v>570</v>
      </c>
      <c r="D4089" s="57">
        <f>VLOOKUP(Pag_Inicio_Corr_mas_casos[[#This Row],[Corregimiento]],Hoja3!$A$2:$D$676,4,0)</f>
        <v>81009</v>
      </c>
      <c r="E4089" s="56">
        <v>27</v>
      </c>
      <c r="F4089">
        <v>1</v>
      </c>
    </row>
    <row r="4090" spans="1:6">
      <c r="A4090" s="55">
        <v>44164</v>
      </c>
      <c r="B4090" s="56">
        <v>44164</v>
      </c>
      <c r="C4090" s="56" t="s">
        <v>559</v>
      </c>
      <c r="D4090" s="57">
        <f>VLOOKUP(Pag_Inicio_Corr_mas_casos[[#This Row],[Corregimiento]],Hoja3!$A$2:$D$676,4,0)</f>
        <v>130708</v>
      </c>
      <c r="E4090" s="56">
        <v>26</v>
      </c>
      <c r="F4090">
        <v>1</v>
      </c>
    </row>
    <row r="4091" spans="1:6">
      <c r="A4091" s="55">
        <v>44164</v>
      </c>
      <c r="B4091" s="56">
        <v>44164</v>
      </c>
      <c r="C4091" s="56" t="s">
        <v>528</v>
      </c>
      <c r="D4091" s="57">
        <f>VLOOKUP(Pag_Inicio_Corr_mas_casos[[#This Row],[Corregimiento]],Hoja3!$A$2:$D$676,4,0)</f>
        <v>130102</v>
      </c>
      <c r="E4091" s="56">
        <v>26</v>
      </c>
      <c r="F4091">
        <v>1</v>
      </c>
    </row>
    <row r="4092" spans="1:6">
      <c r="A4092" s="55">
        <v>44164</v>
      </c>
      <c r="B4092" s="56">
        <v>44164</v>
      </c>
      <c r="C4092" s="56" t="s">
        <v>532</v>
      </c>
      <c r="D4092" s="57">
        <f>VLOOKUP(Pag_Inicio_Corr_mas_casos[[#This Row],[Corregimiento]],Hoja3!$A$2:$D$676,4,0)</f>
        <v>80816</v>
      </c>
      <c r="E4092" s="56">
        <v>26</v>
      </c>
      <c r="F4092">
        <v>1</v>
      </c>
    </row>
    <row r="4093" spans="1:6">
      <c r="A4093" s="55">
        <v>44164</v>
      </c>
      <c r="B4093" s="56">
        <v>44164</v>
      </c>
      <c r="C4093" s="56" t="s">
        <v>529</v>
      </c>
      <c r="D4093" s="57">
        <f>VLOOKUP(Pag_Inicio_Corr_mas_casos[[#This Row],[Corregimiento]],Hoja3!$A$2:$D$676,4,0)</f>
        <v>80821</v>
      </c>
      <c r="E4093" s="56">
        <v>25</v>
      </c>
      <c r="F4093">
        <v>1</v>
      </c>
    </row>
    <row r="4094" spans="1:6">
      <c r="A4094" s="55">
        <v>44164</v>
      </c>
      <c r="B4094" s="56">
        <v>44164</v>
      </c>
      <c r="C4094" s="56" t="s">
        <v>534</v>
      </c>
      <c r="D4094" s="57">
        <f>VLOOKUP(Pag_Inicio_Corr_mas_casos[[#This Row],[Corregimiento]],Hoja3!$A$2:$D$676,4,0)</f>
        <v>80822</v>
      </c>
      <c r="E4094" s="56">
        <v>23</v>
      </c>
      <c r="F4094">
        <v>1</v>
      </c>
    </row>
    <row r="4095" spans="1:6">
      <c r="A4095" s="55">
        <v>44164</v>
      </c>
      <c r="B4095" s="56">
        <v>44164</v>
      </c>
      <c r="C4095" s="56" t="s">
        <v>530</v>
      </c>
      <c r="D4095" s="57">
        <f>VLOOKUP(Pag_Inicio_Corr_mas_casos[[#This Row],[Corregimiento]],Hoja3!$A$2:$D$676,4,0)</f>
        <v>81007</v>
      </c>
      <c r="E4095" s="56">
        <v>23</v>
      </c>
      <c r="F4095">
        <v>1</v>
      </c>
    </row>
    <row r="4096" spans="1:6">
      <c r="A4096" s="55">
        <v>44164</v>
      </c>
      <c r="B4096" s="56">
        <v>44164</v>
      </c>
      <c r="C4096" s="56" t="s">
        <v>535</v>
      </c>
      <c r="D4096" s="57">
        <f>VLOOKUP(Pag_Inicio_Corr_mas_casos[[#This Row],[Corregimiento]],Hoja3!$A$2:$D$676,4,0)</f>
        <v>80823</v>
      </c>
      <c r="E4096" s="56">
        <v>23</v>
      </c>
      <c r="F4096">
        <v>1</v>
      </c>
    </row>
    <row r="4097" spans="1:6">
      <c r="A4097" s="55">
        <v>44164</v>
      </c>
      <c r="B4097" s="56">
        <v>44164</v>
      </c>
      <c r="C4097" s="56" t="s">
        <v>569</v>
      </c>
      <c r="D4097" s="57">
        <f>VLOOKUP(Pag_Inicio_Corr_mas_casos[[#This Row],[Corregimiento]],Hoja3!$A$2:$D$676,4,0)</f>
        <v>81003</v>
      </c>
      <c r="E4097" s="56">
        <v>22</v>
      </c>
      <c r="F4097">
        <v>1</v>
      </c>
    </row>
    <row r="4098" spans="1:6">
      <c r="A4098" s="55">
        <v>44164</v>
      </c>
      <c r="B4098" s="56">
        <v>44164</v>
      </c>
      <c r="C4098" s="56" t="s">
        <v>533</v>
      </c>
      <c r="D4098" s="57">
        <f>VLOOKUP(Pag_Inicio_Corr_mas_casos[[#This Row],[Corregimiento]],Hoja3!$A$2:$D$676,4,0)</f>
        <v>80817</v>
      </c>
      <c r="E4098" s="56">
        <v>22</v>
      </c>
      <c r="F4098">
        <v>1</v>
      </c>
    </row>
    <row r="4099" spans="1:6">
      <c r="A4099" s="55">
        <v>44164</v>
      </c>
      <c r="B4099" s="56">
        <v>44164</v>
      </c>
      <c r="C4099" s="56" t="s">
        <v>541</v>
      </c>
      <c r="D4099" s="57">
        <f>VLOOKUP(Pag_Inicio_Corr_mas_casos[[#This Row],[Corregimiento]],Hoja3!$A$2:$D$676,4,0)</f>
        <v>130702</v>
      </c>
      <c r="E4099" s="56">
        <v>18</v>
      </c>
      <c r="F4099">
        <v>1</v>
      </c>
    </row>
    <row r="4100" spans="1:6">
      <c r="A4100" s="55">
        <v>44164</v>
      </c>
      <c r="B4100" s="56">
        <v>44164</v>
      </c>
      <c r="C4100" s="56" t="s">
        <v>568</v>
      </c>
      <c r="D4100" s="57">
        <f>VLOOKUP(Pag_Inicio_Corr_mas_casos[[#This Row],[Corregimiento]],Hoja3!$A$2:$D$676,4,0)</f>
        <v>130717</v>
      </c>
      <c r="E4100" s="56">
        <v>18</v>
      </c>
      <c r="F4100">
        <v>1</v>
      </c>
    </row>
    <row r="4101" spans="1:6">
      <c r="A4101" s="55">
        <v>44164</v>
      </c>
      <c r="B4101" s="56">
        <v>44164</v>
      </c>
      <c r="C4101" s="56" t="s">
        <v>536</v>
      </c>
      <c r="D4101" s="57">
        <f>VLOOKUP(Pag_Inicio_Corr_mas_casos[[#This Row],[Corregimiento]],Hoja3!$A$2:$D$676,4,0)</f>
        <v>81001</v>
      </c>
      <c r="E4101" s="56">
        <v>17</v>
      </c>
      <c r="F4101">
        <v>1</v>
      </c>
    </row>
    <row r="4102" spans="1:6">
      <c r="A4102" s="55">
        <v>44164</v>
      </c>
      <c r="B4102" s="56">
        <v>44164</v>
      </c>
      <c r="C4102" s="56" t="s">
        <v>740</v>
      </c>
      <c r="D4102" s="57">
        <f>VLOOKUP(Pag_Inicio_Corr_mas_casos[[#This Row],[Corregimiento]],Hoja3!$A$2:$D$676,4,0)</f>
        <v>130302</v>
      </c>
      <c r="E4102" s="56">
        <v>15</v>
      </c>
      <c r="F4102">
        <v>1</v>
      </c>
    </row>
    <row r="4103" spans="1:6">
      <c r="A4103" s="55">
        <v>44164</v>
      </c>
      <c r="B4103" s="56">
        <v>44164</v>
      </c>
      <c r="C4103" s="56" t="s">
        <v>554</v>
      </c>
      <c r="D4103" s="57">
        <f>VLOOKUP(Pag_Inicio_Corr_mas_casos[[#This Row],[Corregimiento]],Hoja3!$A$2:$D$676,4,0)</f>
        <v>80820</v>
      </c>
      <c r="E4103" s="56">
        <v>15</v>
      </c>
      <c r="F4103">
        <v>1</v>
      </c>
    </row>
    <row r="4104" spans="1:6">
      <c r="A4104" s="55">
        <v>44164</v>
      </c>
      <c r="B4104" s="56">
        <v>44164</v>
      </c>
      <c r="C4104" s="56" t="s">
        <v>574</v>
      </c>
      <c r="D4104" s="57">
        <f>VLOOKUP(Pag_Inicio_Corr_mas_casos[[#This Row],[Corregimiento]],Hoja3!$A$2:$D$676,4,0)</f>
        <v>80508</v>
      </c>
      <c r="E4104" s="56">
        <v>15</v>
      </c>
      <c r="F4104">
        <v>1</v>
      </c>
    </row>
    <row r="4105" spans="1:6">
      <c r="A4105" s="55">
        <v>44164</v>
      </c>
      <c r="B4105" s="56">
        <v>44164</v>
      </c>
      <c r="C4105" s="56" t="s">
        <v>587</v>
      </c>
      <c r="D4105" s="57">
        <f>VLOOKUP(Pag_Inicio_Corr_mas_casos[[#This Row],[Corregimiento]],Hoja3!$A$2:$D$676,4,0)</f>
        <v>130716</v>
      </c>
      <c r="E4105" s="56">
        <v>13</v>
      </c>
      <c r="F4105">
        <v>1</v>
      </c>
    </row>
    <row r="4106" spans="1:6">
      <c r="A4106" s="55">
        <v>44164</v>
      </c>
      <c r="B4106" s="56">
        <v>44164</v>
      </c>
      <c r="C4106" s="56" t="s">
        <v>553</v>
      </c>
      <c r="D4106" s="57">
        <f>VLOOKUP(Pag_Inicio_Corr_mas_casos[[#This Row],[Corregimiento]],Hoja3!$A$2:$D$676,4,0)</f>
        <v>80808</v>
      </c>
      <c r="E4106" s="56">
        <v>13</v>
      </c>
      <c r="F4106">
        <v>1</v>
      </c>
    </row>
    <row r="4107" spans="1:6">
      <c r="A4107" s="55">
        <v>44164</v>
      </c>
      <c r="B4107" s="56">
        <v>44164</v>
      </c>
      <c r="C4107" s="56" t="s">
        <v>573</v>
      </c>
      <c r="D4107" s="57">
        <f>VLOOKUP(Pag_Inicio_Corr_mas_casos[[#This Row],[Corregimiento]],Hoja3!$A$2:$D$676,4,0)</f>
        <v>80804</v>
      </c>
      <c r="E4107" s="56">
        <v>12</v>
      </c>
      <c r="F4107">
        <v>1</v>
      </c>
    </row>
    <row r="4108" spans="1:6">
      <c r="A4108" s="55">
        <v>44164</v>
      </c>
      <c r="B4108" s="56">
        <v>44164</v>
      </c>
      <c r="C4108" s="56" t="s">
        <v>663</v>
      </c>
      <c r="D4108" s="57">
        <f>VLOOKUP(Pag_Inicio_Corr_mas_casos[[#This Row],[Corregimiento]],Hoja3!$A$2:$D$676,4,0)</f>
        <v>20107</v>
      </c>
      <c r="E4108" s="56">
        <v>12</v>
      </c>
      <c r="F4108">
        <v>1</v>
      </c>
    </row>
    <row r="4109" spans="1:6">
      <c r="A4109" s="55">
        <v>44164</v>
      </c>
      <c r="B4109" s="56">
        <v>44164</v>
      </c>
      <c r="C4109" s="56" t="s">
        <v>735</v>
      </c>
      <c r="D4109" s="57">
        <f>VLOOKUP(Pag_Inicio_Corr_mas_casos[[#This Row],[Corregimiento]],Hoja3!$A$2:$D$676,4,0)</f>
        <v>70301</v>
      </c>
      <c r="E4109" s="56">
        <v>11</v>
      </c>
      <c r="F4109">
        <v>1</v>
      </c>
    </row>
    <row r="4110" spans="1:6">
      <c r="A4110" s="55">
        <v>44164</v>
      </c>
      <c r="B4110" s="56">
        <v>44164</v>
      </c>
      <c r="C4110" s="56" t="s">
        <v>579</v>
      </c>
      <c r="D4110" s="57">
        <f>VLOOKUP(Pag_Inicio_Corr_mas_casos[[#This Row],[Corregimiento]],Hoja3!$A$2:$D$676,4,0)</f>
        <v>130706</v>
      </c>
      <c r="E4110" s="56">
        <v>10</v>
      </c>
      <c r="F4110">
        <v>1</v>
      </c>
    </row>
    <row r="4111" spans="1:6">
      <c r="A4111" s="58">
        <v>44165</v>
      </c>
      <c r="B4111" s="59">
        <v>44165</v>
      </c>
      <c r="C4111" s="59" t="s">
        <v>528</v>
      </c>
      <c r="D4111" s="60">
        <f>VLOOKUP(Pag_Inicio_Corr_mas_casos[[#This Row],[Corregimiento]],Hoja3!$A$2:$D$676,4,0)</f>
        <v>130102</v>
      </c>
      <c r="E4111" s="59">
        <v>39</v>
      </c>
      <c r="F4111">
        <v>1</v>
      </c>
    </row>
    <row r="4112" spans="1:6">
      <c r="A4112" s="58">
        <v>44165</v>
      </c>
      <c r="B4112" s="59">
        <v>44165</v>
      </c>
      <c r="C4112" s="59" t="s">
        <v>584</v>
      </c>
      <c r="D4112" s="60">
        <f>VLOOKUP(Pag_Inicio_Corr_mas_casos[[#This Row],[Corregimiento]],Hoja3!$A$2:$D$676,4,0)</f>
        <v>100101</v>
      </c>
      <c r="E4112" s="59">
        <v>33</v>
      </c>
      <c r="F4112">
        <v>1</v>
      </c>
    </row>
    <row r="4113" spans="1:6">
      <c r="A4113" s="58">
        <v>44165</v>
      </c>
      <c r="B4113" s="59">
        <v>44165</v>
      </c>
      <c r="C4113" s="59" t="s">
        <v>543</v>
      </c>
      <c r="D4113" s="60">
        <f>VLOOKUP(Pag_Inicio_Corr_mas_casos[[#This Row],[Corregimiento]],Hoja3!$A$2:$D$676,4,0)</f>
        <v>80806</v>
      </c>
      <c r="E4113" s="59">
        <v>30</v>
      </c>
      <c r="F4113">
        <v>1</v>
      </c>
    </row>
    <row r="4114" spans="1:6">
      <c r="A4114" s="58">
        <v>44165</v>
      </c>
      <c r="B4114" s="59">
        <v>44165</v>
      </c>
      <c r="C4114" s="59" t="s">
        <v>526</v>
      </c>
      <c r="D4114" s="60">
        <f>VLOOKUP(Pag_Inicio_Corr_mas_casos[[#This Row],[Corregimiento]],Hoja3!$A$2:$D$676,4,0)</f>
        <v>130106</v>
      </c>
      <c r="E4114" s="59">
        <v>29</v>
      </c>
      <c r="F4114">
        <v>1</v>
      </c>
    </row>
    <row r="4115" spans="1:6">
      <c r="A4115" s="58">
        <v>44165</v>
      </c>
      <c r="B4115" s="59">
        <v>44165</v>
      </c>
      <c r="C4115" s="59" t="s">
        <v>536</v>
      </c>
      <c r="D4115" s="60">
        <f>VLOOKUP(Pag_Inicio_Corr_mas_casos[[#This Row],[Corregimiento]],Hoja3!$A$2:$D$676,4,0)</f>
        <v>81001</v>
      </c>
      <c r="E4115" s="59">
        <v>28</v>
      </c>
      <c r="F4115">
        <v>1</v>
      </c>
    </row>
    <row r="4116" spans="1:6">
      <c r="A4116" s="58">
        <v>44165</v>
      </c>
      <c r="B4116" s="59">
        <v>44165</v>
      </c>
      <c r="C4116" s="59" t="s">
        <v>568</v>
      </c>
      <c r="D4116" s="60">
        <f>VLOOKUP(Pag_Inicio_Corr_mas_casos[[#This Row],[Corregimiento]],Hoja3!$A$2:$D$676,4,0)</f>
        <v>130717</v>
      </c>
      <c r="E4116" s="59">
        <v>28</v>
      </c>
      <c r="F4116">
        <v>1</v>
      </c>
    </row>
    <row r="4117" spans="1:6">
      <c r="A4117" s="58">
        <v>44165</v>
      </c>
      <c r="B4117" s="59">
        <v>44165</v>
      </c>
      <c r="C4117" s="59" t="s">
        <v>534</v>
      </c>
      <c r="D4117" s="60">
        <f>VLOOKUP(Pag_Inicio_Corr_mas_casos[[#This Row],[Corregimiento]],Hoja3!$A$2:$D$676,4,0)</f>
        <v>80822</v>
      </c>
      <c r="E4117" s="59">
        <v>26</v>
      </c>
      <c r="F4117">
        <v>1</v>
      </c>
    </row>
    <row r="4118" spans="1:6">
      <c r="A4118" s="58">
        <v>44165</v>
      </c>
      <c r="B4118" s="59">
        <v>44165</v>
      </c>
      <c r="C4118" s="59" t="s">
        <v>535</v>
      </c>
      <c r="D4118" s="60">
        <f>VLOOKUP(Pag_Inicio_Corr_mas_casos[[#This Row],[Corregimiento]],Hoja3!$A$2:$D$676,4,0)</f>
        <v>80823</v>
      </c>
      <c r="E4118" s="59">
        <v>26</v>
      </c>
      <c r="F4118">
        <v>1</v>
      </c>
    </row>
    <row r="4119" spans="1:6">
      <c r="A4119" s="58">
        <v>44165</v>
      </c>
      <c r="B4119" s="59">
        <v>44165</v>
      </c>
      <c r="C4119" s="59" t="s">
        <v>569</v>
      </c>
      <c r="D4119" s="60">
        <f>VLOOKUP(Pag_Inicio_Corr_mas_casos[[#This Row],[Corregimiento]],Hoja3!$A$2:$D$676,4,0)</f>
        <v>81003</v>
      </c>
      <c r="E4119" s="59">
        <v>25</v>
      </c>
      <c r="F4119">
        <v>1</v>
      </c>
    </row>
    <row r="4120" spans="1:6">
      <c r="A4120" s="58">
        <v>44165</v>
      </c>
      <c r="B4120" s="59">
        <v>44165</v>
      </c>
      <c r="C4120" s="59" t="s">
        <v>550</v>
      </c>
      <c r="D4120" s="60">
        <f>VLOOKUP(Pag_Inicio_Corr_mas_casos[[#This Row],[Corregimiento]],Hoja3!$A$2:$D$676,4,0)</f>
        <v>80813</v>
      </c>
      <c r="E4120" s="59">
        <v>25</v>
      </c>
      <c r="F4120">
        <v>1</v>
      </c>
    </row>
    <row r="4121" spans="1:6">
      <c r="A4121" s="58">
        <v>44165</v>
      </c>
      <c r="B4121" s="59">
        <v>44165</v>
      </c>
      <c r="C4121" s="59" t="s">
        <v>525</v>
      </c>
      <c r="D4121" s="60">
        <f>VLOOKUP(Pag_Inicio_Corr_mas_casos[[#This Row],[Corregimiento]],Hoja3!$A$2:$D$676,4,0)</f>
        <v>81002</v>
      </c>
      <c r="E4121" s="59">
        <v>24</v>
      </c>
      <c r="F4121">
        <v>1</v>
      </c>
    </row>
    <row r="4122" spans="1:6">
      <c r="A4122" s="58">
        <v>44165</v>
      </c>
      <c r="B4122" s="59">
        <v>44165</v>
      </c>
      <c r="C4122" s="59" t="s">
        <v>537</v>
      </c>
      <c r="D4122" s="60">
        <f>VLOOKUP(Pag_Inicio_Corr_mas_casos[[#This Row],[Corregimiento]],Hoja3!$A$2:$D$676,4,0)</f>
        <v>80819</v>
      </c>
      <c r="E4122" s="59">
        <v>24</v>
      </c>
      <c r="F4122">
        <v>1</v>
      </c>
    </row>
    <row r="4123" spans="1:6">
      <c r="A4123" s="58">
        <v>44165</v>
      </c>
      <c r="B4123" s="59">
        <v>44165</v>
      </c>
      <c r="C4123" s="59" t="s">
        <v>532</v>
      </c>
      <c r="D4123" s="60">
        <f>VLOOKUP(Pag_Inicio_Corr_mas_casos[[#This Row],[Corregimiento]],Hoja3!$A$2:$D$676,4,0)</f>
        <v>80816</v>
      </c>
      <c r="E4123" s="59">
        <v>20</v>
      </c>
      <c r="F4123">
        <v>1</v>
      </c>
    </row>
    <row r="4124" spans="1:6">
      <c r="A4124" s="58">
        <v>44165</v>
      </c>
      <c r="B4124" s="59">
        <v>44165</v>
      </c>
      <c r="C4124" s="59" t="s">
        <v>524</v>
      </c>
      <c r="D4124" s="60">
        <f>VLOOKUP(Pag_Inicio_Corr_mas_casos[[#This Row],[Corregimiento]],Hoja3!$A$2:$D$676,4,0)</f>
        <v>130101</v>
      </c>
      <c r="E4124" s="59">
        <v>19</v>
      </c>
      <c r="F4124">
        <v>1</v>
      </c>
    </row>
    <row r="4125" spans="1:6">
      <c r="A4125" s="58">
        <v>44165</v>
      </c>
      <c r="B4125" s="59">
        <v>44165</v>
      </c>
      <c r="C4125" s="59" t="s">
        <v>530</v>
      </c>
      <c r="D4125" s="60">
        <f>VLOOKUP(Pag_Inicio_Corr_mas_casos[[#This Row],[Corregimiento]],Hoja3!$A$2:$D$676,4,0)</f>
        <v>81007</v>
      </c>
      <c r="E4125" s="59">
        <v>19</v>
      </c>
      <c r="F4125">
        <v>1</v>
      </c>
    </row>
    <row r="4126" spans="1:6">
      <c r="A4126" s="58">
        <v>44165</v>
      </c>
      <c r="B4126" s="59">
        <v>44165</v>
      </c>
      <c r="C4126" s="59" t="s">
        <v>554</v>
      </c>
      <c r="D4126" s="60">
        <f>VLOOKUP(Pag_Inicio_Corr_mas_casos[[#This Row],[Corregimiento]],Hoja3!$A$2:$D$676,4,0)</f>
        <v>80820</v>
      </c>
      <c r="E4126" s="59">
        <v>19</v>
      </c>
      <c r="F4126">
        <v>1</v>
      </c>
    </row>
    <row r="4127" spans="1:6">
      <c r="A4127" s="58">
        <v>44165</v>
      </c>
      <c r="B4127" s="59">
        <v>44165</v>
      </c>
      <c r="C4127" s="59" t="s">
        <v>529</v>
      </c>
      <c r="D4127" s="60">
        <f>VLOOKUP(Pag_Inicio_Corr_mas_casos[[#This Row],[Corregimiento]],Hoja3!$A$2:$D$676,4,0)</f>
        <v>80821</v>
      </c>
      <c r="E4127" s="59">
        <v>18</v>
      </c>
      <c r="F4127">
        <v>1</v>
      </c>
    </row>
    <row r="4128" spans="1:6">
      <c r="A4128" s="58">
        <v>44165</v>
      </c>
      <c r="B4128" s="59">
        <v>44165</v>
      </c>
      <c r="C4128" s="59" t="s">
        <v>541</v>
      </c>
      <c r="D4128" s="60">
        <f>VLOOKUP(Pag_Inicio_Corr_mas_casos[[#This Row],[Corregimiento]],Hoja3!$A$2:$D$676,4,0)</f>
        <v>130702</v>
      </c>
      <c r="E4128" s="59">
        <v>18</v>
      </c>
      <c r="F4128">
        <v>1</v>
      </c>
    </row>
    <row r="4129" spans="1:6">
      <c r="A4129" s="58">
        <v>44165</v>
      </c>
      <c r="B4129" s="59">
        <v>44165</v>
      </c>
      <c r="C4129" s="59" t="s">
        <v>540</v>
      </c>
      <c r="D4129" s="60">
        <f>VLOOKUP(Pag_Inicio_Corr_mas_casos[[#This Row],[Corregimiento]],Hoja3!$A$2:$D$676,4,0)</f>
        <v>80812</v>
      </c>
      <c r="E4129" s="59">
        <v>18</v>
      </c>
      <c r="F4129">
        <v>1</v>
      </c>
    </row>
    <row r="4130" spans="1:6">
      <c r="A4130" s="58">
        <v>44165</v>
      </c>
      <c r="B4130" s="59">
        <v>44165</v>
      </c>
      <c r="C4130" s="59" t="s">
        <v>579</v>
      </c>
      <c r="D4130" s="60">
        <f>VLOOKUP(Pag_Inicio_Corr_mas_casos[[#This Row],[Corregimiento]],Hoja3!$A$2:$D$676,4,0)</f>
        <v>130706</v>
      </c>
      <c r="E4130" s="59">
        <v>17</v>
      </c>
      <c r="F4130">
        <v>1</v>
      </c>
    </row>
    <row r="4131" spans="1:6">
      <c r="A4131" s="58">
        <v>44165</v>
      </c>
      <c r="B4131" s="59">
        <v>44165</v>
      </c>
      <c r="C4131" s="59" t="s">
        <v>570</v>
      </c>
      <c r="D4131" s="60">
        <f>VLOOKUP(Pag_Inicio_Corr_mas_casos[[#This Row],[Corregimiento]],Hoja3!$A$2:$D$676,4,0)</f>
        <v>81009</v>
      </c>
      <c r="E4131" s="59">
        <v>17</v>
      </c>
      <c r="F4131">
        <v>1</v>
      </c>
    </row>
    <row r="4132" spans="1:6">
      <c r="A4132" s="58">
        <v>44165</v>
      </c>
      <c r="B4132" s="59">
        <v>44165</v>
      </c>
      <c r="C4132" s="59" t="s">
        <v>553</v>
      </c>
      <c r="D4132" s="60">
        <f>VLOOKUP(Pag_Inicio_Corr_mas_casos[[#This Row],[Corregimiento]],Hoja3!$A$2:$D$676,4,0)</f>
        <v>80808</v>
      </c>
      <c r="E4132" s="59">
        <v>16</v>
      </c>
      <c r="F4132">
        <v>1</v>
      </c>
    </row>
    <row r="4133" spans="1:6">
      <c r="A4133" s="58">
        <v>44165</v>
      </c>
      <c r="B4133" s="59">
        <v>44165</v>
      </c>
      <c r="C4133" s="59" t="s">
        <v>538</v>
      </c>
      <c r="D4133" s="60">
        <f>VLOOKUP(Pag_Inicio_Corr_mas_casos[[#This Row],[Corregimiento]],Hoja3!$A$2:$D$676,4,0)</f>
        <v>130107</v>
      </c>
      <c r="E4133" s="59">
        <v>15</v>
      </c>
      <c r="F4133">
        <v>1</v>
      </c>
    </row>
    <row r="4134" spans="1:6">
      <c r="A4134" s="58">
        <v>44165</v>
      </c>
      <c r="B4134" s="59">
        <v>44165</v>
      </c>
      <c r="C4134" s="59" t="s">
        <v>533</v>
      </c>
      <c r="D4134" s="60">
        <f>VLOOKUP(Pag_Inicio_Corr_mas_casos[[#This Row],[Corregimiento]],Hoja3!$A$2:$D$676,4,0)</f>
        <v>80817</v>
      </c>
      <c r="E4134" s="59">
        <v>15</v>
      </c>
      <c r="F4134">
        <v>1</v>
      </c>
    </row>
    <row r="4135" spans="1:6">
      <c r="A4135" s="58">
        <v>44165</v>
      </c>
      <c r="B4135" s="59">
        <v>44165</v>
      </c>
      <c r="C4135" s="59" t="s">
        <v>567</v>
      </c>
      <c r="D4135" s="60">
        <f>VLOOKUP(Pag_Inicio_Corr_mas_casos[[#This Row],[Corregimiento]],Hoja3!$A$2:$D$676,4,0)</f>
        <v>80805</v>
      </c>
      <c r="E4135" s="59">
        <v>14</v>
      </c>
      <c r="F4135">
        <v>1</v>
      </c>
    </row>
    <row r="4136" spans="1:6">
      <c r="A4136" s="58">
        <v>44165</v>
      </c>
      <c r="B4136" s="59">
        <v>44165</v>
      </c>
      <c r="C4136" s="59" t="s">
        <v>561</v>
      </c>
      <c r="D4136" s="60">
        <f>VLOOKUP(Pag_Inicio_Corr_mas_casos[[#This Row],[Corregimiento]],Hoja3!$A$2:$D$676,4,0)</f>
        <v>50208</v>
      </c>
      <c r="E4136" s="59">
        <v>14</v>
      </c>
      <c r="F4136">
        <v>1</v>
      </c>
    </row>
    <row r="4137" spans="1:6">
      <c r="A4137" s="58">
        <v>44165</v>
      </c>
      <c r="B4137" s="59">
        <v>44165</v>
      </c>
      <c r="C4137" s="59" t="s">
        <v>572</v>
      </c>
      <c r="D4137" s="60">
        <f>VLOOKUP(Pag_Inicio_Corr_mas_casos[[#This Row],[Corregimiento]],Hoja3!$A$2:$D$676,4,0)</f>
        <v>130701</v>
      </c>
      <c r="E4137" s="59">
        <v>13</v>
      </c>
      <c r="F4137">
        <v>1</v>
      </c>
    </row>
    <row r="4138" spans="1:6">
      <c r="A4138" s="58">
        <v>44165</v>
      </c>
      <c r="B4138" s="59">
        <v>44165</v>
      </c>
      <c r="C4138" s="59" t="s">
        <v>575</v>
      </c>
      <c r="D4138" s="60">
        <f>VLOOKUP(Pag_Inicio_Corr_mas_casos[[#This Row],[Corregimiento]],Hoja3!$A$2:$D$676,4,0)</f>
        <v>80807</v>
      </c>
      <c r="E4138" s="59">
        <v>13</v>
      </c>
      <c r="F4138">
        <v>1</v>
      </c>
    </row>
    <row r="4139" spans="1:6">
      <c r="A4139" s="58">
        <v>44165</v>
      </c>
      <c r="B4139" s="59">
        <v>44165</v>
      </c>
      <c r="C4139" s="59" t="s">
        <v>544</v>
      </c>
      <c r="D4139" s="60">
        <f>VLOOKUP(Pag_Inicio_Corr_mas_casos[[#This Row],[Corregimiento]],Hoja3!$A$2:$D$676,4,0)</f>
        <v>130108</v>
      </c>
      <c r="E4139" s="59">
        <v>13</v>
      </c>
      <c r="F4139">
        <v>1</v>
      </c>
    </row>
    <row r="4140" spans="1:6">
      <c r="A4140" s="58">
        <v>44165</v>
      </c>
      <c r="B4140" s="59">
        <v>44165</v>
      </c>
      <c r="C4140" s="59" t="s">
        <v>555</v>
      </c>
      <c r="D4140" s="60">
        <f>VLOOKUP(Pag_Inicio_Corr_mas_casos[[#This Row],[Corregimiento]],Hoja3!$A$2:$D$676,4,0)</f>
        <v>80815</v>
      </c>
      <c r="E4140" s="59">
        <v>13</v>
      </c>
      <c r="F4140">
        <v>1</v>
      </c>
    </row>
    <row r="4141" spans="1:6">
      <c r="A4141" s="58">
        <v>44165</v>
      </c>
      <c r="B4141" s="59">
        <v>44165</v>
      </c>
      <c r="C4141" s="59" t="s">
        <v>565</v>
      </c>
      <c r="D4141" s="60">
        <f>VLOOKUP(Pag_Inicio_Corr_mas_casos[[#This Row],[Corregimiento]],Hoja3!$A$2:$D$676,4,0)</f>
        <v>80809</v>
      </c>
      <c r="E4141" s="59">
        <v>13</v>
      </c>
      <c r="F4141">
        <v>1</v>
      </c>
    </row>
    <row r="4142" spans="1:6">
      <c r="A4142" s="58">
        <v>44165</v>
      </c>
      <c r="B4142" s="59">
        <v>44165</v>
      </c>
      <c r="C4142" s="59" t="s">
        <v>741</v>
      </c>
      <c r="D4142" s="60">
        <f>VLOOKUP(Pag_Inicio_Corr_mas_casos[[#This Row],[Corregimiento]],Hoja3!$A$2:$D$676,4,0)</f>
        <v>40707</v>
      </c>
      <c r="E4142" s="59">
        <v>13</v>
      </c>
      <c r="F4142">
        <v>1</v>
      </c>
    </row>
    <row r="4143" spans="1:6">
      <c r="A4143" s="58">
        <v>44165</v>
      </c>
      <c r="B4143" s="59">
        <v>44165</v>
      </c>
      <c r="C4143" s="59" t="s">
        <v>663</v>
      </c>
      <c r="D4143" s="60">
        <f>VLOOKUP(Pag_Inicio_Corr_mas_casos[[#This Row],[Corregimiento]],Hoja3!$A$2:$D$676,4,0)</f>
        <v>20107</v>
      </c>
      <c r="E4143" s="59">
        <v>13</v>
      </c>
      <c r="F4143">
        <v>1</v>
      </c>
    </row>
    <row r="4144" spans="1:6">
      <c r="A4144" s="58">
        <v>44165</v>
      </c>
      <c r="B4144" s="59">
        <v>44165</v>
      </c>
      <c r="C4144" s="59" t="s">
        <v>545</v>
      </c>
      <c r="D4144" s="60">
        <f>VLOOKUP(Pag_Inicio_Corr_mas_casos[[#This Row],[Corregimiento]],Hoja3!$A$2:$D$676,4,0)</f>
        <v>80810</v>
      </c>
      <c r="E4144" s="59">
        <v>12</v>
      </c>
      <c r="F4144">
        <v>1</v>
      </c>
    </row>
    <row r="4145" spans="1:6">
      <c r="A4145" s="58">
        <v>44165</v>
      </c>
      <c r="B4145" s="59">
        <v>44165</v>
      </c>
      <c r="C4145" s="59" t="s">
        <v>547</v>
      </c>
      <c r="D4145" s="60">
        <f>VLOOKUP(Pag_Inicio_Corr_mas_casos[[#This Row],[Corregimiento]],Hoja3!$A$2:$D$676,4,0)</f>
        <v>30113</v>
      </c>
      <c r="E4145" s="59">
        <v>12</v>
      </c>
      <c r="F4145">
        <v>1</v>
      </c>
    </row>
    <row r="4146" spans="1:6">
      <c r="A4146" s="58">
        <v>44165</v>
      </c>
      <c r="B4146" s="59">
        <v>44165</v>
      </c>
      <c r="C4146" s="59" t="s">
        <v>595</v>
      </c>
      <c r="D4146" s="60">
        <f>VLOOKUP(Pag_Inicio_Corr_mas_casos[[#This Row],[Corregimiento]],Hoja3!$A$2:$D$676,4,0)</f>
        <v>20601</v>
      </c>
      <c r="E4146" s="59">
        <v>11</v>
      </c>
      <c r="F4146">
        <v>1</v>
      </c>
    </row>
    <row r="4147" spans="1:6">
      <c r="A4147" s="58">
        <v>44165</v>
      </c>
      <c r="B4147" s="59">
        <v>44165</v>
      </c>
      <c r="C4147" s="59" t="s">
        <v>587</v>
      </c>
      <c r="D4147" s="60">
        <f>VLOOKUP(Pag_Inicio_Corr_mas_casos[[#This Row],[Corregimiento]],Hoja3!$A$2:$D$676,4,0)</f>
        <v>130716</v>
      </c>
      <c r="E4147" s="59">
        <v>11</v>
      </c>
      <c r="F4147">
        <v>1</v>
      </c>
    </row>
    <row r="4148" spans="1:6">
      <c r="A4148" s="58">
        <v>44165</v>
      </c>
      <c r="B4148" s="59">
        <v>44165</v>
      </c>
      <c r="C4148" s="59" t="s">
        <v>517</v>
      </c>
      <c r="D4148" s="60">
        <f>VLOOKUP(Pag_Inicio_Corr_mas_casos[[#This Row],[Corregimiento]],Hoja3!$A$2:$D$676,4,0)</f>
        <v>130709</v>
      </c>
      <c r="E4148" s="59">
        <v>10</v>
      </c>
      <c r="F4148">
        <v>1</v>
      </c>
    </row>
    <row r="4149" spans="1:6">
      <c r="A4149" s="67">
        <v>44166</v>
      </c>
      <c r="B4149" s="68">
        <v>44166</v>
      </c>
      <c r="C4149" s="68" t="s">
        <v>540</v>
      </c>
      <c r="D4149" s="69">
        <f>VLOOKUP(Pag_Inicio_Corr_mas_casos[[#This Row],[Corregimiento]],Hoja3!$A$2:$D$676,4,0)</f>
        <v>80812</v>
      </c>
      <c r="E4149" s="68">
        <v>62</v>
      </c>
      <c r="F4149">
        <v>1</v>
      </c>
    </row>
    <row r="4150" spans="1:6">
      <c r="A4150" s="67">
        <v>44166</v>
      </c>
      <c r="B4150" s="68">
        <v>44166</v>
      </c>
      <c r="C4150" s="68" t="s">
        <v>565</v>
      </c>
      <c r="D4150" s="69">
        <f>VLOOKUP(Pag_Inicio_Corr_mas_casos[[#This Row],[Corregimiento]],Hoja3!$A$2:$D$676,4,0)</f>
        <v>80809</v>
      </c>
      <c r="E4150" s="68">
        <v>62</v>
      </c>
      <c r="F4150">
        <v>1</v>
      </c>
    </row>
    <row r="4151" spans="1:6">
      <c r="A4151" s="67">
        <v>44166</v>
      </c>
      <c r="B4151" s="68">
        <v>44166</v>
      </c>
      <c r="C4151" s="68" t="s">
        <v>537</v>
      </c>
      <c r="D4151" s="69">
        <f>VLOOKUP(Pag_Inicio_Corr_mas_casos[[#This Row],[Corregimiento]],Hoja3!$A$2:$D$676,4,0)</f>
        <v>80819</v>
      </c>
      <c r="E4151" s="68">
        <v>47</v>
      </c>
      <c r="F4151">
        <v>1</v>
      </c>
    </row>
    <row r="4152" spans="1:6">
      <c r="A4152" s="67">
        <v>44166</v>
      </c>
      <c r="B4152" s="68">
        <v>44166</v>
      </c>
      <c r="C4152" s="68" t="s">
        <v>534</v>
      </c>
      <c r="D4152" s="69">
        <f>VLOOKUP(Pag_Inicio_Corr_mas_casos[[#This Row],[Corregimiento]],Hoja3!$A$2:$D$676,4,0)</f>
        <v>80822</v>
      </c>
      <c r="E4152" s="68">
        <v>40</v>
      </c>
      <c r="F4152">
        <v>1</v>
      </c>
    </row>
    <row r="4153" spans="1:6">
      <c r="A4153" s="67">
        <v>44166</v>
      </c>
      <c r="B4153" s="68">
        <v>44166</v>
      </c>
      <c r="C4153" s="68" t="s">
        <v>533</v>
      </c>
      <c r="D4153" s="69">
        <f>VLOOKUP(Pag_Inicio_Corr_mas_casos[[#This Row],[Corregimiento]],Hoja3!$A$2:$D$676,4,0)</f>
        <v>80817</v>
      </c>
      <c r="E4153" s="68">
        <v>37</v>
      </c>
      <c r="F4153">
        <v>1</v>
      </c>
    </row>
    <row r="4154" spans="1:6">
      <c r="A4154" s="67">
        <v>44166</v>
      </c>
      <c r="B4154" s="68">
        <v>44166</v>
      </c>
      <c r="C4154" s="68" t="s">
        <v>529</v>
      </c>
      <c r="D4154" s="69">
        <f>VLOOKUP(Pag_Inicio_Corr_mas_casos[[#This Row],[Corregimiento]],Hoja3!$A$2:$D$676,4,0)</f>
        <v>80821</v>
      </c>
      <c r="E4154" s="68">
        <v>35</v>
      </c>
      <c r="F4154">
        <v>1</v>
      </c>
    </row>
    <row r="4155" spans="1:6">
      <c r="A4155" s="67">
        <v>44166</v>
      </c>
      <c r="B4155" s="68">
        <v>44166</v>
      </c>
      <c r="C4155" s="68" t="s">
        <v>738</v>
      </c>
      <c r="D4155" s="69">
        <f>VLOOKUP(Pag_Inicio_Corr_mas_casos[[#This Row],[Corregimiento]],Hoja3!$A$2:$D$676,4,0)</f>
        <v>20610</v>
      </c>
      <c r="E4155" s="68">
        <v>33</v>
      </c>
      <c r="F4155">
        <v>1</v>
      </c>
    </row>
    <row r="4156" spans="1:6">
      <c r="A4156" s="67">
        <v>44166</v>
      </c>
      <c r="B4156" s="68">
        <v>44166</v>
      </c>
      <c r="C4156" s="68" t="s">
        <v>543</v>
      </c>
      <c r="D4156" s="69">
        <f>VLOOKUP(Pag_Inicio_Corr_mas_casos[[#This Row],[Corregimiento]],Hoja3!$A$2:$D$676,4,0)</f>
        <v>80806</v>
      </c>
      <c r="E4156" s="68">
        <v>30</v>
      </c>
      <c r="F4156">
        <v>1</v>
      </c>
    </row>
    <row r="4157" spans="1:6">
      <c r="A4157" s="67">
        <v>44166</v>
      </c>
      <c r="B4157" s="68">
        <v>44166</v>
      </c>
      <c r="C4157" s="68" t="s">
        <v>530</v>
      </c>
      <c r="D4157" s="69">
        <f>VLOOKUP(Pag_Inicio_Corr_mas_casos[[#This Row],[Corregimiento]],Hoja3!$A$2:$D$676,4,0)</f>
        <v>81007</v>
      </c>
      <c r="E4157" s="68">
        <v>29</v>
      </c>
      <c r="F4157">
        <v>1</v>
      </c>
    </row>
    <row r="4158" spans="1:6">
      <c r="A4158" s="67">
        <v>44166</v>
      </c>
      <c r="B4158" s="68">
        <v>44166</v>
      </c>
      <c r="C4158" s="68" t="s">
        <v>525</v>
      </c>
      <c r="D4158" s="69">
        <f>VLOOKUP(Pag_Inicio_Corr_mas_casos[[#This Row],[Corregimiento]],Hoja3!$A$2:$D$676,4,0)</f>
        <v>81002</v>
      </c>
      <c r="E4158" s="68">
        <v>29</v>
      </c>
      <c r="F4158">
        <v>1</v>
      </c>
    </row>
    <row r="4159" spans="1:6">
      <c r="A4159" s="67">
        <v>44166</v>
      </c>
      <c r="B4159" s="68">
        <v>44166</v>
      </c>
      <c r="C4159" s="68" t="s">
        <v>555</v>
      </c>
      <c r="D4159" s="69">
        <f>VLOOKUP(Pag_Inicio_Corr_mas_casos[[#This Row],[Corregimiento]],Hoja3!$A$2:$D$676,4,0)</f>
        <v>80815</v>
      </c>
      <c r="E4159" s="68">
        <v>29</v>
      </c>
      <c r="F4159">
        <v>1</v>
      </c>
    </row>
    <row r="4160" spans="1:6">
      <c r="A4160" s="67">
        <v>44166</v>
      </c>
      <c r="B4160" s="68">
        <v>44166</v>
      </c>
      <c r="C4160" s="68" t="s">
        <v>532</v>
      </c>
      <c r="D4160" s="69">
        <f>VLOOKUP(Pag_Inicio_Corr_mas_casos[[#This Row],[Corregimiento]],Hoja3!$A$2:$D$676,4,0)</f>
        <v>80816</v>
      </c>
      <c r="E4160" s="68">
        <v>29</v>
      </c>
      <c r="F4160">
        <v>1</v>
      </c>
    </row>
    <row r="4161" spans="1:6">
      <c r="A4161" s="67">
        <v>44166</v>
      </c>
      <c r="B4161" s="68">
        <v>44166</v>
      </c>
      <c r="C4161" s="68" t="s">
        <v>560</v>
      </c>
      <c r="D4161" s="69">
        <f>VLOOKUP(Pag_Inicio_Corr_mas_casos[[#This Row],[Corregimiento]],Hoja3!$A$2:$D$676,4,0)</f>
        <v>80826</v>
      </c>
      <c r="E4161" s="68">
        <v>28</v>
      </c>
      <c r="F4161">
        <v>1</v>
      </c>
    </row>
    <row r="4162" spans="1:6">
      <c r="A4162" s="67">
        <v>44166</v>
      </c>
      <c r="B4162" s="68">
        <v>44166</v>
      </c>
      <c r="C4162" s="68" t="s">
        <v>535</v>
      </c>
      <c r="D4162" s="69">
        <f>VLOOKUP(Pag_Inicio_Corr_mas_casos[[#This Row],[Corregimiento]],Hoja3!$A$2:$D$676,4,0)</f>
        <v>80823</v>
      </c>
      <c r="E4162" s="68">
        <v>27</v>
      </c>
      <c r="F4162">
        <v>1</v>
      </c>
    </row>
    <row r="4163" spans="1:6">
      <c r="A4163" s="67">
        <v>44166</v>
      </c>
      <c r="B4163" s="68">
        <v>44166</v>
      </c>
      <c r="C4163" s="68" t="s">
        <v>550</v>
      </c>
      <c r="D4163" s="69">
        <f>VLOOKUP(Pag_Inicio_Corr_mas_casos[[#This Row],[Corregimiento]],Hoja3!$A$2:$D$676,4,0)</f>
        <v>80813</v>
      </c>
      <c r="E4163" s="68">
        <v>26</v>
      </c>
      <c r="F4163">
        <v>1</v>
      </c>
    </row>
    <row r="4164" spans="1:6">
      <c r="A4164" s="67">
        <v>44166</v>
      </c>
      <c r="B4164" s="68">
        <v>44166</v>
      </c>
      <c r="C4164" s="68" t="s">
        <v>570</v>
      </c>
      <c r="D4164" s="69">
        <f>VLOOKUP(Pag_Inicio_Corr_mas_casos[[#This Row],[Corregimiento]],Hoja3!$A$2:$D$676,4,0)</f>
        <v>81009</v>
      </c>
      <c r="E4164" s="68">
        <v>26</v>
      </c>
      <c r="F4164">
        <v>1</v>
      </c>
    </row>
    <row r="4165" spans="1:6">
      <c r="A4165" s="67">
        <v>44166</v>
      </c>
      <c r="B4165" s="68">
        <v>44166</v>
      </c>
      <c r="C4165" s="68" t="s">
        <v>575</v>
      </c>
      <c r="D4165" s="69">
        <f>VLOOKUP(Pag_Inicio_Corr_mas_casos[[#This Row],[Corregimiento]],Hoja3!$A$2:$D$676,4,0)</f>
        <v>80807</v>
      </c>
      <c r="E4165" s="68">
        <v>25</v>
      </c>
      <c r="F4165">
        <v>1</v>
      </c>
    </row>
    <row r="4166" spans="1:6">
      <c r="A4166" s="67">
        <v>44166</v>
      </c>
      <c r="B4166" s="68">
        <v>44166</v>
      </c>
      <c r="C4166" s="68" t="s">
        <v>545</v>
      </c>
      <c r="D4166" s="69">
        <f>VLOOKUP(Pag_Inicio_Corr_mas_casos[[#This Row],[Corregimiento]],Hoja3!$A$2:$D$676,4,0)</f>
        <v>80810</v>
      </c>
      <c r="E4166" s="68">
        <v>24</v>
      </c>
      <c r="F4166">
        <v>1</v>
      </c>
    </row>
    <row r="4167" spans="1:6">
      <c r="A4167" s="67">
        <v>44166</v>
      </c>
      <c r="B4167" s="68">
        <v>44166</v>
      </c>
      <c r="C4167" s="68" t="s">
        <v>592</v>
      </c>
      <c r="D4167" s="69">
        <f>VLOOKUP(Pag_Inicio_Corr_mas_casos[[#This Row],[Corregimiento]],Hoja3!$A$2:$D$676,4,0)</f>
        <v>20101</v>
      </c>
      <c r="E4167" s="68">
        <v>23</v>
      </c>
      <c r="F4167">
        <v>1</v>
      </c>
    </row>
    <row r="4168" spans="1:6">
      <c r="A4168" s="67">
        <v>44166</v>
      </c>
      <c r="B4168" s="68">
        <v>44166</v>
      </c>
      <c r="C4168" s="68" t="s">
        <v>536</v>
      </c>
      <c r="D4168" s="69">
        <f>VLOOKUP(Pag_Inicio_Corr_mas_casos[[#This Row],[Corregimiento]],Hoja3!$A$2:$D$676,4,0)</f>
        <v>81001</v>
      </c>
      <c r="E4168" s="68">
        <v>23</v>
      </c>
      <c r="F4168">
        <v>1</v>
      </c>
    </row>
    <row r="4169" spans="1:6">
      <c r="A4169" s="67">
        <v>44166</v>
      </c>
      <c r="B4169" s="68">
        <v>44166</v>
      </c>
      <c r="C4169" s="68" t="s">
        <v>526</v>
      </c>
      <c r="D4169" s="69">
        <f>VLOOKUP(Pag_Inicio_Corr_mas_casos[[#This Row],[Corregimiento]],Hoja3!$A$2:$D$676,4,0)</f>
        <v>130106</v>
      </c>
      <c r="E4169" s="68">
        <v>23</v>
      </c>
      <c r="F4169">
        <v>1</v>
      </c>
    </row>
    <row r="4170" spans="1:6">
      <c r="A4170" s="67">
        <v>44166</v>
      </c>
      <c r="B4170" s="68">
        <v>44166</v>
      </c>
      <c r="C4170" s="68" t="s">
        <v>528</v>
      </c>
      <c r="D4170" s="69">
        <f>VLOOKUP(Pag_Inicio_Corr_mas_casos[[#This Row],[Corregimiento]],Hoja3!$A$2:$D$676,4,0)</f>
        <v>130102</v>
      </c>
      <c r="E4170" s="68">
        <v>21</v>
      </c>
      <c r="F4170">
        <v>1</v>
      </c>
    </row>
    <row r="4171" spans="1:6">
      <c r="A4171" s="67">
        <v>44166</v>
      </c>
      <c r="B4171" s="68">
        <v>44166</v>
      </c>
      <c r="C4171" s="68" t="s">
        <v>554</v>
      </c>
      <c r="D4171" s="69">
        <f>VLOOKUP(Pag_Inicio_Corr_mas_casos[[#This Row],[Corregimiento]],Hoja3!$A$2:$D$676,4,0)</f>
        <v>80820</v>
      </c>
      <c r="E4171" s="68">
        <v>21</v>
      </c>
      <c r="F4171">
        <v>1</v>
      </c>
    </row>
    <row r="4172" spans="1:6">
      <c r="A4172" s="67">
        <v>44166</v>
      </c>
      <c r="B4172" s="68">
        <v>44166</v>
      </c>
      <c r="C4172" s="68" t="s">
        <v>563</v>
      </c>
      <c r="D4172" s="69">
        <f>VLOOKUP(Pag_Inicio_Corr_mas_casos[[#This Row],[Corregimiento]],Hoja3!$A$2:$D$676,4,0)</f>
        <v>130105</v>
      </c>
      <c r="E4172" s="68">
        <v>21</v>
      </c>
      <c r="F4172">
        <v>1</v>
      </c>
    </row>
    <row r="4173" spans="1:6">
      <c r="A4173" s="67">
        <v>44166</v>
      </c>
      <c r="B4173" s="68">
        <v>44166</v>
      </c>
      <c r="C4173" s="68" t="s">
        <v>580</v>
      </c>
      <c r="D4173" s="69">
        <f>VLOOKUP(Pag_Inicio_Corr_mas_casos[[#This Row],[Corregimiento]],Hoja3!$A$2:$D$676,4,0)</f>
        <v>91001</v>
      </c>
      <c r="E4173" s="68">
        <v>20</v>
      </c>
      <c r="F4173">
        <v>1</v>
      </c>
    </row>
    <row r="4174" spans="1:6">
      <c r="A4174" s="67">
        <v>44166</v>
      </c>
      <c r="B4174" s="68">
        <v>44166</v>
      </c>
      <c r="C4174" s="68" t="s">
        <v>576</v>
      </c>
      <c r="D4174" s="69">
        <f>VLOOKUP(Pag_Inicio_Corr_mas_casos[[#This Row],[Corregimiento]],Hoja3!$A$2:$D$676,4,0)</f>
        <v>80814</v>
      </c>
      <c r="E4174" s="68">
        <v>19</v>
      </c>
      <c r="F4174">
        <v>1</v>
      </c>
    </row>
    <row r="4175" spans="1:6">
      <c r="A4175" s="67">
        <v>44166</v>
      </c>
      <c r="B4175" s="68">
        <v>44166</v>
      </c>
      <c r="C4175" s="68" t="s">
        <v>531</v>
      </c>
      <c r="D4175" s="69">
        <f>VLOOKUP(Pag_Inicio_Corr_mas_casos[[#This Row],[Corregimiento]],Hoja3!$A$2:$D$676,4,0)</f>
        <v>81008</v>
      </c>
      <c r="E4175" s="68">
        <v>19</v>
      </c>
      <c r="F4175">
        <v>1</v>
      </c>
    </row>
    <row r="4176" spans="1:6">
      <c r="A4176" s="67">
        <v>44166</v>
      </c>
      <c r="B4176" s="68">
        <v>44166</v>
      </c>
      <c r="C4176" s="68" t="s">
        <v>544</v>
      </c>
      <c r="D4176" s="69">
        <f>VLOOKUP(Pag_Inicio_Corr_mas_casos[[#This Row],[Corregimiento]],Hoja3!$A$2:$D$676,4,0)</f>
        <v>130108</v>
      </c>
      <c r="E4176" s="68">
        <v>18</v>
      </c>
      <c r="F4176">
        <v>1</v>
      </c>
    </row>
    <row r="4177" spans="1:6">
      <c r="A4177" s="67">
        <v>44166</v>
      </c>
      <c r="B4177" s="68">
        <v>44166</v>
      </c>
      <c r="C4177" s="68" t="s">
        <v>559</v>
      </c>
      <c r="D4177" s="69">
        <f>VLOOKUP(Pag_Inicio_Corr_mas_casos[[#This Row],[Corregimiento]],Hoja3!$A$2:$D$676,4,0)</f>
        <v>130708</v>
      </c>
      <c r="E4177" s="68">
        <v>18</v>
      </c>
      <c r="F4177">
        <v>1</v>
      </c>
    </row>
    <row r="4178" spans="1:6">
      <c r="A4178" s="67">
        <v>44166</v>
      </c>
      <c r="B4178" s="68">
        <v>44166</v>
      </c>
      <c r="C4178" s="68" t="s">
        <v>557</v>
      </c>
      <c r="D4178" s="69">
        <f>VLOOKUP(Pag_Inicio_Corr_mas_casos[[#This Row],[Corregimiento]],Hoja3!$A$2:$D$676,4,0)</f>
        <v>80811</v>
      </c>
      <c r="E4178" s="68">
        <v>18</v>
      </c>
      <c r="F4178">
        <v>1</v>
      </c>
    </row>
    <row r="4179" spans="1:6">
      <c r="A4179" s="67">
        <v>44166</v>
      </c>
      <c r="B4179" s="68">
        <v>44166</v>
      </c>
      <c r="C4179" s="68" t="s">
        <v>587</v>
      </c>
      <c r="D4179" s="69">
        <f>VLOOKUP(Pag_Inicio_Corr_mas_casos[[#This Row],[Corregimiento]],Hoja3!$A$2:$D$676,4,0)</f>
        <v>130716</v>
      </c>
      <c r="E4179" s="68">
        <v>17</v>
      </c>
      <c r="F4179">
        <v>1</v>
      </c>
    </row>
    <row r="4180" spans="1:6">
      <c r="A4180" s="67">
        <v>44166</v>
      </c>
      <c r="B4180" s="68">
        <v>44166</v>
      </c>
      <c r="C4180" s="68" t="s">
        <v>573</v>
      </c>
      <c r="D4180" s="69">
        <f>VLOOKUP(Pag_Inicio_Corr_mas_casos[[#This Row],[Corregimiento]],Hoja3!$A$2:$D$676,4,0)</f>
        <v>80804</v>
      </c>
      <c r="E4180" s="68">
        <v>16</v>
      </c>
      <c r="F4180">
        <v>1</v>
      </c>
    </row>
    <row r="4181" spans="1:6">
      <c r="A4181" s="67">
        <v>44166</v>
      </c>
      <c r="B4181" s="68">
        <v>44166</v>
      </c>
      <c r="C4181" s="68" t="s">
        <v>524</v>
      </c>
      <c r="D4181" s="69">
        <f>VLOOKUP(Pag_Inicio_Corr_mas_casos[[#This Row],[Corregimiento]],Hoja3!$A$2:$D$676,4,0)</f>
        <v>130101</v>
      </c>
      <c r="E4181" s="68">
        <v>15</v>
      </c>
      <c r="F4181">
        <v>1</v>
      </c>
    </row>
    <row r="4182" spans="1:6">
      <c r="A4182" s="67">
        <v>44166</v>
      </c>
      <c r="B4182" s="68">
        <v>44166</v>
      </c>
      <c r="C4182" s="68" t="s">
        <v>742</v>
      </c>
      <c r="D4182" s="69">
        <f>VLOOKUP(Pag_Inicio_Corr_mas_casos[[#This Row],[Corregimiento]],Hoja3!$A$2:$D$676,4,0)</f>
        <v>41003</v>
      </c>
      <c r="E4182" s="68">
        <v>15</v>
      </c>
      <c r="F4182">
        <v>1</v>
      </c>
    </row>
    <row r="4183" spans="1:6">
      <c r="A4183" s="67">
        <v>44166</v>
      </c>
      <c r="B4183" s="68">
        <v>44166</v>
      </c>
      <c r="C4183" s="68" t="s">
        <v>569</v>
      </c>
      <c r="D4183" s="69">
        <f>VLOOKUP(Pag_Inicio_Corr_mas_casos[[#This Row],[Corregimiento]],Hoja3!$A$2:$D$676,4,0)</f>
        <v>81003</v>
      </c>
      <c r="E4183" s="68">
        <v>15</v>
      </c>
      <c r="F4183">
        <v>1</v>
      </c>
    </row>
    <row r="4184" spans="1:6">
      <c r="A4184" s="67">
        <v>44166</v>
      </c>
      <c r="B4184" s="68">
        <v>44166</v>
      </c>
      <c r="C4184" s="68" t="s">
        <v>561</v>
      </c>
      <c r="D4184" s="69">
        <f>VLOOKUP(Pag_Inicio_Corr_mas_casos[[#This Row],[Corregimiento]],Hoja3!$A$2:$D$676,4,0)</f>
        <v>50208</v>
      </c>
      <c r="E4184" s="68">
        <v>14</v>
      </c>
      <c r="F4184">
        <v>1</v>
      </c>
    </row>
    <row r="4185" spans="1:6">
      <c r="A4185" s="67">
        <v>44166</v>
      </c>
      <c r="B4185" s="68">
        <v>44166</v>
      </c>
      <c r="C4185" s="68" t="s">
        <v>603</v>
      </c>
      <c r="D4185" s="69">
        <f>VLOOKUP(Pag_Inicio_Corr_mas_casos[[#This Row],[Corregimiento]],Hoja3!$A$2:$D$676,4,0)</f>
        <v>40611</v>
      </c>
      <c r="E4185" s="68">
        <v>13</v>
      </c>
      <c r="F4185">
        <v>1</v>
      </c>
    </row>
    <row r="4186" spans="1:6">
      <c r="A4186" s="67">
        <v>44166</v>
      </c>
      <c r="B4186" s="68">
        <v>44166</v>
      </c>
      <c r="C4186" s="68" t="s">
        <v>541</v>
      </c>
      <c r="D4186" s="69">
        <f>VLOOKUP(Pag_Inicio_Corr_mas_casos[[#This Row],[Corregimiento]],Hoja3!$A$2:$D$676,4,0)</f>
        <v>130702</v>
      </c>
      <c r="E4186" s="68">
        <v>12</v>
      </c>
      <c r="F4186">
        <v>1</v>
      </c>
    </row>
    <row r="4187" spans="1:6">
      <c r="A4187" s="67">
        <v>44166</v>
      </c>
      <c r="B4187" s="68">
        <v>44166</v>
      </c>
      <c r="C4187" s="68" t="s">
        <v>553</v>
      </c>
      <c r="D4187" s="69">
        <f>VLOOKUP(Pag_Inicio_Corr_mas_casos[[#This Row],[Corregimiento]],Hoja3!$A$2:$D$676,4,0)</f>
        <v>80808</v>
      </c>
      <c r="E4187" s="68">
        <v>12</v>
      </c>
      <c r="F4187">
        <v>1</v>
      </c>
    </row>
    <row r="4188" spans="1:6">
      <c r="A4188" s="67">
        <v>44166</v>
      </c>
      <c r="B4188" s="68">
        <v>44166</v>
      </c>
      <c r="C4188" s="68" t="s">
        <v>743</v>
      </c>
      <c r="D4188" s="69">
        <f>VLOOKUP(Pag_Inicio_Corr_mas_casos[[#This Row],[Corregimiento]],Hoja3!$A$2:$D$676,4,0)</f>
        <v>90701</v>
      </c>
      <c r="E4188" s="68">
        <v>12</v>
      </c>
      <c r="F4188">
        <v>1</v>
      </c>
    </row>
    <row r="4189" spans="1:6">
      <c r="A4189" s="67">
        <v>44166</v>
      </c>
      <c r="B4189" s="68">
        <v>44166</v>
      </c>
      <c r="C4189" s="68" t="s">
        <v>550</v>
      </c>
      <c r="D4189" s="69">
        <f>VLOOKUP(Pag_Inicio_Corr_mas_casos[[#This Row],[Corregimiento]],Hoja3!$A$2:$D$676,4,0)</f>
        <v>80813</v>
      </c>
      <c r="E4189" s="68">
        <v>12</v>
      </c>
      <c r="F4189">
        <v>1</v>
      </c>
    </row>
    <row r="4190" spans="1:6">
      <c r="A4190" s="67">
        <v>44166</v>
      </c>
      <c r="B4190" s="68">
        <v>44166</v>
      </c>
      <c r="C4190" s="68" t="s">
        <v>538</v>
      </c>
      <c r="D4190" s="69">
        <f>VLOOKUP(Pag_Inicio_Corr_mas_casos[[#This Row],[Corregimiento]],Hoja3!$A$2:$D$676,4,0)</f>
        <v>130107</v>
      </c>
      <c r="E4190" s="68">
        <v>11</v>
      </c>
      <c r="F4190">
        <v>1</v>
      </c>
    </row>
    <row r="4191" spans="1:6">
      <c r="A4191" s="67">
        <v>44166</v>
      </c>
      <c r="B4191" s="68">
        <v>44166</v>
      </c>
      <c r="C4191" s="68" t="s">
        <v>571</v>
      </c>
      <c r="D4191" s="69">
        <f>VLOOKUP(Pag_Inicio_Corr_mas_casos[[#This Row],[Corregimiento]],Hoja3!$A$2:$D$676,4,0)</f>
        <v>30104</v>
      </c>
      <c r="E4191" s="68">
        <v>11</v>
      </c>
      <c r="F4191">
        <v>1</v>
      </c>
    </row>
    <row r="4192" spans="1:6">
      <c r="A4192" s="67">
        <v>44166</v>
      </c>
      <c r="B4192" s="68">
        <v>44166</v>
      </c>
      <c r="C4192" s="68" t="s">
        <v>517</v>
      </c>
      <c r="D4192" s="69">
        <f>VLOOKUP(Pag_Inicio_Corr_mas_casos[[#This Row],[Corregimiento]],Hoja3!$A$2:$D$676,4,0)</f>
        <v>130709</v>
      </c>
      <c r="E4192" s="68">
        <v>11</v>
      </c>
      <c r="F4192">
        <v>1</v>
      </c>
    </row>
    <row r="4193" spans="1:6">
      <c r="A4193" s="67">
        <v>44166</v>
      </c>
      <c r="B4193" s="68">
        <v>44166</v>
      </c>
      <c r="C4193" s="68" t="s">
        <v>595</v>
      </c>
      <c r="D4193" s="69">
        <f>VLOOKUP(Pag_Inicio_Corr_mas_casos[[#This Row],[Corregimiento]],Hoja3!$A$2:$D$676,4,0)</f>
        <v>20601</v>
      </c>
      <c r="E4193" s="68">
        <v>11</v>
      </c>
      <c r="F4193">
        <v>1</v>
      </c>
    </row>
    <row r="4194" spans="1:6">
      <c r="A4194" s="67">
        <v>44166</v>
      </c>
      <c r="B4194" s="68">
        <v>44166</v>
      </c>
      <c r="C4194" s="68" t="s">
        <v>568</v>
      </c>
      <c r="D4194" s="69">
        <f>VLOOKUP(Pag_Inicio_Corr_mas_casos[[#This Row],[Corregimiento]],Hoja3!$A$2:$D$676,4,0)</f>
        <v>130717</v>
      </c>
      <c r="E4194" s="68">
        <v>11</v>
      </c>
      <c r="F4194">
        <v>1</v>
      </c>
    </row>
    <row r="4195" spans="1:6">
      <c r="A4195" s="67">
        <v>44166</v>
      </c>
      <c r="B4195" s="68">
        <v>44166</v>
      </c>
      <c r="C4195" s="68" t="s">
        <v>614</v>
      </c>
      <c r="D4195" s="69">
        <f>VLOOKUP(Pag_Inicio_Corr_mas_casos[[#This Row],[Corregimiento]],Hoja3!$A$2:$D$676,4,0)</f>
        <v>30110</v>
      </c>
      <c r="E4195" s="68">
        <v>11</v>
      </c>
      <c r="F4195">
        <v>1</v>
      </c>
    </row>
    <row r="4196" spans="1:6">
      <c r="A4196" s="64">
        <v>44167</v>
      </c>
      <c r="B4196" s="65">
        <v>44167</v>
      </c>
      <c r="C4196" s="65" t="s">
        <v>524</v>
      </c>
      <c r="D4196" s="66">
        <f>VLOOKUP(Pag_Inicio_Corr_mas_casos[[#This Row],[Corregimiento]],Hoja3!$A$2:$D$676,4,0)</f>
        <v>130101</v>
      </c>
      <c r="E4196" s="65">
        <v>119</v>
      </c>
      <c r="F4196">
        <v>1</v>
      </c>
    </row>
    <row r="4197" spans="1:6">
      <c r="A4197" s="64">
        <v>44167</v>
      </c>
      <c r="B4197" s="65">
        <v>44167</v>
      </c>
      <c r="C4197" s="65" t="s">
        <v>526</v>
      </c>
      <c r="D4197" s="66">
        <f>VLOOKUP(Pag_Inicio_Corr_mas_casos[[#This Row],[Corregimiento]],Hoja3!$A$2:$D$676,4,0)</f>
        <v>130106</v>
      </c>
      <c r="E4197" s="65">
        <v>87</v>
      </c>
      <c r="F4197">
        <v>1</v>
      </c>
    </row>
    <row r="4198" spans="1:6">
      <c r="A4198" s="64">
        <v>44167</v>
      </c>
      <c r="B4198" s="65">
        <v>44167</v>
      </c>
      <c r="C4198" s="65" t="s">
        <v>565</v>
      </c>
      <c r="D4198" s="66">
        <f>VLOOKUP(Pag_Inicio_Corr_mas_casos[[#This Row],[Corregimiento]],Hoja3!$A$2:$D$676,4,0)</f>
        <v>80809</v>
      </c>
      <c r="E4198" s="65">
        <v>68</v>
      </c>
      <c r="F4198">
        <v>1</v>
      </c>
    </row>
    <row r="4199" spans="1:6">
      <c r="A4199" s="64">
        <v>44167</v>
      </c>
      <c r="B4199" s="65">
        <v>44167</v>
      </c>
      <c r="C4199" s="65" t="s">
        <v>528</v>
      </c>
      <c r="D4199" s="66">
        <f>VLOOKUP(Pag_Inicio_Corr_mas_casos[[#This Row],[Corregimiento]],Hoja3!$A$2:$D$676,4,0)</f>
        <v>130102</v>
      </c>
      <c r="E4199" s="65">
        <v>66</v>
      </c>
      <c r="F4199">
        <v>1</v>
      </c>
    </row>
    <row r="4200" spans="1:6">
      <c r="A4200" s="64">
        <v>44167</v>
      </c>
      <c r="B4200" s="65">
        <v>44167</v>
      </c>
      <c r="C4200" s="65" t="s">
        <v>540</v>
      </c>
      <c r="D4200" s="66">
        <f>VLOOKUP(Pag_Inicio_Corr_mas_casos[[#This Row],[Corregimiento]],Hoja3!$A$2:$D$676,4,0)</f>
        <v>80812</v>
      </c>
      <c r="E4200" s="65">
        <v>65</v>
      </c>
      <c r="F4200">
        <v>1</v>
      </c>
    </row>
    <row r="4201" spans="1:6">
      <c r="A4201" s="64">
        <v>44167</v>
      </c>
      <c r="B4201" s="65">
        <v>44167</v>
      </c>
      <c r="C4201" s="65" t="s">
        <v>537</v>
      </c>
      <c r="D4201" s="66">
        <f>VLOOKUP(Pag_Inicio_Corr_mas_casos[[#This Row],[Corregimiento]],Hoja3!$A$2:$D$676,4,0)</f>
        <v>80819</v>
      </c>
      <c r="E4201" s="65">
        <v>57</v>
      </c>
      <c r="F4201">
        <v>1</v>
      </c>
    </row>
    <row r="4202" spans="1:6">
      <c r="A4202" s="64">
        <v>44167</v>
      </c>
      <c r="B4202" s="65">
        <v>44167</v>
      </c>
      <c r="C4202" s="65" t="s">
        <v>559</v>
      </c>
      <c r="D4202" s="66">
        <f>VLOOKUP(Pag_Inicio_Corr_mas_casos[[#This Row],[Corregimiento]],Hoja3!$A$2:$D$676,4,0)</f>
        <v>130708</v>
      </c>
      <c r="E4202" s="65">
        <v>53</v>
      </c>
      <c r="F4202">
        <v>1</v>
      </c>
    </row>
    <row r="4203" spans="1:6">
      <c r="A4203" s="64">
        <v>44167</v>
      </c>
      <c r="B4203" s="65">
        <v>44167</v>
      </c>
      <c r="C4203" s="65" t="s">
        <v>543</v>
      </c>
      <c r="D4203" s="66">
        <f>VLOOKUP(Pag_Inicio_Corr_mas_casos[[#This Row],[Corregimiento]],Hoja3!$A$2:$D$676,4,0)</f>
        <v>80806</v>
      </c>
      <c r="E4203" s="65">
        <v>51</v>
      </c>
      <c r="F4203">
        <v>1</v>
      </c>
    </row>
    <row r="4204" spans="1:6">
      <c r="A4204" s="64">
        <v>44167</v>
      </c>
      <c r="B4204" s="65">
        <v>44167</v>
      </c>
      <c r="C4204" s="65" t="s">
        <v>544</v>
      </c>
      <c r="D4204" s="66">
        <f>VLOOKUP(Pag_Inicio_Corr_mas_casos[[#This Row],[Corregimiento]],Hoja3!$A$2:$D$676,4,0)</f>
        <v>130108</v>
      </c>
      <c r="E4204" s="65">
        <v>51</v>
      </c>
      <c r="F4204">
        <v>1</v>
      </c>
    </row>
    <row r="4205" spans="1:6">
      <c r="A4205" s="64">
        <v>44167</v>
      </c>
      <c r="B4205" s="65">
        <v>44167</v>
      </c>
      <c r="C4205" s="65" t="s">
        <v>529</v>
      </c>
      <c r="D4205" s="66">
        <f>VLOOKUP(Pag_Inicio_Corr_mas_casos[[#This Row],[Corregimiento]],Hoja3!$A$2:$D$676,4,0)</f>
        <v>80821</v>
      </c>
      <c r="E4205" s="65">
        <v>50</v>
      </c>
      <c r="F4205">
        <v>1</v>
      </c>
    </row>
    <row r="4206" spans="1:6">
      <c r="A4206" s="64">
        <v>44167</v>
      </c>
      <c r="B4206" s="65">
        <v>44167</v>
      </c>
      <c r="C4206" s="65" t="s">
        <v>560</v>
      </c>
      <c r="D4206" s="66">
        <f>VLOOKUP(Pag_Inicio_Corr_mas_casos[[#This Row],[Corregimiento]],Hoja3!$A$2:$D$676,4,0)</f>
        <v>80826</v>
      </c>
      <c r="E4206" s="65">
        <v>49</v>
      </c>
      <c r="F4206">
        <v>1</v>
      </c>
    </row>
    <row r="4207" spans="1:6">
      <c r="A4207" s="64">
        <v>44167</v>
      </c>
      <c r="B4207" s="65">
        <v>44167</v>
      </c>
      <c r="C4207" s="65" t="s">
        <v>538</v>
      </c>
      <c r="D4207" s="66">
        <f>VLOOKUP(Pag_Inicio_Corr_mas_casos[[#This Row],[Corregimiento]],Hoja3!$A$2:$D$676,4,0)</f>
        <v>130107</v>
      </c>
      <c r="E4207" s="65">
        <v>49</v>
      </c>
      <c r="F4207">
        <v>1</v>
      </c>
    </row>
    <row r="4208" spans="1:6">
      <c r="A4208" s="64">
        <v>44167</v>
      </c>
      <c r="B4208" s="65">
        <v>44167</v>
      </c>
      <c r="C4208" s="65" t="s">
        <v>570</v>
      </c>
      <c r="D4208" s="66">
        <f>VLOOKUP(Pag_Inicio_Corr_mas_casos[[#This Row],[Corregimiento]],Hoja3!$A$2:$D$676,4,0)</f>
        <v>81009</v>
      </c>
      <c r="E4208" s="65">
        <v>45</v>
      </c>
      <c r="F4208">
        <v>1</v>
      </c>
    </row>
    <row r="4209" spans="1:6">
      <c r="A4209" s="64">
        <v>44167</v>
      </c>
      <c r="B4209" s="65">
        <v>44167</v>
      </c>
      <c r="C4209" s="65" t="s">
        <v>545</v>
      </c>
      <c r="D4209" s="66">
        <f>VLOOKUP(Pag_Inicio_Corr_mas_casos[[#This Row],[Corregimiento]],Hoja3!$A$2:$D$676,4,0)</f>
        <v>80810</v>
      </c>
      <c r="E4209" s="65">
        <v>44</v>
      </c>
      <c r="F4209">
        <v>1</v>
      </c>
    </row>
    <row r="4210" spans="1:6">
      <c r="A4210" s="64">
        <v>44167</v>
      </c>
      <c r="B4210" s="65">
        <v>44167</v>
      </c>
      <c r="C4210" s="65" t="s">
        <v>569</v>
      </c>
      <c r="D4210" s="66">
        <f>VLOOKUP(Pag_Inicio_Corr_mas_casos[[#This Row],[Corregimiento]],Hoja3!$A$2:$D$676,4,0)</f>
        <v>81003</v>
      </c>
      <c r="E4210" s="65">
        <v>42</v>
      </c>
      <c r="F4210">
        <v>1</v>
      </c>
    </row>
    <row r="4211" spans="1:6">
      <c r="A4211" s="64">
        <v>44167</v>
      </c>
      <c r="B4211" s="65">
        <v>44167</v>
      </c>
      <c r="C4211" s="65" t="s">
        <v>530</v>
      </c>
      <c r="D4211" s="66">
        <f>VLOOKUP(Pag_Inicio_Corr_mas_casos[[#This Row],[Corregimiento]],Hoja3!$A$2:$D$676,4,0)</f>
        <v>81007</v>
      </c>
      <c r="E4211" s="65">
        <v>41</v>
      </c>
      <c r="F4211">
        <v>1</v>
      </c>
    </row>
    <row r="4212" spans="1:6">
      <c r="A4212" s="64">
        <v>44167</v>
      </c>
      <c r="B4212" s="65">
        <v>44167</v>
      </c>
      <c r="C4212" s="65" t="s">
        <v>541</v>
      </c>
      <c r="D4212" s="66">
        <f>VLOOKUP(Pag_Inicio_Corr_mas_casos[[#This Row],[Corregimiento]],Hoja3!$A$2:$D$676,4,0)</f>
        <v>130702</v>
      </c>
      <c r="E4212" s="65">
        <v>41</v>
      </c>
      <c r="F4212">
        <v>1</v>
      </c>
    </row>
    <row r="4213" spans="1:6">
      <c r="A4213" s="64">
        <v>44167</v>
      </c>
      <c r="B4213" s="65">
        <v>44167</v>
      </c>
      <c r="C4213" s="65" t="s">
        <v>534</v>
      </c>
      <c r="D4213" s="66">
        <f>VLOOKUP(Pag_Inicio_Corr_mas_casos[[#This Row],[Corregimiento]],Hoja3!$A$2:$D$676,4,0)</f>
        <v>80822</v>
      </c>
      <c r="E4213" s="65">
        <v>38</v>
      </c>
      <c r="F4213">
        <v>1</v>
      </c>
    </row>
    <row r="4214" spans="1:6">
      <c r="A4214" s="64">
        <v>44167</v>
      </c>
      <c r="B4214" s="65">
        <v>44167</v>
      </c>
      <c r="C4214" s="65" t="s">
        <v>533</v>
      </c>
      <c r="D4214" s="66">
        <f>VLOOKUP(Pag_Inicio_Corr_mas_casos[[#This Row],[Corregimiento]],Hoja3!$A$2:$D$676,4,0)</f>
        <v>80817</v>
      </c>
      <c r="E4214" s="65">
        <v>49</v>
      </c>
      <c r="F4214">
        <v>1</v>
      </c>
    </row>
    <row r="4215" spans="1:6">
      <c r="A4215" s="64">
        <v>44167</v>
      </c>
      <c r="B4215" s="65">
        <v>44167</v>
      </c>
      <c r="C4215" s="65" t="s">
        <v>550</v>
      </c>
      <c r="D4215" s="66">
        <f>VLOOKUP(Pag_Inicio_Corr_mas_casos[[#This Row],[Corregimiento]],Hoja3!$A$2:$D$676,4,0)</f>
        <v>80813</v>
      </c>
      <c r="E4215" s="65">
        <v>32</v>
      </c>
      <c r="F4215">
        <v>1</v>
      </c>
    </row>
    <row r="4216" spans="1:6">
      <c r="A4216" s="64">
        <v>44167</v>
      </c>
      <c r="B4216" s="65">
        <v>44167</v>
      </c>
      <c r="C4216" s="65" t="s">
        <v>575</v>
      </c>
      <c r="D4216" s="66">
        <f>VLOOKUP(Pag_Inicio_Corr_mas_casos[[#This Row],[Corregimiento]],Hoja3!$A$2:$D$676,4,0)</f>
        <v>80807</v>
      </c>
      <c r="E4216" s="65">
        <v>31</v>
      </c>
      <c r="F4216">
        <v>1</v>
      </c>
    </row>
    <row r="4217" spans="1:6">
      <c r="A4217" s="64">
        <v>44167</v>
      </c>
      <c r="B4217" s="65">
        <v>44167</v>
      </c>
      <c r="C4217" s="65" t="s">
        <v>532</v>
      </c>
      <c r="D4217" s="66">
        <f>VLOOKUP(Pag_Inicio_Corr_mas_casos[[#This Row],[Corregimiento]],Hoja3!$A$2:$D$676,4,0)</f>
        <v>80816</v>
      </c>
      <c r="E4217" s="65">
        <v>30</v>
      </c>
      <c r="F4217">
        <v>1</v>
      </c>
    </row>
    <row r="4218" spans="1:6">
      <c r="A4218" s="64">
        <v>44167</v>
      </c>
      <c r="B4218" s="65">
        <v>44167</v>
      </c>
      <c r="C4218" s="65" t="s">
        <v>542</v>
      </c>
      <c r="D4218" s="66">
        <f>VLOOKUP(Pag_Inicio_Corr_mas_casos[[#This Row],[Corregimiento]],Hoja3!$A$2:$D$676,4,0)</f>
        <v>40601</v>
      </c>
      <c r="E4218" s="65">
        <v>29</v>
      </c>
      <c r="F4218">
        <v>1</v>
      </c>
    </row>
    <row r="4219" spans="1:6">
      <c r="A4219" s="64">
        <v>44167</v>
      </c>
      <c r="B4219" s="65">
        <v>44167</v>
      </c>
      <c r="C4219" s="65" t="s">
        <v>535</v>
      </c>
      <c r="D4219" s="66">
        <f>VLOOKUP(Pag_Inicio_Corr_mas_casos[[#This Row],[Corregimiento]],Hoja3!$A$2:$D$676,4,0)</f>
        <v>80823</v>
      </c>
      <c r="E4219" s="65">
        <v>29</v>
      </c>
      <c r="F4219">
        <v>1</v>
      </c>
    </row>
    <row r="4220" spans="1:6">
      <c r="A4220" s="64">
        <v>44167</v>
      </c>
      <c r="B4220" s="65">
        <v>44167</v>
      </c>
      <c r="C4220" s="65" t="s">
        <v>531</v>
      </c>
      <c r="D4220" s="66">
        <f>VLOOKUP(Pag_Inicio_Corr_mas_casos[[#This Row],[Corregimiento]],Hoja3!$A$2:$D$676,4,0)</f>
        <v>81008</v>
      </c>
      <c r="E4220" s="65">
        <v>27</v>
      </c>
      <c r="F4220">
        <v>1</v>
      </c>
    </row>
    <row r="4221" spans="1:6">
      <c r="A4221" s="64">
        <v>44167</v>
      </c>
      <c r="B4221" s="65">
        <v>44167</v>
      </c>
      <c r="C4221" s="65" t="s">
        <v>725</v>
      </c>
      <c r="D4221" s="66">
        <f>VLOOKUP(Pag_Inicio_Corr_mas_casos[[#This Row],[Corregimiento]],Hoja3!$A$2:$D$676,4,0)</f>
        <v>60202</v>
      </c>
      <c r="E4221" s="65">
        <v>23</v>
      </c>
      <c r="F4221">
        <v>1</v>
      </c>
    </row>
    <row r="4222" spans="1:6">
      <c r="A4222" s="64">
        <v>44167</v>
      </c>
      <c r="B4222" s="65">
        <v>44167</v>
      </c>
      <c r="C4222" s="65" t="s">
        <v>576</v>
      </c>
      <c r="D4222" s="66">
        <f>VLOOKUP(Pag_Inicio_Corr_mas_casos[[#This Row],[Corregimiento]],Hoja3!$A$2:$D$676,4,0)</f>
        <v>80814</v>
      </c>
      <c r="E4222" s="65">
        <v>22</v>
      </c>
      <c r="F4222">
        <v>1</v>
      </c>
    </row>
    <row r="4223" spans="1:6">
      <c r="A4223" s="64">
        <v>44167</v>
      </c>
      <c r="B4223" s="65">
        <v>44167</v>
      </c>
      <c r="C4223" s="65" t="s">
        <v>554</v>
      </c>
      <c r="D4223" s="66">
        <f>VLOOKUP(Pag_Inicio_Corr_mas_casos[[#This Row],[Corregimiento]],Hoja3!$A$2:$D$676,4,0)</f>
        <v>80820</v>
      </c>
      <c r="E4223" s="65">
        <v>22</v>
      </c>
      <c r="F4223">
        <v>1</v>
      </c>
    </row>
    <row r="4224" spans="1:6">
      <c r="A4224" s="64">
        <v>44167</v>
      </c>
      <c r="B4224" s="65">
        <v>44167</v>
      </c>
      <c r="C4224" s="65" t="s">
        <v>568</v>
      </c>
      <c r="D4224" s="66">
        <f>VLOOKUP(Pag_Inicio_Corr_mas_casos[[#This Row],[Corregimiento]],Hoja3!$A$2:$D$676,4,0)</f>
        <v>130717</v>
      </c>
      <c r="E4224" s="65">
        <v>20</v>
      </c>
      <c r="F4224">
        <v>1</v>
      </c>
    </row>
    <row r="4225" spans="1:6">
      <c r="A4225" s="64">
        <v>44167</v>
      </c>
      <c r="B4225" s="65">
        <v>44167</v>
      </c>
      <c r="C4225" s="65" t="s">
        <v>525</v>
      </c>
      <c r="D4225" s="66">
        <f>VLOOKUP(Pag_Inicio_Corr_mas_casos[[#This Row],[Corregimiento]],Hoja3!$A$2:$D$676,4,0)</f>
        <v>81002</v>
      </c>
      <c r="E4225" s="65">
        <v>20</v>
      </c>
      <c r="F4225">
        <v>1</v>
      </c>
    </row>
    <row r="4226" spans="1:6">
      <c r="A4226" s="64">
        <v>44167</v>
      </c>
      <c r="B4226" s="65">
        <v>44167</v>
      </c>
      <c r="C4226" s="65" t="s">
        <v>536</v>
      </c>
      <c r="D4226" s="66">
        <f>VLOOKUP(Pag_Inicio_Corr_mas_casos[[#This Row],[Corregimiento]],Hoja3!$A$2:$D$676,4,0)</f>
        <v>81001</v>
      </c>
      <c r="E4226" s="65">
        <v>19</v>
      </c>
      <c r="F4226">
        <v>1</v>
      </c>
    </row>
    <row r="4227" spans="1:6">
      <c r="A4227" s="64">
        <v>44167</v>
      </c>
      <c r="B4227" s="65">
        <v>44167</v>
      </c>
      <c r="C4227" s="65" t="s">
        <v>557</v>
      </c>
      <c r="D4227" s="66">
        <f>VLOOKUP(Pag_Inicio_Corr_mas_casos[[#This Row],[Corregimiento]],Hoja3!$A$2:$D$676,4,0)</f>
        <v>80811</v>
      </c>
      <c r="E4227" s="65">
        <v>18</v>
      </c>
      <c r="F4227">
        <v>1</v>
      </c>
    </row>
    <row r="4228" spans="1:6">
      <c r="A4228" s="64">
        <v>44167</v>
      </c>
      <c r="B4228" s="65">
        <v>44167</v>
      </c>
      <c r="C4228" s="65" t="s">
        <v>629</v>
      </c>
      <c r="D4228" s="66">
        <f>VLOOKUP(Pag_Inicio_Corr_mas_casos[[#This Row],[Corregimiento]],Hoja3!$A$2:$D$676,4,0)</f>
        <v>41401</v>
      </c>
      <c r="E4228" s="65">
        <v>17</v>
      </c>
      <c r="F4228">
        <v>1</v>
      </c>
    </row>
    <row r="4229" spans="1:6">
      <c r="A4229" s="64">
        <v>44167</v>
      </c>
      <c r="B4229" s="65">
        <v>44167</v>
      </c>
      <c r="C4229" s="65" t="s">
        <v>555</v>
      </c>
      <c r="D4229" s="66">
        <f>VLOOKUP(Pag_Inicio_Corr_mas_casos[[#This Row],[Corregimiento]],Hoja3!$A$2:$D$676,4,0)</f>
        <v>80815</v>
      </c>
      <c r="E4229" s="65">
        <v>32</v>
      </c>
      <c r="F4229">
        <v>1</v>
      </c>
    </row>
    <row r="4230" spans="1:6">
      <c r="A4230" s="64">
        <v>44167</v>
      </c>
      <c r="B4230" s="65">
        <v>44167</v>
      </c>
      <c r="C4230" s="65" t="s">
        <v>587</v>
      </c>
      <c r="D4230" s="66">
        <f>VLOOKUP(Pag_Inicio_Corr_mas_casos[[#This Row],[Corregimiento]],Hoja3!$A$2:$D$676,4,0)</f>
        <v>130716</v>
      </c>
      <c r="E4230" s="65">
        <v>16</v>
      </c>
      <c r="F4230">
        <v>1</v>
      </c>
    </row>
    <row r="4231" spans="1:6">
      <c r="A4231" s="64">
        <v>44167</v>
      </c>
      <c r="B4231" s="65">
        <v>44167</v>
      </c>
      <c r="C4231" s="65" t="s">
        <v>563</v>
      </c>
      <c r="D4231" s="66">
        <f>VLOOKUP(Pag_Inicio_Corr_mas_casos[[#This Row],[Corregimiento]],Hoja3!$A$2:$D$676,4,0)</f>
        <v>130105</v>
      </c>
      <c r="E4231" s="65">
        <v>15</v>
      </c>
      <c r="F4231">
        <v>1</v>
      </c>
    </row>
    <row r="4232" spans="1:6">
      <c r="A4232" s="64">
        <v>44167</v>
      </c>
      <c r="B4232" s="65">
        <v>44167</v>
      </c>
      <c r="C4232" s="65" t="s">
        <v>553</v>
      </c>
      <c r="D4232" s="66">
        <f>VLOOKUP(Pag_Inicio_Corr_mas_casos[[#This Row],[Corregimiento]],Hoja3!$A$2:$D$676,4,0)</f>
        <v>80808</v>
      </c>
      <c r="E4232" s="65">
        <v>14</v>
      </c>
      <c r="F4232">
        <v>1</v>
      </c>
    </row>
    <row r="4233" spans="1:6">
      <c r="A4233" s="64">
        <v>44167</v>
      </c>
      <c r="B4233" s="65">
        <v>44167</v>
      </c>
      <c r="C4233" s="65" t="s">
        <v>663</v>
      </c>
      <c r="D4233" s="66">
        <f>VLOOKUP(Pag_Inicio_Corr_mas_casos[[#This Row],[Corregimiento]],Hoja3!$A$2:$D$676,4,0)</f>
        <v>20107</v>
      </c>
      <c r="E4233" s="65">
        <v>13</v>
      </c>
      <c r="F4233">
        <v>1</v>
      </c>
    </row>
    <row r="4234" spans="1:6">
      <c r="A4234" s="64">
        <v>44167</v>
      </c>
      <c r="B4234" s="65">
        <v>44167</v>
      </c>
      <c r="C4234" s="65" t="s">
        <v>539</v>
      </c>
      <c r="D4234" s="66">
        <f>VLOOKUP(Pag_Inicio_Corr_mas_casos[[#This Row],[Corregimiento]],Hoja3!$A$2:$D$676,4,0)</f>
        <v>81006</v>
      </c>
      <c r="E4234" s="65">
        <v>13</v>
      </c>
      <c r="F4234">
        <v>1</v>
      </c>
    </row>
    <row r="4235" spans="1:6">
      <c r="A4235" s="64">
        <v>44167</v>
      </c>
      <c r="B4235" s="65">
        <v>44167</v>
      </c>
      <c r="C4235" s="65" t="s">
        <v>562</v>
      </c>
      <c r="D4235" s="66">
        <f>VLOOKUP(Pag_Inicio_Corr_mas_casos[[#This Row],[Corregimiento]],Hoja3!$A$2:$D$676,4,0)</f>
        <v>80803</v>
      </c>
      <c r="E4235" s="65">
        <v>12</v>
      </c>
      <c r="F4235">
        <v>1</v>
      </c>
    </row>
    <row r="4236" spans="1:6">
      <c r="A4236" s="64">
        <v>44167</v>
      </c>
      <c r="B4236" s="65">
        <v>44167</v>
      </c>
      <c r="C4236" s="65" t="s">
        <v>561</v>
      </c>
      <c r="D4236" s="66">
        <f>VLOOKUP(Pag_Inicio_Corr_mas_casos[[#This Row],[Corregimiento]],Hoja3!$A$2:$D$676,4,0)</f>
        <v>50208</v>
      </c>
      <c r="E4236" s="65">
        <v>12</v>
      </c>
      <c r="F4236">
        <v>1</v>
      </c>
    </row>
    <row r="4237" spans="1:6">
      <c r="A4237" s="64">
        <v>44167</v>
      </c>
      <c r="B4237" s="65">
        <v>44167</v>
      </c>
      <c r="C4237" s="65" t="s">
        <v>558</v>
      </c>
      <c r="D4237" s="66">
        <f>VLOOKUP(Pag_Inicio_Corr_mas_casos[[#This Row],[Corregimiento]],Hoja3!$A$2:$D$676,4,0)</f>
        <v>50316</v>
      </c>
      <c r="E4237" s="65">
        <v>12</v>
      </c>
      <c r="F4237">
        <v>1</v>
      </c>
    </row>
    <row r="4238" spans="1:6">
      <c r="A4238" s="64">
        <v>44167</v>
      </c>
      <c r="B4238" s="65">
        <v>44167</v>
      </c>
      <c r="C4238" s="65" t="s">
        <v>572</v>
      </c>
      <c r="D4238" s="66">
        <f>VLOOKUP(Pag_Inicio_Corr_mas_casos[[#This Row],[Corregimiento]],Hoja3!$A$2:$D$676,4,0)</f>
        <v>130701</v>
      </c>
      <c r="E4238" s="65">
        <v>11</v>
      </c>
      <c r="F4238">
        <v>1</v>
      </c>
    </row>
    <row r="4239" spans="1:6">
      <c r="A4239" s="64">
        <v>44167</v>
      </c>
      <c r="B4239" s="65">
        <v>44167</v>
      </c>
      <c r="C4239" s="65" t="s">
        <v>574</v>
      </c>
      <c r="D4239" s="66">
        <f>VLOOKUP(Pag_Inicio_Corr_mas_casos[[#This Row],[Corregimiento]],Hoja3!$A$2:$D$676,4,0)</f>
        <v>80508</v>
      </c>
      <c r="E4239" s="65">
        <v>11</v>
      </c>
      <c r="F4239">
        <v>1</v>
      </c>
    </row>
    <row r="4240" spans="1:6">
      <c r="A4240" s="64">
        <v>44167</v>
      </c>
      <c r="B4240" s="65">
        <v>44167</v>
      </c>
      <c r="C4240" s="65" t="s">
        <v>599</v>
      </c>
      <c r="D4240" s="66">
        <f>VLOOKUP(Pag_Inicio_Corr_mas_casos[[#This Row],[Corregimiento]],Hoja3!$A$2:$D$676,4,0)</f>
        <v>81004</v>
      </c>
      <c r="E4240" s="65">
        <v>11</v>
      </c>
      <c r="F4240">
        <v>1</v>
      </c>
    </row>
    <row r="4241" spans="1:6">
      <c r="A4241" s="80">
        <v>44168</v>
      </c>
      <c r="B4241" s="81">
        <v>44168</v>
      </c>
      <c r="C4241" s="81" t="s">
        <v>526</v>
      </c>
      <c r="D4241" s="82">
        <f>VLOOKUP(Pag_Inicio_Corr_mas_casos[[#This Row],[Corregimiento]],Hoja3!$A$2:$D$676,4,0)</f>
        <v>130106</v>
      </c>
      <c r="E4241" s="81">
        <v>88</v>
      </c>
      <c r="F4241">
        <v>1</v>
      </c>
    </row>
    <row r="4242" spans="1:6">
      <c r="A4242" s="80">
        <v>44168</v>
      </c>
      <c r="B4242" s="81">
        <v>44168</v>
      </c>
      <c r="C4242" s="81" t="s">
        <v>524</v>
      </c>
      <c r="D4242" s="82">
        <f>VLOOKUP(Pag_Inicio_Corr_mas_casos[[#This Row],[Corregimiento]],Hoja3!$A$2:$D$676,4,0)</f>
        <v>130101</v>
      </c>
      <c r="E4242" s="81">
        <v>75</v>
      </c>
      <c r="F4242">
        <v>1</v>
      </c>
    </row>
    <row r="4243" spans="1:6">
      <c r="A4243" s="80">
        <v>44168</v>
      </c>
      <c r="B4243" s="81">
        <v>44168</v>
      </c>
      <c r="C4243" s="81" t="s">
        <v>537</v>
      </c>
      <c r="D4243" s="82">
        <f>VLOOKUP(Pag_Inicio_Corr_mas_casos[[#This Row],[Corregimiento]],Hoja3!$A$2:$D$676,4,0)</f>
        <v>80819</v>
      </c>
      <c r="E4243" s="81">
        <v>69</v>
      </c>
      <c r="F4243">
        <v>1</v>
      </c>
    </row>
    <row r="4244" spans="1:6">
      <c r="A4244" s="80">
        <v>44168</v>
      </c>
      <c r="B4244" s="81">
        <v>44168</v>
      </c>
      <c r="C4244" s="81" t="s">
        <v>540</v>
      </c>
      <c r="D4244" s="82">
        <f>VLOOKUP(Pag_Inicio_Corr_mas_casos[[#This Row],[Corregimiento]],Hoja3!$A$2:$D$676,4,0)</f>
        <v>80812</v>
      </c>
      <c r="E4244" s="81">
        <v>62</v>
      </c>
      <c r="F4244">
        <v>1</v>
      </c>
    </row>
    <row r="4245" spans="1:6">
      <c r="A4245" s="80">
        <v>44168</v>
      </c>
      <c r="B4245" s="81">
        <v>44168</v>
      </c>
      <c r="C4245" s="81" t="s">
        <v>565</v>
      </c>
      <c r="D4245" s="82">
        <f>VLOOKUP(Pag_Inicio_Corr_mas_casos[[#This Row],[Corregimiento]],Hoja3!$A$2:$D$676,4,0)</f>
        <v>80809</v>
      </c>
      <c r="E4245" s="81">
        <v>51</v>
      </c>
      <c r="F4245">
        <v>1</v>
      </c>
    </row>
    <row r="4246" spans="1:6">
      <c r="A4246" s="80">
        <v>44168</v>
      </c>
      <c r="B4246" s="81">
        <v>44168</v>
      </c>
      <c r="C4246" s="81" t="s">
        <v>560</v>
      </c>
      <c r="D4246" s="82">
        <f>VLOOKUP(Pag_Inicio_Corr_mas_casos[[#This Row],[Corregimiento]],Hoja3!$A$2:$D$676,4,0)</f>
        <v>80826</v>
      </c>
      <c r="E4246" s="81">
        <v>43</v>
      </c>
      <c r="F4246">
        <v>1</v>
      </c>
    </row>
    <row r="4247" spans="1:6">
      <c r="A4247" s="80">
        <v>44168</v>
      </c>
      <c r="B4247" s="81">
        <v>44168</v>
      </c>
      <c r="C4247" s="81" t="s">
        <v>528</v>
      </c>
      <c r="D4247" s="82">
        <f>VLOOKUP(Pag_Inicio_Corr_mas_casos[[#This Row],[Corregimiento]],Hoja3!$A$2:$D$676,4,0)</f>
        <v>130102</v>
      </c>
      <c r="E4247" s="81">
        <v>43</v>
      </c>
      <c r="F4247">
        <v>1</v>
      </c>
    </row>
    <row r="4248" spans="1:6">
      <c r="A4248" s="80">
        <v>44168</v>
      </c>
      <c r="B4248" s="81">
        <v>44168</v>
      </c>
      <c r="C4248" s="81" t="s">
        <v>541</v>
      </c>
      <c r="D4248" s="82">
        <f>VLOOKUP(Pag_Inicio_Corr_mas_casos[[#This Row],[Corregimiento]],Hoja3!$A$2:$D$676,4,0)</f>
        <v>130702</v>
      </c>
      <c r="E4248" s="81">
        <v>39</v>
      </c>
      <c r="F4248">
        <v>1</v>
      </c>
    </row>
    <row r="4249" spans="1:6">
      <c r="A4249" s="80">
        <v>44168</v>
      </c>
      <c r="B4249" s="81">
        <v>44168</v>
      </c>
      <c r="C4249" s="81" t="s">
        <v>543</v>
      </c>
      <c r="D4249" s="82">
        <f>VLOOKUP(Pag_Inicio_Corr_mas_casos[[#This Row],[Corregimiento]],Hoja3!$A$2:$D$676,4,0)</f>
        <v>80806</v>
      </c>
      <c r="E4249" s="81">
        <v>39</v>
      </c>
      <c r="F4249">
        <v>1</v>
      </c>
    </row>
    <row r="4250" spans="1:6">
      <c r="A4250" s="80">
        <v>44168</v>
      </c>
      <c r="B4250" s="81">
        <v>44168</v>
      </c>
      <c r="C4250" s="81" t="s">
        <v>545</v>
      </c>
      <c r="D4250" s="82">
        <f>VLOOKUP(Pag_Inicio_Corr_mas_casos[[#This Row],[Corregimiento]],Hoja3!$A$2:$D$676,4,0)</f>
        <v>80810</v>
      </c>
      <c r="E4250" s="81">
        <v>34</v>
      </c>
      <c r="F4250">
        <v>1</v>
      </c>
    </row>
    <row r="4251" spans="1:6">
      <c r="A4251" s="80">
        <v>44168</v>
      </c>
      <c r="B4251" s="81">
        <v>44168</v>
      </c>
      <c r="C4251" s="81" t="s">
        <v>568</v>
      </c>
      <c r="D4251" s="82">
        <f>VLOOKUP(Pag_Inicio_Corr_mas_casos[[#This Row],[Corregimiento]],Hoja3!$A$2:$D$676,4,0)</f>
        <v>130717</v>
      </c>
      <c r="E4251" s="81">
        <v>34</v>
      </c>
      <c r="F4251">
        <v>1</v>
      </c>
    </row>
    <row r="4252" spans="1:6">
      <c r="A4252" s="80">
        <v>44168</v>
      </c>
      <c r="B4252" s="81">
        <v>44168</v>
      </c>
      <c r="C4252" s="81" t="s">
        <v>557</v>
      </c>
      <c r="D4252" s="82">
        <f>VLOOKUP(Pag_Inicio_Corr_mas_casos[[#This Row],[Corregimiento]],Hoja3!$A$2:$D$676,4,0)</f>
        <v>80811</v>
      </c>
      <c r="E4252" s="81">
        <v>33</v>
      </c>
      <c r="F4252">
        <v>1</v>
      </c>
    </row>
    <row r="4253" spans="1:6">
      <c r="A4253" s="80">
        <v>44168</v>
      </c>
      <c r="B4253" s="81">
        <v>44168</v>
      </c>
      <c r="C4253" s="81" t="s">
        <v>570</v>
      </c>
      <c r="D4253" s="82">
        <f>VLOOKUP(Pag_Inicio_Corr_mas_casos[[#This Row],[Corregimiento]],Hoja3!$A$2:$D$676,4,0)</f>
        <v>81009</v>
      </c>
      <c r="E4253" s="81">
        <v>32</v>
      </c>
      <c r="F4253">
        <v>1</v>
      </c>
    </row>
    <row r="4254" spans="1:6">
      <c r="A4254" s="80">
        <v>44168</v>
      </c>
      <c r="B4254" s="81">
        <v>44168</v>
      </c>
      <c r="C4254" s="81" t="s">
        <v>529</v>
      </c>
      <c r="D4254" s="82">
        <f>VLOOKUP(Pag_Inicio_Corr_mas_casos[[#This Row],[Corregimiento]],Hoja3!$A$2:$D$676,4,0)</f>
        <v>80821</v>
      </c>
      <c r="E4254" s="81">
        <v>30</v>
      </c>
      <c r="F4254">
        <v>1</v>
      </c>
    </row>
    <row r="4255" spans="1:6">
      <c r="A4255" s="80">
        <v>44168</v>
      </c>
      <c r="B4255" s="81">
        <v>44168</v>
      </c>
      <c r="C4255" s="81" t="s">
        <v>575</v>
      </c>
      <c r="D4255" s="82">
        <f>VLOOKUP(Pag_Inicio_Corr_mas_casos[[#This Row],[Corregimiento]],Hoja3!$A$2:$D$676,4,0)</f>
        <v>80807</v>
      </c>
      <c r="E4255" s="81">
        <v>30</v>
      </c>
      <c r="F4255">
        <v>1</v>
      </c>
    </row>
    <row r="4256" spans="1:6">
      <c r="A4256" s="80">
        <v>44168</v>
      </c>
      <c r="B4256" s="81">
        <v>44168</v>
      </c>
      <c r="C4256" s="81" t="s">
        <v>538</v>
      </c>
      <c r="D4256" s="82">
        <f>VLOOKUP(Pag_Inicio_Corr_mas_casos[[#This Row],[Corregimiento]],Hoja3!$A$2:$D$676,4,0)</f>
        <v>130107</v>
      </c>
      <c r="E4256" s="81">
        <v>30</v>
      </c>
      <c r="F4256">
        <v>1</v>
      </c>
    </row>
    <row r="4257" spans="1:6">
      <c r="A4257" s="80">
        <v>44168</v>
      </c>
      <c r="B4257" s="81">
        <v>44168</v>
      </c>
      <c r="C4257" s="81" t="s">
        <v>742</v>
      </c>
      <c r="D4257" s="82">
        <f>VLOOKUP(Pag_Inicio_Corr_mas_casos[[#This Row],[Corregimiento]],Hoja3!$A$2:$D$676,4,0)</f>
        <v>41003</v>
      </c>
      <c r="E4257" s="81">
        <v>30</v>
      </c>
      <c r="F4257">
        <v>1</v>
      </c>
    </row>
    <row r="4258" spans="1:6">
      <c r="A4258" s="80">
        <v>44168</v>
      </c>
      <c r="B4258" s="81">
        <v>44168</v>
      </c>
      <c r="C4258" s="81" t="s">
        <v>533</v>
      </c>
      <c r="D4258" s="82">
        <f>VLOOKUP(Pag_Inicio_Corr_mas_casos[[#This Row],[Corregimiento]],Hoja3!$A$2:$D$676,4,0)</f>
        <v>80817</v>
      </c>
      <c r="E4258" s="81">
        <v>46</v>
      </c>
      <c r="F4258">
        <v>1</v>
      </c>
    </row>
    <row r="4259" spans="1:6">
      <c r="A4259" s="80">
        <v>44168</v>
      </c>
      <c r="B4259" s="81">
        <v>44168</v>
      </c>
      <c r="C4259" s="81" t="s">
        <v>534</v>
      </c>
      <c r="D4259" s="82">
        <f>VLOOKUP(Pag_Inicio_Corr_mas_casos[[#This Row],[Corregimiento]],Hoja3!$A$2:$D$676,4,0)</f>
        <v>80822</v>
      </c>
      <c r="E4259" s="81">
        <v>29</v>
      </c>
      <c r="F4259">
        <v>1</v>
      </c>
    </row>
    <row r="4260" spans="1:6">
      <c r="A4260" s="80">
        <v>44168</v>
      </c>
      <c r="B4260" s="81">
        <v>44168</v>
      </c>
      <c r="C4260" s="81" t="s">
        <v>572</v>
      </c>
      <c r="D4260" s="82">
        <f>VLOOKUP(Pag_Inicio_Corr_mas_casos[[#This Row],[Corregimiento]],Hoja3!$A$2:$D$676,4,0)</f>
        <v>130701</v>
      </c>
      <c r="E4260" s="81">
        <v>29</v>
      </c>
      <c r="F4260">
        <v>1</v>
      </c>
    </row>
    <row r="4261" spans="1:6">
      <c r="A4261" s="80">
        <v>44168</v>
      </c>
      <c r="B4261" s="81">
        <v>44168</v>
      </c>
      <c r="C4261" s="81" t="s">
        <v>550</v>
      </c>
      <c r="D4261" s="82">
        <f>VLOOKUP(Pag_Inicio_Corr_mas_casos[[#This Row],[Corregimiento]],Hoja3!$A$2:$D$676,4,0)</f>
        <v>80813</v>
      </c>
      <c r="E4261" s="81">
        <v>29</v>
      </c>
      <c r="F4261">
        <v>1</v>
      </c>
    </row>
    <row r="4262" spans="1:6">
      <c r="A4262" s="80">
        <v>44168</v>
      </c>
      <c r="B4262" s="81">
        <v>44168</v>
      </c>
      <c r="C4262" s="81" t="s">
        <v>525</v>
      </c>
      <c r="D4262" s="82">
        <f>VLOOKUP(Pag_Inicio_Corr_mas_casos[[#This Row],[Corregimiento]],Hoja3!$A$2:$D$676,4,0)</f>
        <v>81002</v>
      </c>
      <c r="E4262" s="81">
        <v>28</v>
      </c>
      <c r="F4262">
        <v>1</v>
      </c>
    </row>
    <row r="4263" spans="1:6">
      <c r="A4263" s="80">
        <v>44168</v>
      </c>
      <c r="B4263" s="81">
        <v>44168</v>
      </c>
      <c r="C4263" s="81" t="s">
        <v>569</v>
      </c>
      <c r="D4263" s="82">
        <f>VLOOKUP(Pag_Inicio_Corr_mas_casos[[#This Row],[Corregimiento]],Hoja3!$A$2:$D$676,4,0)</f>
        <v>81003</v>
      </c>
      <c r="E4263" s="81">
        <v>28</v>
      </c>
      <c r="F4263">
        <v>1</v>
      </c>
    </row>
    <row r="4264" spans="1:6">
      <c r="A4264" s="80">
        <v>44168</v>
      </c>
      <c r="B4264" s="81">
        <v>44168</v>
      </c>
      <c r="C4264" s="81" t="s">
        <v>535</v>
      </c>
      <c r="D4264" s="82">
        <f>VLOOKUP(Pag_Inicio_Corr_mas_casos[[#This Row],[Corregimiento]],Hoja3!$A$2:$D$676,4,0)</f>
        <v>80823</v>
      </c>
      <c r="E4264" s="81">
        <v>27</v>
      </c>
      <c r="F4264">
        <v>1</v>
      </c>
    </row>
    <row r="4265" spans="1:6">
      <c r="A4265" s="80">
        <v>44168</v>
      </c>
      <c r="B4265" s="81">
        <v>44168</v>
      </c>
      <c r="C4265" s="81" t="s">
        <v>531</v>
      </c>
      <c r="D4265" s="82">
        <f>VLOOKUP(Pag_Inicio_Corr_mas_casos[[#This Row],[Corregimiento]],Hoja3!$A$2:$D$676,4,0)</f>
        <v>81008</v>
      </c>
      <c r="E4265" s="81">
        <v>27</v>
      </c>
      <c r="F4265">
        <v>1</v>
      </c>
    </row>
    <row r="4266" spans="1:6">
      <c r="A4266" s="80">
        <v>44168</v>
      </c>
      <c r="B4266" s="81">
        <v>44168</v>
      </c>
      <c r="C4266" s="81" t="s">
        <v>532</v>
      </c>
      <c r="D4266" s="82">
        <f>VLOOKUP(Pag_Inicio_Corr_mas_casos[[#This Row],[Corregimiento]],Hoja3!$A$2:$D$676,4,0)</f>
        <v>80816</v>
      </c>
      <c r="E4266" s="81">
        <v>26</v>
      </c>
      <c r="F4266">
        <v>1</v>
      </c>
    </row>
    <row r="4267" spans="1:6">
      <c r="A4267" s="80">
        <v>44168</v>
      </c>
      <c r="B4267" s="81">
        <v>44168</v>
      </c>
      <c r="C4267" s="81" t="s">
        <v>530</v>
      </c>
      <c r="D4267" s="82">
        <f>VLOOKUP(Pag_Inicio_Corr_mas_casos[[#This Row],[Corregimiento]],Hoja3!$A$2:$D$676,4,0)</f>
        <v>81007</v>
      </c>
      <c r="E4267" s="81">
        <v>25</v>
      </c>
      <c r="F4267">
        <v>1</v>
      </c>
    </row>
    <row r="4268" spans="1:6">
      <c r="A4268" s="80">
        <v>44168</v>
      </c>
      <c r="B4268" s="81">
        <v>44168</v>
      </c>
      <c r="C4268" s="81" t="s">
        <v>599</v>
      </c>
      <c r="D4268" s="82">
        <f>VLOOKUP(Pag_Inicio_Corr_mas_casos[[#This Row],[Corregimiento]],Hoja3!$A$2:$D$676,4,0)</f>
        <v>81004</v>
      </c>
      <c r="E4268" s="81">
        <v>25</v>
      </c>
      <c r="F4268">
        <v>1</v>
      </c>
    </row>
    <row r="4269" spans="1:6">
      <c r="A4269" s="80">
        <v>44168</v>
      </c>
      <c r="B4269" s="81">
        <v>44168</v>
      </c>
      <c r="C4269" s="81" t="s">
        <v>536</v>
      </c>
      <c r="D4269" s="82">
        <f>VLOOKUP(Pag_Inicio_Corr_mas_casos[[#This Row],[Corregimiento]],Hoja3!$A$2:$D$676,4,0)</f>
        <v>81001</v>
      </c>
      <c r="E4269" s="81">
        <v>24</v>
      </c>
      <c r="F4269">
        <v>1</v>
      </c>
    </row>
    <row r="4270" spans="1:6">
      <c r="A4270" s="80">
        <v>44168</v>
      </c>
      <c r="B4270" s="81">
        <v>44168</v>
      </c>
      <c r="C4270" s="81" t="s">
        <v>584</v>
      </c>
      <c r="D4270" s="82">
        <f>VLOOKUP(Pag_Inicio_Corr_mas_casos[[#This Row],[Corregimiento]],Hoja3!$A$2:$D$676,4,0)</f>
        <v>100101</v>
      </c>
      <c r="E4270" s="81">
        <v>23</v>
      </c>
      <c r="F4270">
        <v>1</v>
      </c>
    </row>
    <row r="4271" spans="1:6">
      <c r="A4271" s="80">
        <v>44168</v>
      </c>
      <c r="B4271" s="81">
        <v>44168</v>
      </c>
      <c r="C4271" s="81" t="s">
        <v>576</v>
      </c>
      <c r="D4271" s="82">
        <f>VLOOKUP(Pag_Inicio_Corr_mas_casos[[#This Row],[Corregimiento]],Hoja3!$A$2:$D$676,4,0)</f>
        <v>80814</v>
      </c>
      <c r="E4271" s="81">
        <v>22</v>
      </c>
      <c r="F4271">
        <v>1</v>
      </c>
    </row>
    <row r="4272" spans="1:6">
      <c r="A4272" s="80">
        <v>44168</v>
      </c>
      <c r="B4272" s="81">
        <v>44168</v>
      </c>
      <c r="C4272" s="81" t="s">
        <v>544</v>
      </c>
      <c r="D4272" s="82">
        <f>VLOOKUP(Pag_Inicio_Corr_mas_casos[[#This Row],[Corregimiento]],Hoja3!$A$2:$D$676,4,0)</f>
        <v>130108</v>
      </c>
      <c r="E4272" s="81">
        <v>22</v>
      </c>
      <c r="F4272">
        <v>1</v>
      </c>
    </row>
    <row r="4273" spans="1:6">
      <c r="A4273" s="80">
        <v>44168</v>
      </c>
      <c r="B4273" s="81">
        <v>44168</v>
      </c>
      <c r="C4273" s="81" t="s">
        <v>555</v>
      </c>
      <c r="D4273" s="82">
        <f>VLOOKUP(Pag_Inicio_Corr_mas_casos[[#This Row],[Corregimiento]],Hoja3!$A$2:$D$676,4,0)</f>
        <v>80815</v>
      </c>
      <c r="E4273" s="81">
        <v>43</v>
      </c>
      <c r="F4273">
        <v>1</v>
      </c>
    </row>
    <row r="4274" spans="1:6">
      <c r="A4274" s="80">
        <v>44168</v>
      </c>
      <c r="B4274" s="81">
        <v>44168</v>
      </c>
      <c r="C4274" s="81" t="s">
        <v>563</v>
      </c>
      <c r="D4274" s="82">
        <f>VLOOKUP(Pag_Inicio_Corr_mas_casos[[#This Row],[Corregimiento]],Hoja3!$A$2:$D$676,4,0)</f>
        <v>130105</v>
      </c>
      <c r="E4274" s="81">
        <v>22</v>
      </c>
      <c r="F4274">
        <v>1</v>
      </c>
    </row>
    <row r="4275" spans="1:6">
      <c r="A4275" s="80">
        <v>44168</v>
      </c>
      <c r="B4275" s="81">
        <v>44168</v>
      </c>
      <c r="C4275" s="81" t="s">
        <v>553</v>
      </c>
      <c r="D4275" s="82">
        <f>VLOOKUP(Pag_Inicio_Corr_mas_casos[[#This Row],[Corregimiento]],Hoja3!$A$2:$D$676,4,0)</f>
        <v>80808</v>
      </c>
      <c r="E4275" s="81">
        <v>19</v>
      </c>
      <c r="F4275">
        <v>1</v>
      </c>
    </row>
    <row r="4276" spans="1:6">
      <c r="A4276" s="80">
        <v>44168</v>
      </c>
      <c r="B4276" s="81">
        <v>44168</v>
      </c>
      <c r="C4276" s="81" t="s">
        <v>587</v>
      </c>
      <c r="D4276" s="82">
        <f>VLOOKUP(Pag_Inicio_Corr_mas_casos[[#This Row],[Corregimiento]],Hoja3!$A$2:$D$676,4,0)</f>
        <v>130716</v>
      </c>
      <c r="E4276" s="81">
        <v>18</v>
      </c>
      <c r="F4276">
        <v>1</v>
      </c>
    </row>
    <row r="4277" spans="1:6">
      <c r="A4277" s="80">
        <v>44168</v>
      </c>
      <c r="B4277" s="81">
        <v>44168</v>
      </c>
      <c r="C4277" s="81" t="s">
        <v>559</v>
      </c>
      <c r="D4277" s="82">
        <f>VLOOKUP(Pag_Inicio_Corr_mas_casos[[#This Row],[Corregimiento]],Hoja3!$A$2:$D$676,4,0)</f>
        <v>130708</v>
      </c>
      <c r="E4277" s="81">
        <v>17</v>
      </c>
      <c r="F4277">
        <v>1</v>
      </c>
    </row>
    <row r="4278" spans="1:6">
      <c r="A4278" s="80">
        <v>44168</v>
      </c>
      <c r="B4278" s="81">
        <v>44168</v>
      </c>
      <c r="C4278" s="81" t="s">
        <v>554</v>
      </c>
      <c r="D4278" s="82">
        <f>VLOOKUP(Pag_Inicio_Corr_mas_casos[[#This Row],[Corregimiento]],Hoja3!$A$2:$D$676,4,0)</f>
        <v>80820</v>
      </c>
      <c r="E4278" s="81">
        <v>17</v>
      </c>
      <c r="F4278">
        <v>1</v>
      </c>
    </row>
    <row r="4279" spans="1:6">
      <c r="A4279" s="80">
        <v>44168</v>
      </c>
      <c r="B4279" s="81">
        <v>44168</v>
      </c>
      <c r="C4279" s="81" t="s">
        <v>580</v>
      </c>
      <c r="D4279" s="82">
        <f>VLOOKUP(Pag_Inicio_Corr_mas_casos[[#This Row],[Corregimiento]],Hoja3!$A$2:$D$676,4,0)</f>
        <v>91001</v>
      </c>
      <c r="E4279" s="81">
        <v>17</v>
      </c>
      <c r="F4279">
        <v>1</v>
      </c>
    </row>
    <row r="4280" spans="1:6">
      <c r="A4280" s="80">
        <v>44168</v>
      </c>
      <c r="B4280" s="81">
        <v>44168</v>
      </c>
      <c r="C4280" s="81" t="s">
        <v>539</v>
      </c>
      <c r="D4280" s="82">
        <f>VLOOKUP(Pag_Inicio_Corr_mas_casos[[#This Row],[Corregimiento]],Hoja3!$A$2:$D$676,4,0)</f>
        <v>81006</v>
      </c>
      <c r="E4280" s="81">
        <v>15</v>
      </c>
      <c r="F4280">
        <v>1</v>
      </c>
    </row>
    <row r="4281" spans="1:6">
      <c r="A4281" s="80">
        <v>44168</v>
      </c>
      <c r="B4281" s="81">
        <v>44168</v>
      </c>
      <c r="C4281" s="81" t="s">
        <v>573</v>
      </c>
      <c r="D4281" s="82">
        <f>VLOOKUP(Pag_Inicio_Corr_mas_casos[[#This Row],[Corregimiento]],Hoja3!$A$2:$D$676,4,0)</f>
        <v>80804</v>
      </c>
      <c r="E4281" s="81">
        <v>15</v>
      </c>
      <c r="F4281">
        <v>1</v>
      </c>
    </row>
    <row r="4282" spans="1:6">
      <c r="A4282" s="80">
        <v>44168</v>
      </c>
      <c r="B4282" s="81">
        <v>44168</v>
      </c>
      <c r="C4282" s="81" t="s">
        <v>744</v>
      </c>
      <c r="D4282" s="82">
        <f>VLOOKUP(Pag_Inicio_Corr_mas_casos[[#This Row],[Corregimiento]],Hoja3!$A$2:$D$676,4,0)</f>
        <v>20105</v>
      </c>
      <c r="E4282" s="81">
        <v>14</v>
      </c>
      <c r="F4282">
        <v>1</v>
      </c>
    </row>
    <row r="4283" spans="1:6">
      <c r="A4283" s="80">
        <v>44168</v>
      </c>
      <c r="B4283" s="81">
        <v>44168</v>
      </c>
      <c r="C4283" s="81" t="s">
        <v>574</v>
      </c>
      <c r="D4283" s="82">
        <f>VLOOKUP(Pag_Inicio_Corr_mas_casos[[#This Row],[Corregimiento]],Hoja3!$A$2:$D$676,4,0)</f>
        <v>80508</v>
      </c>
      <c r="E4283" s="81">
        <v>13</v>
      </c>
      <c r="F4283">
        <v>1</v>
      </c>
    </row>
    <row r="4284" spans="1:6">
      <c r="A4284" s="80">
        <v>44168</v>
      </c>
      <c r="B4284" s="81">
        <v>44168</v>
      </c>
      <c r="C4284" s="81" t="s">
        <v>567</v>
      </c>
      <c r="D4284" s="82">
        <f>VLOOKUP(Pag_Inicio_Corr_mas_casos[[#This Row],[Corregimiento]],Hoja3!$A$2:$D$676,4,0)</f>
        <v>80805</v>
      </c>
      <c r="E4284" s="81">
        <v>12</v>
      </c>
      <c r="F4284">
        <v>1</v>
      </c>
    </row>
    <row r="4285" spans="1:6">
      <c r="A4285" s="80">
        <v>44168</v>
      </c>
      <c r="B4285" s="81">
        <v>44168</v>
      </c>
      <c r="C4285" s="81" t="s">
        <v>517</v>
      </c>
      <c r="D4285" s="82">
        <f>VLOOKUP(Pag_Inicio_Corr_mas_casos[[#This Row],[Corregimiento]],Hoja3!$A$2:$D$676,4,0)</f>
        <v>130709</v>
      </c>
      <c r="E4285" s="81">
        <v>12</v>
      </c>
      <c r="F4285">
        <v>1</v>
      </c>
    </row>
    <row r="4286" spans="1:6">
      <c r="A4286" s="80">
        <v>44168</v>
      </c>
      <c r="B4286" s="81">
        <v>44168</v>
      </c>
      <c r="C4286" s="81" t="s">
        <v>725</v>
      </c>
      <c r="D4286" s="82">
        <f>VLOOKUP(Pag_Inicio_Corr_mas_casos[[#This Row],[Corregimiento]],Hoja3!$A$2:$D$676,4,0)</f>
        <v>60202</v>
      </c>
      <c r="E4286" s="81">
        <v>11</v>
      </c>
      <c r="F4286">
        <v>1</v>
      </c>
    </row>
    <row r="4287" spans="1:6">
      <c r="A4287" s="80">
        <v>44168</v>
      </c>
      <c r="B4287" s="81">
        <v>44168</v>
      </c>
      <c r="C4287" s="81" t="s">
        <v>691</v>
      </c>
      <c r="D4287" s="82">
        <f>VLOOKUP(Pag_Inicio_Corr_mas_casos[[#This Row],[Corregimiento]],Hoja3!$A$2:$D$676,4,0)</f>
        <v>130103</v>
      </c>
      <c r="E4287" s="81">
        <v>11</v>
      </c>
      <c r="F4287">
        <v>1</v>
      </c>
    </row>
    <row r="4288" spans="1:6">
      <c r="A4288" s="80">
        <v>44168</v>
      </c>
      <c r="B4288" s="81">
        <v>44168</v>
      </c>
      <c r="C4288" s="81" t="s">
        <v>684</v>
      </c>
      <c r="D4288" s="82">
        <f>VLOOKUP(Pag_Inicio_Corr_mas_casos[[#This Row],[Corregimiento]],Hoja3!$A$2:$D$676,4,0)</f>
        <v>60101</v>
      </c>
      <c r="E4288" s="81">
        <v>10</v>
      </c>
      <c r="F4288">
        <v>1</v>
      </c>
    </row>
    <row r="4289" spans="1:6">
      <c r="A4289" s="55">
        <v>44169</v>
      </c>
      <c r="B4289" s="56">
        <v>44169</v>
      </c>
      <c r="C4289" s="56" t="s">
        <v>526</v>
      </c>
      <c r="D4289" s="57">
        <f>VLOOKUP(Pag_Inicio_Corr_mas_casos[[#This Row],[Corregimiento]],Hoja3!$A$2:$D$676,4,0)</f>
        <v>130106</v>
      </c>
      <c r="E4289" s="56">
        <v>77</v>
      </c>
      <c r="F4289">
        <v>1</v>
      </c>
    </row>
    <row r="4290" spans="1:6">
      <c r="A4290" s="55">
        <v>44169</v>
      </c>
      <c r="B4290" s="56">
        <v>44169</v>
      </c>
      <c r="C4290" s="56" t="s">
        <v>541</v>
      </c>
      <c r="D4290" s="57">
        <f>VLOOKUP(Pag_Inicio_Corr_mas_casos[[#This Row],[Corregimiento]],Hoja3!$A$2:$D$676,4,0)</f>
        <v>130702</v>
      </c>
      <c r="E4290" s="56">
        <v>71</v>
      </c>
      <c r="F4290">
        <v>1</v>
      </c>
    </row>
    <row r="4291" spans="1:6">
      <c r="A4291" s="55">
        <v>44169</v>
      </c>
      <c r="B4291" s="56">
        <v>44169</v>
      </c>
      <c r="C4291" s="56" t="s">
        <v>540</v>
      </c>
      <c r="D4291" s="57">
        <f>VLOOKUP(Pag_Inicio_Corr_mas_casos[[#This Row],[Corregimiento]],Hoja3!$A$2:$D$676,4,0)</f>
        <v>80812</v>
      </c>
      <c r="E4291" s="56">
        <v>71</v>
      </c>
      <c r="F4291">
        <v>1</v>
      </c>
    </row>
    <row r="4292" spans="1:6">
      <c r="A4292" s="55">
        <v>44169</v>
      </c>
      <c r="B4292" s="56">
        <v>44169</v>
      </c>
      <c r="C4292" s="56" t="s">
        <v>524</v>
      </c>
      <c r="D4292" s="57">
        <f>VLOOKUP(Pag_Inicio_Corr_mas_casos[[#This Row],[Corregimiento]],Hoja3!$A$2:$D$676,4,0)</f>
        <v>130101</v>
      </c>
      <c r="E4292" s="56">
        <v>59</v>
      </c>
      <c r="F4292">
        <v>1</v>
      </c>
    </row>
    <row r="4293" spans="1:6">
      <c r="A4293" s="55">
        <v>44169</v>
      </c>
      <c r="B4293" s="56">
        <v>44169</v>
      </c>
      <c r="C4293" s="56" t="s">
        <v>565</v>
      </c>
      <c r="D4293" s="57">
        <f>VLOOKUP(Pag_Inicio_Corr_mas_casos[[#This Row],[Corregimiento]],Hoja3!$A$2:$D$676,4,0)</f>
        <v>80809</v>
      </c>
      <c r="E4293" s="56">
        <v>56</v>
      </c>
      <c r="F4293">
        <v>1</v>
      </c>
    </row>
    <row r="4294" spans="1:6">
      <c r="A4294" s="55">
        <v>44169</v>
      </c>
      <c r="B4294" s="56">
        <v>44169</v>
      </c>
      <c r="C4294" s="56" t="s">
        <v>537</v>
      </c>
      <c r="D4294" s="57">
        <f>VLOOKUP(Pag_Inicio_Corr_mas_casos[[#This Row],[Corregimiento]],Hoja3!$A$2:$D$676,4,0)</f>
        <v>80819</v>
      </c>
      <c r="E4294" s="56">
        <v>54</v>
      </c>
      <c r="F4294">
        <v>1</v>
      </c>
    </row>
    <row r="4295" spans="1:6">
      <c r="A4295" s="55">
        <v>44169</v>
      </c>
      <c r="B4295" s="56">
        <v>44169</v>
      </c>
      <c r="C4295" s="56" t="s">
        <v>543</v>
      </c>
      <c r="D4295" s="57">
        <f>VLOOKUP(Pag_Inicio_Corr_mas_casos[[#This Row],[Corregimiento]],Hoja3!$A$2:$D$676,4,0)</f>
        <v>80806</v>
      </c>
      <c r="E4295" s="56">
        <v>53</v>
      </c>
      <c r="F4295">
        <v>1</v>
      </c>
    </row>
    <row r="4296" spans="1:6">
      <c r="A4296" s="55">
        <v>44169</v>
      </c>
      <c r="B4296" s="56">
        <v>44169</v>
      </c>
      <c r="C4296" s="56" t="s">
        <v>545</v>
      </c>
      <c r="D4296" s="57">
        <f>VLOOKUP(Pag_Inicio_Corr_mas_casos[[#This Row],[Corregimiento]],Hoja3!$A$2:$D$676,4,0)</f>
        <v>80810</v>
      </c>
      <c r="E4296" s="56">
        <v>51</v>
      </c>
      <c r="F4296">
        <v>1</v>
      </c>
    </row>
    <row r="4297" spans="1:6">
      <c r="A4297" s="55">
        <v>44169</v>
      </c>
      <c r="B4297" s="56">
        <v>44169</v>
      </c>
      <c r="C4297" s="56" t="s">
        <v>529</v>
      </c>
      <c r="D4297" s="57">
        <f>VLOOKUP(Pag_Inicio_Corr_mas_casos[[#This Row],[Corregimiento]],Hoja3!$A$2:$D$676,4,0)</f>
        <v>80821</v>
      </c>
      <c r="E4297" s="56">
        <v>50</v>
      </c>
      <c r="F4297">
        <v>1</v>
      </c>
    </row>
    <row r="4298" spans="1:6">
      <c r="A4298" s="55">
        <v>44169</v>
      </c>
      <c r="B4298" s="56">
        <v>44169</v>
      </c>
      <c r="C4298" s="56" t="s">
        <v>534</v>
      </c>
      <c r="D4298" s="57">
        <f>VLOOKUP(Pag_Inicio_Corr_mas_casos[[#This Row],[Corregimiento]],Hoja3!$A$2:$D$676,4,0)</f>
        <v>80822</v>
      </c>
      <c r="E4298" s="56">
        <v>49</v>
      </c>
      <c r="F4298">
        <v>1</v>
      </c>
    </row>
    <row r="4299" spans="1:6">
      <c r="A4299" s="55">
        <v>44169</v>
      </c>
      <c r="B4299" s="56">
        <v>44169</v>
      </c>
      <c r="C4299" s="56" t="s">
        <v>533</v>
      </c>
      <c r="D4299" s="57">
        <f>VLOOKUP(Pag_Inicio_Corr_mas_casos[[#This Row],[Corregimiento]],Hoja3!$A$2:$D$676,4,0)</f>
        <v>80817</v>
      </c>
      <c r="E4299" s="56">
        <v>48</v>
      </c>
      <c r="F4299">
        <v>1</v>
      </c>
    </row>
    <row r="4300" spans="1:6">
      <c r="A4300" s="55">
        <v>44169</v>
      </c>
      <c r="B4300" s="56">
        <v>44169</v>
      </c>
      <c r="C4300" s="56" t="s">
        <v>550</v>
      </c>
      <c r="D4300" s="57">
        <f>VLOOKUP(Pag_Inicio_Corr_mas_casos[[#This Row],[Corregimiento]],Hoja3!$A$2:$D$676,4,0)</f>
        <v>80813</v>
      </c>
      <c r="E4300" s="56">
        <v>48</v>
      </c>
      <c r="F4300">
        <v>1</v>
      </c>
    </row>
    <row r="4301" spans="1:6">
      <c r="A4301" s="55">
        <v>44169</v>
      </c>
      <c r="B4301" s="56">
        <v>44169</v>
      </c>
      <c r="C4301" s="56" t="s">
        <v>538</v>
      </c>
      <c r="D4301" s="57">
        <f>VLOOKUP(Pag_Inicio_Corr_mas_casos[[#This Row],[Corregimiento]],Hoja3!$A$2:$D$676,4,0)</f>
        <v>130107</v>
      </c>
      <c r="E4301" s="56">
        <v>46</v>
      </c>
      <c r="F4301">
        <v>1</v>
      </c>
    </row>
    <row r="4302" spans="1:6">
      <c r="A4302" s="55">
        <v>44169</v>
      </c>
      <c r="B4302" s="56">
        <v>44169</v>
      </c>
      <c r="C4302" s="56" t="s">
        <v>528</v>
      </c>
      <c r="D4302" s="57">
        <f>VLOOKUP(Pag_Inicio_Corr_mas_casos[[#This Row],[Corregimiento]],Hoja3!$A$2:$D$676,4,0)</f>
        <v>130102</v>
      </c>
      <c r="E4302" s="56">
        <v>46</v>
      </c>
      <c r="F4302">
        <v>1</v>
      </c>
    </row>
    <row r="4303" spans="1:6">
      <c r="A4303" s="55">
        <v>44169</v>
      </c>
      <c r="B4303" s="56">
        <v>44169</v>
      </c>
      <c r="C4303" s="56" t="s">
        <v>572</v>
      </c>
      <c r="D4303" s="57">
        <f>VLOOKUP(Pag_Inicio_Corr_mas_casos[[#This Row],[Corregimiento]],Hoja3!$A$2:$D$676,4,0)</f>
        <v>130701</v>
      </c>
      <c r="E4303" s="56">
        <v>45</v>
      </c>
      <c r="F4303">
        <v>1</v>
      </c>
    </row>
    <row r="4304" spans="1:6">
      <c r="A4304" s="55">
        <v>44169</v>
      </c>
      <c r="B4304" s="56">
        <v>44169</v>
      </c>
      <c r="C4304" s="56" t="s">
        <v>530</v>
      </c>
      <c r="D4304" s="57">
        <f>VLOOKUP(Pag_Inicio_Corr_mas_casos[[#This Row],[Corregimiento]],Hoja3!$A$2:$D$676,4,0)</f>
        <v>81007</v>
      </c>
      <c r="E4304" s="56">
        <v>44</v>
      </c>
      <c r="F4304">
        <v>1</v>
      </c>
    </row>
    <row r="4305" spans="1:6">
      <c r="A4305" s="55">
        <v>44169</v>
      </c>
      <c r="B4305" s="56">
        <v>44169</v>
      </c>
      <c r="C4305" s="56" t="s">
        <v>568</v>
      </c>
      <c r="D4305" s="57">
        <f>VLOOKUP(Pag_Inicio_Corr_mas_casos[[#This Row],[Corregimiento]],Hoja3!$A$2:$D$676,4,0)</f>
        <v>130717</v>
      </c>
      <c r="E4305" s="56">
        <v>44</v>
      </c>
      <c r="F4305">
        <v>1</v>
      </c>
    </row>
    <row r="4306" spans="1:6">
      <c r="A4306" s="55">
        <v>44169</v>
      </c>
      <c r="B4306" s="56">
        <v>44169</v>
      </c>
      <c r="C4306" s="56" t="s">
        <v>575</v>
      </c>
      <c r="D4306" s="57">
        <f>VLOOKUP(Pag_Inicio_Corr_mas_casos[[#This Row],[Corregimiento]],Hoja3!$A$2:$D$676,4,0)</f>
        <v>80807</v>
      </c>
      <c r="E4306" s="56">
        <v>41</v>
      </c>
      <c r="F4306">
        <v>1</v>
      </c>
    </row>
    <row r="4307" spans="1:6">
      <c r="A4307" s="55">
        <v>44169</v>
      </c>
      <c r="B4307" s="56">
        <v>44169</v>
      </c>
      <c r="C4307" s="56" t="s">
        <v>560</v>
      </c>
      <c r="D4307" s="57">
        <f>VLOOKUP(Pag_Inicio_Corr_mas_casos[[#This Row],[Corregimiento]],Hoja3!$A$2:$D$676,4,0)</f>
        <v>80826</v>
      </c>
      <c r="E4307" s="56">
        <v>40</v>
      </c>
      <c r="F4307">
        <v>1</v>
      </c>
    </row>
    <row r="4308" spans="1:6">
      <c r="A4308" s="55">
        <v>44169</v>
      </c>
      <c r="B4308" s="56">
        <v>44169</v>
      </c>
      <c r="C4308" s="56" t="s">
        <v>532</v>
      </c>
      <c r="D4308" s="57">
        <f>VLOOKUP(Pag_Inicio_Corr_mas_casos[[#This Row],[Corregimiento]],Hoja3!$A$2:$D$676,4,0)</f>
        <v>80816</v>
      </c>
      <c r="E4308" s="56">
        <v>40</v>
      </c>
      <c r="F4308">
        <v>1</v>
      </c>
    </row>
    <row r="4309" spans="1:6">
      <c r="A4309" s="55">
        <v>44169</v>
      </c>
      <c r="B4309" s="56">
        <v>44169</v>
      </c>
      <c r="C4309" s="56" t="s">
        <v>536</v>
      </c>
      <c r="D4309" s="57">
        <f>VLOOKUP(Pag_Inicio_Corr_mas_casos[[#This Row],[Corregimiento]],Hoja3!$A$2:$D$676,4,0)</f>
        <v>81001</v>
      </c>
      <c r="E4309" s="56">
        <v>38</v>
      </c>
      <c r="F4309">
        <v>1</v>
      </c>
    </row>
    <row r="4310" spans="1:6">
      <c r="A4310" s="55">
        <v>44169</v>
      </c>
      <c r="B4310" s="56">
        <v>44169</v>
      </c>
      <c r="C4310" s="56" t="s">
        <v>525</v>
      </c>
      <c r="D4310" s="57">
        <f>VLOOKUP(Pag_Inicio_Corr_mas_casos[[#This Row],[Corregimiento]],Hoja3!$A$2:$D$676,4,0)</f>
        <v>81002</v>
      </c>
      <c r="E4310" s="56">
        <v>38</v>
      </c>
      <c r="F4310">
        <v>1</v>
      </c>
    </row>
    <row r="4311" spans="1:6">
      <c r="A4311" s="55">
        <v>44169</v>
      </c>
      <c r="B4311" s="56">
        <v>44169</v>
      </c>
      <c r="C4311" s="56" t="s">
        <v>544</v>
      </c>
      <c r="D4311" s="57">
        <f>VLOOKUP(Pag_Inicio_Corr_mas_casos[[#This Row],[Corregimiento]],Hoja3!$A$2:$D$676,4,0)</f>
        <v>130108</v>
      </c>
      <c r="E4311" s="56">
        <v>38</v>
      </c>
      <c r="F4311">
        <v>1</v>
      </c>
    </row>
    <row r="4312" spans="1:6">
      <c r="A4312" s="55">
        <v>44169</v>
      </c>
      <c r="B4312" s="56">
        <v>44169</v>
      </c>
      <c r="C4312" s="56" t="s">
        <v>554</v>
      </c>
      <c r="D4312" s="57">
        <f>VLOOKUP(Pag_Inicio_Corr_mas_casos[[#This Row],[Corregimiento]],Hoja3!$A$2:$D$676,4,0)</f>
        <v>80820</v>
      </c>
      <c r="E4312" s="56">
        <v>37</v>
      </c>
      <c r="F4312">
        <v>1</v>
      </c>
    </row>
    <row r="4313" spans="1:6">
      <c r="A4313" s="55">
        <v>44169</v>
      </c>
      <c r="B4313" s="56">
        <v>44169</v>
      </c>
      <c r="C4313" s="56" t="s">
        <v>531</v>
      </c>
      <c r="D4313" s="57">
        <f>VLOOKUP(Pag_Inicio_Corr_mas_casos[[#This Row],[Corregimiento]],Hoja3!$A$2:$D$676,4,0)</f>
        <v>81008</v>
      </c>
      <c r="E4313" s="56">
        <v>33</v>
      </c>
      <c r="F4313">
        <v>1</v>
      </c>
    </row>
    <row r="4314" spans="1:6">
      <c r="A4314" s="55">
        <v>44169</v>
      </c>
      <c r="B4314" s="56">
        <v>44169</v>
      </c>
      <c r="C4314" s="56" t="s">
        <v>587</v>
      </c>
      <c r="D4314" s="57">
        <f>VLOOKUP(Pag_Inicio_Corr_mas_casos[[#This Row],[Corregimiento]],Hoja3!$A$2:$D$676,4,0)</f>
        <v>130716</v>
      </c>
      <c r="E4314" s="56">
        <v>33</v>
      </c>
      <c r="F4314">
        <v>1</v>
      </c>
    </row>
    <row r="4315" spans="1:6">
      <c r="A4315" s="55">
        <v>44169</v>
      </c>
      <c r="B4315" s="56">
        <v>44169</v>
      </c>
      <c r="C4315" s="56" t="s">
        <v>553</v>
      </c>
      <c r="D4315" s="57">
        <f>VLOOKUP(Pag_Inicio_Corr_mas_casos[[#This Row],[Corregimiento]],Hoja3!$A$2:$D$676,4,0)</f>
        <v>80808</v>
      </c>
      <c r="E4315" s="56">
        <v>32</v>
      </c>
      <c r="F4315">
        <v>1</v>
      </c>
    </row>
    <row r="4316" spans="1:6">
      <c r="A4316" s="55">
        <v>44169</v>
      </c>
      <c r="B4316" s="56">
        <v>44169</v>
      </c>
      <c r="C4316" s="56" t="s">
        <v>555</v>
      </c>
      <c r="D4316" s="57">
        <f>VLOOKUP(Pag_Inicio_Corr_mas_casos[[#This Row],[Corregimiento]],Hoja3!$A$2:$D$676,4,0)</f>
        <v>80815</v>
      </c>
      <c r="E4316" s="56">
        <v>47</v>
      </c>
      <c r="F4316">
        <v>1</v>
      </c>
    </row>
    <row r="4317" spans="1:6">
      <c r="A4317" s="55">
        <v>44169</v>
      </c>
      <c r="B4317" s="56">
        <v>44169</v>
      </c>
      <c r="C4317" s="56" t="s">
        <v>547</v>
      </c>
      <c r="D4317" s="57">
        <f>VLOOKUP(Pag_Inicio_Corr_mas_casos[[#This Row],[Corregimiento]],Hoja3!$A$2:$D$676,4,0)</f>
        <v>30113</v>
      </c>
      <c r="E4317" s="56">
        <v>30</v>
      </c>
      <c r="F4317">
        <v>1</v>
      </c>
    </row>
    <row r="4318" spans="1:6">
      <c r="A4318" s="55">
        <v>44169</v>
      </c>
      <c r="B4318" s="56">
        <v>44169</v>
      </c>
      <c r="C4318" s="56" t="s">
        <v>595</v>
      </c>
      <c r="D4318" s="57">
        <f>VLOOKUP(Pag_Inicio_Corr_mas_casos[[#This Row],[Corregimiento]],Hoja3!$A$2:$D$676,4,0)</f>
        <v>20601</v>
      </c>
      <c r="E4318" s="56">
        <v>29</v>
      </c>
      <c r="F4318">
        <v>1</v>
      </c>
    </row>
    <row r="4319" spans="1:6">
      <c r="A4319" s="55">
        <v>44169</v>
      </c>
      <c r="B4319" s="56">
        <v>44169</v>
      </c>
      <c r="C4319" s="56" t="s">
        <v>592</v>
      </c>
      <c r="D4319" s="57">
        <f>VLOOKUP(Pag_Inicio_Corr_mas_casos[[#This Row],[Corregimiento]],Hoja3!$A$2:$D$676,4,0)</f>
        <v>20101</v>
      </c>
      <c r="E4319" s="56">
        <v>27</v>
      </c>
      <c r="F4319">
        <v>1</v>
      </c>
    </row>
    <row r="4320" spans="1:6">
      <c r="A4320" s="55">
        <v>44169</v>
      </c>
      <c r="B4320" s="56">
        <v>44169</v>
      </c>
      <c r="C4320" s="56" t="s">
        <v>535</v>
      </c>
      <c r="D4320" s="57">
        <f>VLOOKUP(Pag_Inicio_Corr_mas_casos[[#This Row],[Corregimiento]],Hoja3!$A$2:$D$676,4,0)</f>
        <v>80823</v>
      </c>
      <c r="E4320" s="56">
        <v>27</v>
      </c>
      <c r="F4320">
        <v>1</v>
      </c>
    </row>
    <row r="4321" spans="1:6">
      <c r="A4321" s="55">
        <v>44169</v>
      </c>
      <c r="B4321" s="56">
        <v>44169</v>
      </c>
      <c r="C4321" s="56" t="s">
        <v>576</v>
      </c>
      <c r="D4321" s="57">
        <f>VLOOKUP(Pag_Inicio_Corr_mas_casos[[#This Row],[Corregimiento]],Hoja3!$A$2:$D$676,4,0)</f>
        <v>80814</v>
      </c>
      <c r="E4321" s="56">
        <v>26</v>
      </c>
      <c r="F4321">
        <v>1</v>
      </c>
    </row>
    <row r="4322" spans="1:6">
      <c r="A4322" s="55">
        <v>44169</v>
      </c>
      <c r="B4322" s="56">
        <v>44169</v>
      </c>
      <c r="C4322" s="56" t="s">
        <v>559</v>
      </c>
      <c r="D4322" s="57">
        <f>VLOOKUP(Pag_Inicio_Corr_mas_casos[[#This Row],[Corregimiento]],Hoja3!$A$2:$D$676,4,0)</f>
        <v>130708</v>
      </c>
      <c r="E4322" s="56">
        <v>26</v>
      </c>
      <c r="F4322">
        <v>1</v>
      </c>
    </row>
    <row r="4323" spans="1:6">
      <c r="A4323" s="55">
        <v>44169</v>
      </c>
      <c r="B4323" s="56">
        <v>44169</v>
      </c>
      <c r="C4323" s="56" t="s">
        <v>569</v>
      </c>
      <c r="D4323" s="57">
        <f>VLOOKUP(Pag_Inicio_Corr_mas_casos[[#This Row],[Corregimiento]],Hoja3!$A$2:$D$676,4,0)</f>
        <v>81003</v>
      </c>
      <c r="E4323" s="56">
        <v>26</v>
      </c>
      <c r="F4323">
        <v>1</v>
      </c>
    </row>
    <row r="4324" spans="1:6">
      <c r="A4324" s="55">
        <v>44169</v>
      </c>
      <c r="B4324" s="56">
        <v>44169</v>
      </c>
      <c r="C4324" s="56" t="s">
        <v>570</v>
      </c>
      <c r="D4324" s="57">
        <f>VLOOKUP(Pag_Inicio_Corr_mas_casos[[#This Row],[Corregimiento]],Hoja3!$A$2:$D$676,4,0)</f>
        <v>81009</v>
      </c>
      <c r="E4324" s="56">
        <v>24</v>
      </c>
      <c r="F4324">
        <v>1</v>
      </c>
    </row>
    <row r="4325" spans="1:6">
      <c r="A4325" s="55">
        <v>44169</v>
      </c>
      <c r="B4325" s="56">
        <v>44169</v>
      </c>
      <c r="C4325" s="56" t="s">
        <v>517</v>
      </c>
      <c r="D4325" s="57">
        <f>VLOOKUP(Pag_Inicio_Corr_mas_casos[[#This Row],[Corregimiento]],Hoja3!$A$2:$D$676,4,0)</f>
        <v>130709</v>
      </c>
      <c r="E4325" s="56">
        <v>23</v>
      </c>
      <c r="F4325">
        <v>1</v>
      </c>
    </row>
    <row r="4326" spans="1:6">
      <c r="A4326" s="55">
        <v>44169</v>
      </c>
      <c r="B4326" s="56">
        <v>44169</v>
      </c>
      <c r="C4326" s="56" t="s">
        <v>563</v>
      </c>
      <c r="D4326" s="57">
        <f>VLOOKUP(Pag_Inicio_Corr_mas_casos[[#This Row],[Corregimiento]],Hoja3!$A$2:$D$676,4,0)</f>
        <v>130105</v>
      </c>
      <c r="E4326" s="56">
        <v>23</v>
      </c>
      <c r="F4326">
        <v>1</v>
      </c>
    </row>
    <row r="4327" spans="1:6">
      <c r="A4327" s="55">
        <v>44169</v>
      </c>
      <c r="B4327" s="56">
        <v>44169</v>
      </c>
      <c r="C4327" s="56" t="s">
        <v>573</v>
      </c>
      <c r="D4327" s="57">
        <f>VLOOKUP(Pag_Inicio_Corr_mas_casos[[#This Row],[Corregimiento]],Hoja3!$A$2:$D$676,4,0)</f>
        <v>80804</v>
      </c>
      <c r="E4327" s="56">
        <v>22</v>
      </c>
      <c r="F4327">
        <v>1</v>
      </c>
    </row>
    <row r="4328" spans="1:6">
      <c r="A4328" s="55">
        <v>44169</v>
      </c>
      <c r="B4328" s="56">
        <v>44169</v>
      </c>
      <c r="C4328" s="56" t="s">
        <v>580</v>
      </c>
      <c r="D4328" s="57">
        <f>VLOOKUP(Pag_Inicio_Corr_mas_casos[[#This Row],[Corregimiento]],Hoja3!$A$2:$D$676,4,0)</f>
        <v>91001</v>
      </c>
      <c r="E4328" s="56">
        <v>22</v>
      </c>
      <c r="F4328">
        <v>1</v>
      </c>
    </row>
    <row r="4329" spans="1:6">
      <c r="A4329" s="55">
        <v>44169</v>
      </c>
      <c r="B4329" s="56">
        <v>44169</v>
      </c>
      <c r="C4329" s="56" t="s">
        <v>557</v>
      </c>
      <c r="D4329" s="57">
        <f>VLOOKUP(Pag_Inicio_Corr_mas_casos[[#This Row],[Corregimiento]],Hoja3!$A$2:$D$676,4,0)</f>
        <v>80811</v>
      </c>
      <c r="E4329" s="56">
        <v>21</v>
      </c>
      <c r="F4329">
        <v>1</v>
      </c>
    </row>
    <row r="4330" spans="1:6">
      <c r="A4330" s="55">
        <v>44169</v>
      </c>
      <c r="B4330" s="56">
        <v>44169</v>
      </c>
      <c r="C4330" s="56" t="s">
        <v>586</v>
      </c>
      <c r="D4330" s="57">
        <f>VLOOKUP(Pag_Inicio_Corr_mas_casos[[#This Row],[Corregimiento]],Hoja3!$A$2:$D$676,4,0)</f>
        <v>81005</v>
      </c>
      <c r="E4330" s="56">
        <v>21</v>
      </c>
      <c r="F4330">
        <v>1</v>
      </c>
    </row>
    <row r="4331" spans="1:6">
      <c r="A4331" s="55">
        <v>44169</v>
      </c>
      <c r="B4331" s="56">
        <v>44169</v>
      </c>
      <c r="C4331" s="56" t="s">
        <v>579</v>
      </c>
      <c r="D4331" s="57">
        <f>VLOOKUP(Pag_Inicio_Corr_mas_casos[[#This Row],[Corregimiento]],Hoja3!$A$2:$D$676,4,0)</f>
        <v>130706</v>
      </c>
      <c r="E4331" s="56">
        <v>20</v>
      </c>
      <c r="F4331">
        <v>1</v>
      </c>
    </row>
    <row r="4332" spans="1:6">
      <c r="A4332" s="55">
        <v>44169</v>
      </c>
      <c r="B4332" s="56">
        <v>44169</v>
      </c>
      <c r="C4332" s="56" t="s">
        <v>657</v>
      </c>
      <c r="D4332" s="57">
        <f>VLOOKUP(Pag_Inicio_Corr_mas_casos[[#This Row],[Corregimiento]],Hoja3!$A$2:$D$676,4,0)</f>
        <v>91101</v>
      </c>
      <c r="E4332" s="56">
        <v>17</v>
      </c>
      <c r="F4332">
        <v>1</v>
      </c>
    </row>
    <row r="4333" spans="1:6">
      <c r="A4333" s="55">
        <v>44169</v>
      </c>
      <c r="B4333" s="56">
        <v>44169</v>
      </c>
      <c r="C4333" s="56" t="s">
        <v>584</v>
      </c>
      <c r="D4333" s="57">
        <f>VLOOKUP(Pag_Inicio_Corr_mas_casos[[#This Row],[Corregimiento]],Hoja3!$A$2:$D$676,4,0)</f>
        <v>100101</v>
      </c>
      <c r="E4333" s="56">
        <v>15</v>
      </c>
      <c r="F4333">
        <v>1</v>
      </c>
    </row>
    <row r="4334" spans="1:6">
      <c r="A4334" s="55">
        <v>44169</v>
      </c>
      <c r="B4334" s="56">
        <v>44169</v>
      </c>
      <c r="C4334" s="56" t="s">
        <v>574</v>
      </c>
      <c r="D4334" s="57">
        <f>VLOOKUP(Pag_Inicio_Corr_mas_casos[[#This Row],[Corregimiento]],Hoja3!$A$2:$D$676,4,0)</f>
        <v>80508</v>
      </c>
      <c r="E4334" s="56">
        <v>15</v>
      </c>
      <c r="F4334">
        <v>1</v>
      </c>
    </row>
    <row r="4335" spans="1:6">
      <c r="A4335" s="55">
        <v>44169</v>
      </c>
      <c r="B4335" s="56">
        <v>44169</v>
      </c>
      <c r="C4335" s="56" t="s">
        <v>725</v>
      </c>
      <c r="D4335" s="57">
        <f>VLOOKUP(Pag_Inicio_Corr_mas_casos[[#This Row],[Corregimiento]],Hoja3!$A$2:$D$676,4,0)</f>
        <v>60202</v>
      </c>
      <c r="E4335" s="56">
        <v>14</v>
      </c>
      <c r="F4335">
        <v>1</v>
      </c>
    </row>
    <row r="4336" spans="1:6">
      <c r="A4336" s="55">
        <v>44169</v>
      </c>
      <c r="B4336" s="56">
        <v>44169</v>
      </c>
      <c r="C4336" s="56" t="s">
        <v>527</v>
      </c>
      <c r="D4336" s="57">
        <f>VLOOKUP(Pag_Inicio_Corr_mas_casos[[#This Row],[Corregimiento]],Hoja3!$A$2:$D$676,4,0)</f>
        <v>80802</v>
      </c>
      <c r="E4336" s="56">
        <v>14</v>
      </c>
      <c r="F4336">
        <v>1</v>
      </c>
    </row>
    <row r="4337" spans="1:6">
      <c r="A4337" s="55">
        <v>44169</v>
      </c>
      <c r="B4337" s="56">
        <v>44169</v>
      </c>
      <c r="C4337" s="56" t="s">
        <v>686</v>
      </c>
      <c r="D4337" s="57">
        <f>VLOOKUP(Pag_Inicio_Corr_mas_casos[[#This Row],[Corregimiento]],Hoja3!$A$2:$D$676,4,0)</f>
        <v>60103</v>
      </c>
      <c r="E4337" s="56">
        <v>14</v>
      </c>
      <c r="F4337">
        <v>1</v>
      </c>
    </row>
    <row r="4338" spans="1:6">
      <c r="A4338" s="55">
        <v>44169</v>
      </c>
      <c r="B4338" s="56">
        <v>44169</v>
      </c>
      <c r="C4338" s="56" t="s">
        <v>694</v>
      </c>
      <c r="D4338" s="57">
        <f>VLOOKUP(Pag_Inicio_Corr_mas_casos[[#This Row],[Corregimiento]],Hoja3!$A$2:$D$676,4,0)</f>
        <v>20401</v>
      </c>
      <c r="E4338" s="56">
        <v>13</v>
      </c>
      <c r="F4338">
        <v>1</v>
      </c>
    </row>
    <row r="4339" spans="1:6">
      <c r="A4339" s="55">
        <v>44169</v>
      </c>
      <c r="B4339" s="56">
        <v>44169</v>
      </c>
      <c r="C4339" s="56" t="s">
        <v>566</v>
      </c>
      <c r="D4339" s="57">
        <f>VLOOKUP(Pag_Inicio_Corr_mas_casos[[#This Row],[Corregimiento]],Hoja3!$A$2:$D$676,4,0)</f>
        <v>40201</v>
      </c>
      <c r="E4339" s="56">
        <v>13</v>
      </c>
      <c r="F4339">
        <v>1</v>
      </c>
    </row>
    <row r="4340" spans="1:6">
      <c r="A4340" s="55">
        <v>44169</v>
      </c>
      <c r="B4340" s="56">
        <v>44169</v>
      </c>
      <c r="C4340" s="56" t="s">
        <v>745</v>
      </c>
      <c r="D4340" s="57">
        <f>VLOOKUP(Pag_Inicio_Corr_mas_casos[[#This Row],[Corregimiento]],Hoja3!$A$2:$D$676,4,0)</f>
        <v>130718</v>
      </c>
      <c r="E4340" s="56">
        <v>13</v>
      </c>
      <c r="F4340">
        <v>1</v>
      </c>
    </row>
    <row r="4341" spans="1:6">
      <c r="A4341" s="55">
        <v>44169</v>
      </c>
      <c r="B4341" s="56">
        <v>44169</v>
      </c>
      <c r="C4341" s="56" t="s">
        <v>552</v>
      </c>
      <c r="D4341" s="57">
        <f>VLOOKUP(Pag_Inicio_Corr_mas_casos[[#This Row],[Corregimiento]],Hoja3!$A$2:$D$676,4,0)</f>
        <v>80501</v>
      </c>
      <c r="E4341" s="56">
        <v>12</v>
      </c>
      <c r="F4341">
        <v>1</v>
      </c>
    </row>
    <row r="4342" spans="1:6">
      <c r="A4342" s="55">
        <v>44169</v>
      </c>
      <c r="B4342" s="56">
        <v>44169</v>
      </c>
      <c r="C4342" s="56" t="s">
        <v>546</v>
      </c>
      <c r="D4342" s="57">
        <f>VLOOKUP(Pag_Inicio_Corr_mas_casos[[#This Row],[Corregimiento]],Hoja3!$A$2:$D$676,4,0)</f>
        <v>30107</v>
      </c>
      <c r="E4342" s="56">
        <v>12</v>
      </c>
      <c r="F4342">
        <v>1</v>
      </c>
    </row>
    <row r="4343" spans="1:6">
      <c r="A4343" s="55">
        <v>44169</v>
      </c>
      <c r="B4343" s="56">
        <v>44169</v>
      </c>
      <c r="C4343" s="56" t="s">
        <v>542</v>
      </c>
      <c r="D4343" s="57">
        <f>VLOOKUP(Pag_Inicio_Corr_mas_casos[[#This Row],[Corregimiento]],Hoja3!$A$2:$D$676,4,0)</f>
        <v>40601</v>
      </c>
      <c r="E4343" s="56">
        <v>12</v>
      </c>
      <c r="F4343">
        <v>1</v>
      </c>
    </row>
    <row r="4344" spans="1:6">
      <c r="A4344" s="55">
        <v>44169</v>
      </c>
      <c r="B4344" s="56">
        <v>44169</v>
      </c>
      <c r="C4344" s="56" t="s">
        <v>599</v>
      </c>
      <c r="D4344" s="57">
        <f>VLOOKUP(Pag_Inicio_Corr_mas_casos[[#This Row],[Corregimiento]],Hoja3!$A$2:$D$676,4,0)</f>
        <v>81004</v>
      </c>
      <c r="E4344" s="56">
        <v>12</v>
      </c>
      <c r="F4344">
        <v>1</v>
      </c>
    </row>
    <row r="4345" spans="1:6">
      <c r="A4345" s="55">
        <v>44169</v>
      </c>
      <c r="B4345" s="56">
        <v>44169</v>
      </c>
      <c r="C4345" s="56" t="s">
        <v>691</v>
      </c>
      <c r="D4345" s="57">
        <f>VLOOKUP(Pag_Inicio_Corr_mas_casos[[#This Row],[Corregimiento]],Hoja3!$A$2:$D$676,4,0)</f>
        <v>130103</v>
      </c>
      <c r="E4345" s="56">
        <v>12</v>
      </c>
      <c r="F4345">
        <v>1</v>
      </c>
    </row>
    <row r="4346" spans="1:6">
      <c r="A4346" s="55">
        <v>44169</v>
      </c>
      <c r="B4346" s="56">
        <v>44169</v>
      </c>
      <c r="C4346" s="56" t="s">
        <v>562</v>
      </c>
      <c r="D4346" s="57">
        <f>VLOOKUP(Pag_Inicio_Corr_mas_casos[[#This Row],[Corregimiento]],Hoja3!$A$2:$D$676,4,0)</f>
        <v>80803</v>
      </c>
      <c r="E4346" s="56">
        <v>12</v>
      </c>
      <c r="F4346">
        <v>1</v>
      </c>
    </row>
    <row r="4347" spans="1:6">
      <c r="A4347" s="55">
        <v>44169</v>
      </c>
      <c r="B4347" s="56">
        <v>44169</v>
      </c>
      <c r="C4347" s="56" t="s">
        <v>539</v>
      </c>
      <c r="D4347" s="57">
        <f>VLOOKUP(Pag_Inicio_Corr_mas_casos[[#This Row],[Corregimiento]],Hoja3!$A$2:$D$676,4,0)</f>
        <v>81006</v>
      </c>
      <c r="E4347" s="56">
        <v>10</v>
      </c>
      <c r="F4347">
        <v>1</v>
      </c>
    </row>
    <row r="4348" spans="1:6">
      <c r="A4348" s="37">
        <v>44170</v>
      </c>
      <c r="B4348" s="38">
        <v>44170</v>
      </c>
      <c r="C4348" s="38" t="s">
        <v>565</v>
      </c>
      <c r="D4348" s="39">
        <f>VLOOKUP(Pag_Inicio_Corr_mas_casos[[#This Row],[Corregimiento]],Hoja3!$A$2:$D$676,4,0)</f>
        <v>80809</v>
      </c>
      <c r="E4348" s="38">
        <v>104</v>
      </c>
      <c r="F4348">
        <v>1</v>
      </c>
    </row>
    <row r="4349" spans="1:6">
      <c r="A4349" s="37">
        <v>44170</v>
      </c>
      <c r="B4349" s="38">
        <v>44170</v>
      </c>
      <c r="C4349" s="38" t="s">
        <v>524</v>
      </c>
      <c r="D4349" s="39">
        <f>VLOOKUP(Pag_Inicio_Corr_mas_casos[[#This Row],[Corregimiento]],Hoja3!$A$2:$D$676,4,0)</f>
        <v>130101</v>
      </c>
      <c r="E4349" s="38">
        <v>95</v>
      </c>
      <c r="F4349">
        <v>1</v>
      </c>
    </row>
    <row r="4350" spans="1:6">
      <c r="A4350" s="37">
        <v>44170</v>
      </c>
      <c r="B4350" s="38">
        <v>44170</v>
      </c>
      <c r="C4350" s="38" t="s">
        <v>526</v>
      </c>
      <c r="D4350" s="39">
        <f>VLOOKUP(Pag_Inicio_Corr_mas_casos[[#This Row],[Corregimiento]],Hoja3!$A$2:$D$676,4,0)</f>
        <v>130106</v>
      </c>
      <c r="E4350" s="38">
        <v>88</v>
      </c>
      <c r="F4350">
        <v>1</v>
      </c>
    </row>
    <row r="4351" spans="1:6">
      <c r="A4351" s="37">
        <v>44170</v>
      </c>
      <c r="B4351" s="38">
        <v>44170</v>
      </c>
      <c r="C4351" s="38" t="s">
        <v>540</v>
      </c>
      <c r="D4351" s="39">
        <f>VLOOKUP(Pag_Inicio_Corr_mas_casos[[#This Row],[Corregimiento]],Hoja3!$A$2:$D$676,4,0)</f>
        <v>80812</v>
      </c>
      <c r="E4351" s="38">
        <v>68</v>
      </c>
      <c r="F4351">
        <v>1</v>
      </c>
    </row>
    <row r="4352" spans="1:6">
      <c r="A4352" s="37">
        <v>44170</v>
      </c>
      <c r="B4352" s="38">
        <v>44170</v>
      </c>
      <c r="C4352" s="38" t="s">
        <v>530</v>
      </c>
      <c r="D4352" s="39">
        <f>VLOOKUP(Pag_Inicio_Corr_mas_casos[[#This Row],[Corregimiento]],Hoja3!$A$2:$D$676,4,0)</f>
        <v>81007</v>
      </c>
      <c r="E4352" s="38">
        <v>60</v>
      </c>
      <c r="F4352">
        <v>1</v>
      </c>
    </row>
    <row r="4353" spans="1:6">
      <c r="A4353" s="37">
        <v>44170</v>
      </c>
      <c r="B4353" s="38">
        <v>44170</v>
      </c>
      <c r="C4353" s="38" t="s">
        <v>537</v>
      </c>
      <c r="D4353" s="39">
        <f>VLOOKUP(Pag_Inicio_Corr_mas_casos[[#This Row],[Corregimiento]],Hoja3!$A$2:$D$676,4,0)</f>
        <v>80819</v>
      </c>
      <c r="E4353" s="38">
        <v>56</v>
      </c>
      <c r="F4353">
        <v>1</v>
      </c>
    </row>
    <row r="4354" spans="1:6">
      <c r="A4354" s="37">
        <v>44170</v>
      </c>
      <c r="B4354" s="38">
        <v>44170</v>
      </c>
      <c r="C4354" s="38" t="s">
        <v>529</v>
      </c>
      <c r="D4354" s="39">
        <f>VLOOKUP(Pag_Inicio_Corr_mas_casos[[#This Row],[Corregimiento]],Hoja3!$A$2:$D$676,4,0)</f>
        <v>80821</v>
      </c>
      <c r="E4354" s="38">
        <v>48</v>
      </c>
      <c r="F4354">
        <v>1</v>
      </c>
    </row>
    <row r="4355" spans="1:6">
      <c r="A4355" s="37">
        <v>44170</v>
      </c>
      <c r="B4355" s="38">
        <v>44170</v>
      </c>
      <c r="C4355" s="38" t="s">
        <v>555</v>
      </c>
      <c r="D4355" s="39">
        <f>VLOOKUP(Pag_Inicio_Corr_mas_casos[[#This Row],[Corregimiento]],Hoja3!$A$2:$D$676,4,0)</f>
        <v>80815</v>
      </c>
      <c r="E4355" s="38">
        <v>58</v>
      </c>
      <c r="F4355">
        <v>1</v>
      </c>
    </row>
    <row r="4356" spans="1:6">
      <c r="A4356" s="37">
        <v>44170</v>
      </c>
      <c r="B4356" s="38">
        <v>44170</v>
      </c>
      <c r="C4356" s="38" t="s">
        <v>535</v>
      </c>
      <c r="D4356" s="39">
        <f>VLOOKUP(Pag_Inicio_Corr_mas_casos[[#This Row],[Corregimiento]],Hoja3!$A$2:$D$676,4,0)</f>
        <v>80823</v>
      </c>
      <c r="E4356" s="38">
        <v>47</v>
      </c>
      <c r="F4356">
        <v>1</v>
      </c>
    </row>
    <row r="4357" spans="1:6">
      <c r="A4357" s="37">
        <v>44170</v>
      </c>
      <c r="B4357" s="38">
        <v>44170</v>
      </c>
      <c r="C4357" s="38" t="s">
        <v>533</v>
      </c>
      <c r="D4357" s="39">
        <f>VLOOKUP(Pag_Inicio_Corr_mas_casos[[#This Row],[Corregimiento]],Hoja3!$A$2:$D$676,4,0)</f>
        <v>80817</v>
      </c>
      <c r="E4357" s="38">
        <v>62</v>
      </c>
      <c r="F4357">
        <v>1</v>
      </c>
    </row>
    <row r="4358" spans="1:6">
      <c r="A4358" s="37">
        <v>44170</v>
      </c>
      <c r="B4358" s="38">
        <v>44170</v>
      </c>
      <c r="C4358" s="38" t="s">
        <v>545</v>
      </c>
      <c r="D4358" s="39">
        <f>VLOOKUP(Pag_Inicio_Corr_mas_casos[[#This Row],[Corregimiento]],Hoja3!$A$2:$D$676,4,0)</f>
        <v>80810</v>
      </c>
      <c r="E4358" s="38">
        <v>46</v>
      </c>
      <c r="F4358">
        <v>1</v>
      </c>
    </row>
    <row r="4359" spans="1:6">
      <c r="A4359" s="37">
        <v>44170</v>
      </c>
      <c r="B4359" s="38">
        <v>44170</v>
      </c>
      <c r="C4359" s="38" t="s">
        <v>528</v>
      </c>
      <c r="D4359" s="39">
        <f>VLOOKUP(Pag_Inicio_Corr_mas_casos[[#This Row],[Corregimiento]],Hoja3!$A$2:$D$676,4,0)</f>
        <v>130102</v>
      </c>
      <c r="E4359" s="38">
        <v>44</v>
      </c>
      <c r="F4359">
        <v>1</v>
      </c>
    </row>
    <row r="4360" spans="1:6">
      <c r="A4360" s="37">
        <v>44170</v>
      </c>
      <c r="B4360" s="38">
        <v>44170</v>
      </c>
      <c r="C4360" s="38" t="s">
        <v>534</v>
      </c>
      <c r="D4360" s="39">
        <f>VLOOKUP(Pag_Inicio_Corr_mas_casos[[#This Row],[Corregimiento]],Hoja3!$A$2:$D$676,4,0)</f>
        <v>80822</v>
      </c>
      <c r="E4360" s="38">
        <v>42</v>
      </c>
      <c r="F4360">
        <v>1</v>
      </c>
    </row>
    <row r="4361" spans="1:6">
      <c r="A4361" s="37">
        <v>44170</v>
      </c>
      <c r="B4361" s="38">
        <v>44170</v>
      </c>
      <c r="C4361" s="38" t="s">
        <v>531</v>
      </c>
      <c r="D4361" s="39">
        <f>VLOOKUP(Pag_Inicio_Corr_mas_casos[[#This Row],[Corregimiento]],Hoja3!$A$2:$D$676,4,0)</f>
        <v>81008</v>
      </c>
      <c r="E4361" s="38">
        <v>42</v>
      </c>
      <c r="F4361">
        <v>1</v>
      </c>
    </row>
    <row r="4362" spans="1:6">
      <c r="A4362" s="37">
        <v>44170</v>
      </c>
      <c r="B4362" s="38">
        <v>44170</v>
      </c>
      <c r="C4362" s="38" t="s">
        <v>560</v>
      </c>
      <c r="D4362" s="39">
        <f>VLOOKUP(Pag_Inicio_Corr_mas_casos[[#This Row],[Corregimiento]],Hoja3!$A$2:$D$676,4,0)</f>
        <v>80826</v>
      </c>
      <c r="E4362" s="38">
        <v>40</v>
      </c>
      <c r="F4362">
        <v>1</v>
      </c>
    </row>
    <row r="4363" spans="1:6">
      <c r="A4363" s="37">
        <v>44170</v>
      </c>
      <c r="B4363" s="38">
        <v>44170</v>
      </c>
      <c r="C4363" s="38" t="s">
        <v>543</v>
      </c>
      <c r="D4363" s="39">
        <f>VLOOKUP(Pag_Inicio_Corr_mas_casos[[#This Row],[Corregimiento]],Hoja3!$A$2:$D$676,4,0)</f>
        <v>80806</v>
      </c>
      <c r="E4363" s="38">
        <v>40</v>
      </c>
      <c r="F4363">
        <v>1</v>
      </c>
    </row>
    <row r="4364" spans="1:6">
      <c r="A4364" s="37">
        <v>44170</v>
      </c>
      <c r="B4364" s="38">
        <v>44170</v>
      </c>
      <c r="C4364" s="38" t="s">
        <v>536</v>
      </c>
      <c r="D4364" s="39">
        <f>VLOOKUP(Pag_Inicio_Corr_mas_casos[[#This Row],[Corregimiento]],Hoja3!$A$2:$D$676,4,0)</f>
        <v>81001</v>
      </c>
      <c r="E4364" s="38">
        <v>38</v>
      </c>
      <c r="F4364">
        <v>1</v>
      </c>
    </row>
    <row r="4365" spans="1:6">
      <c r="A4365" s="37">
        <v>44170</v>
      </c>
      <c r="B4365" s="38">
        <v>44170</v>
      </c>
      <c r="C4365" s="38" t="s">
        <v>550</v>
      </c>
      <c r="D4365" s="39">
        <f>VLOOKUP(Pag_Inicio_Corr_mas_casos[[#This Row],[Corregimiento]],Hoja3!$A$2:$D$676,4,0)</f>
        <v>80813</v>
      </c>
      <c r="E4365" s="38">
        <v>36</v>
      </c>
      <c r="F4365">
        <v>1</v>
      </c>
    </row>
    <row r="4366" spans="1:6">
      <c r="A4366" s="37">
        <v>44170</v>
      </c>
      <c r="B4366" s="38">
        <v>44170</v>
      </c>
      <c r="C4366" s="38" t="s">
        <v>532</v>
      </c>
      <c r="D4366" s="39">
        <f>VLOOKUP(Pag_Inicio_Corr_mas_casos[[#This Row],[Corregimiento]],Hoja3!$A$2:$D$676,4,0)</f>
        <v>80816</v>
      </c>
      <c r="E4366" s="38">
        <v>35</v>
      </c>
      <c r="F4366">
        <v>1</v>
      </c>
    </row>
    <row r="4367" spans="1:6">
      <c r="A4367" s="37">
        <v>44170</v>
      </c>
      <c r="B4367" s="38">
        <v>44170</v>
      </c>
      <c r="C4367" s="38" t="s">
        <v>575</v>
      </c>
      <c r="D4367" s="39">
        <f>VLOOKUP(Pag_Inicio_Corr_mas_casos[[#This Row],[Corregimiento]],Hoja3!$A$2:$D$676,4,0)</f>
        <v>80807</v>
      </c>
      <c r="E4367" s="38">
        <v>34</v>
      </c>
      <c r="F4367">
        <v>1</v>
      </c>
    </row>
    <row r="4368" spans="1:6">
      <c r="A4368" s="37">
        <v>44170</v>
      </c>
      <c r="B4368" s="38">
        <v>44170</v>
      </c>
      <c r="C4368" s="38" t="s">
        <v>557</v>
      </c>
      <c r="D4368" s="39">
        <f>VLOOKUP(Pag_Inicio_Corr_mas_casos[[#This Row],[Corregimiento]],Hoja3!$A$2:$D$676,4,0)</f>
        <v>80811</v>
      </c>
      <c r="E4368" s="38">
        <v>34</v>
      </c>
      <c r="F4368">
        <v>1</v>
      </c>
    </row>
    <row r="4369" spans="1:6">
      <c r="A4369" s="37">
        <v>44170</v>
      </c>
      <c r="B4369" s="38">
        <v>44170</v>
      </c>
      <c r="C4369" s="38" t="s">
        <v>576</v>
      </c>
      <c r="D4369" s="39">
        <f>VLOOKUP(Pag_Inicio_Corr_mas_casos[[#This Row],[Corregimiento]],Hoja3!$A$2:$D$676,4,0)</f>
        <v>80814</v>
      </c>
      <c r="E4369" s="38">
        <v>34</v>
      </c>
      <c r="F4369">
        <v>1</v>
      </c>
    </row>
    <row r="4370" spans="1:6">
      <c r="A4370" s="37">
        <v>44170</v>
      </c>
      <c r="B4370" s="38">
        <v>44170</v>
      </c>
      <c r="C4370" s="38" t="s">
        <v>570</v>
      </c>
      <c r="D4370" s="39">
        <f>VLOOKUP(Pag_Inicio_Corr_mas_casos[[#This Row],[Corregimiento]],Hoja3!$A$2:$D$676,4,0)</f>
        <v>81009</v>
      </c>
      <c r="E4370" s="38">
        <v>33</v>
      </c>
      <c r="F4370">
        <v>1</v>
      </c>
    </row>
    <row r="4371" spans="1:6">
      <c r="A4371" s="37">
        <v>44170</v>
      </c>
      <c r="B4371" s="38">
        <v>44170</v>
      </c>
      <c r="C4371" s="38" t="s">
        <v>569</v>
      </c>
      <c r="D4371" s="39">
        <f>VLOOKUP(Pag_Inicio_Corr_mas_casos[[#This Row],[Corregimiento]],Hoja3!$A$2:$D$676,4,0)</f>
        <v>81003</v>
      </c>
      <c r="E4371" s="38">
        <v>33</v>
      </c>
      <c r="F4371">
        <v>1</v>
      </c>
    </row>
    <row r="4372" spans="1:6">
      <c r="A4372" s="37">
        <v>44170</v>
      </c>
      <c r="B4372" s="38">
        <v>44170</v>
      </c>
      <c r="C4372" s="38" t="s">
        <v>592</v>
      </c>
      <c r="D4372" s="39">
        <f>VLOOKUP(Pag_Inicio_Corr_mas_casos[[#This Row],[Corregimiento]],Hoja3!$A$2:$D$676,4,0)</f>
        <v>20101</v>
      </c>
      <c r="E4372" s="38">
        <v>33</v>
      </c>
      <c r="F4372">
        <v>1</v>
      </c>
    </row>
    <row r="4373" spans="1:6">
      <c r="A4373" s="37">
        <v>44170</v>
      </c>
      <c r="B4373" s="38">
        <v>44170</v>
      </c>
      <c r="C4373" s="38" t="s">
        <v>538</v>
      </c>
      <c r="D4373" s="39">
        <f>VLOOKUP(Pag_Inicio_Corr_mas_casos[[#This Row],[Corregimiento]],Hoja3!$A$2:$D$676,4,0)</f>
        <v>130107</v>
      </c>
      <c r="E4373" s="38">
        <v>31</v>
      </c>
      <c r="F4373">
        <v>1</v>
      </c>
    </row>
    <row r="4374" spans="1:6">
      <c r="A4374" s="37">
        <v>44170</v>
      </c>
      <c r="B4374" s="38">
        <v>44170</v>
      </c>
      <c r="C4374" s="38" t="s">
        <v>568</v>
      </c>
      <c r="D4374" s="39">
        <f>VLOOKUP(Pag_Inicio_Corr_mas_casos[[#This Row],[Corregimiento]],Hoja3!$A$2:$D$676,4,0)</f>
        <v>130717</v>
      </c>
      <c r="E4374" s="38">
        <v>30</v>
      </c>
      <c r="F4374">
        <v>1</v>
      </c>
    </row>
    <row r="4375" spans="1:6">
      <c r="A4375" s="37">
        <v>44170</v>
      </c>
      <c r="B4375" s="38">
        <v>44170</v>
      </c>
      <c r="C4375" s="38" t="s">
        <v>541</v>
      </c>
      <c r="D4375" s="39">
        <f>VLOOKUP(Pag_Inicio_Corr_mas_casos[[#This Row],[Corregimiento]],Hoja3!$A$2:$D$676,4,0)</f>
        <v>130702</v>
      </c>
      <c r="E4375" s="38">
        <v>29</v>
      </c>
      <c r="F4375">
        <v>1</v>
      </c>
    </row>
    <row r="4376" spans="1:6">
      <c r="A4376" s="37">
        <v>44170</v>
      </c>
      <c r="B4376" s="38">
        <v>44170</v>
      </c>
      <c r="C4376" s="38" t="s">
        <v>525</v>
      </c>
      <c r="D4376" s="39">
        <f>VLOOKUP(Pag_Inicio_Corr_mas_casos[[#This Row],[Corregimiento]],Hoja3!$A$2:$D$676,4,0)</f>
        <v>81002</v>
      </c>
      <c r="E4376" s="38">
        <v>26</v>
      </c>
      <c r="F4376">
        <v>1</v>
      </c>
    </row>
    <row r="4377" spans="1:6">
      <c r="A4377" s="37">
        <v>44170</v>
      </c>
      <c r="B4377" s="38">
        <v>44170</v>
      </c>
      <c r="C4377" s="38" t="s">
        <v>586</v>
      </c>
      <c r="D4377" s="39">
        <f>VLOOKUP(Pag_Inicio_Corr_mas_casos[[#This Row],[Corregimiento]],Hoja3!$A$2:$D$676,4,0)</f>
        <v>81005</v>
      </c>
      <c r="E4377" s="38">
        <v>26</v>
      </c>
      <c r="F4377">
        <v>1</v>
      </c>
    </row>
    <row r="4378" spans="1:6">
      <c r="A4378" s="37">
        <v>44170</v>
      </c>
      <c r="B4378" s="38">
        <v>44170</v>
      </c>
      <c r="C4378" s="38" t="s">
        <v>552</v>
      </c>
      <c r="D4378" s="39">
        <f>VLOOKUP(Pag_Inicio_Corr_mas_casos[[#This Row],[Corregimiento]],Hoja3!$A$2:$D$676,4,0)</f>
        <v>80501</v>
      </c>
      <c r="E4378" s="38">
        <v>25</v>
      </c>
      <c r="F4378">
        <v>1</v>
      </c>
    </row>
    <row r="4379" spans="1:6">
      <c r="A4379" s="37">
        <v>44170</v>
      </c>
      <c r="B4379" s="38">
        <v>44170</v>
      </c>
      <c r="C4379" s="38" t="s">
        <v>553</v>
      </c>
      <c r="D4379" s="39">
        <f>VLOOKUP(Pag_Inicio_Corr_mas_casos[[#This Row],[Corregimiento]],Hoja3!$A$2:$D$676,4,0)</f>
        <v>80808</v>
      </c>
      <c r="E4379" s="38">
        <v>25</v>
      </c>
      <c r="F4379">
        <v>1</v>
      </c>
    </row>
    <row r="4380" spans="1:6">
      <c r="A4380" s="37">
        <v>44170</v>
      </c>
      <c r="B4380" s="38">
        <v>44170</v>
      </c>
      <c r="C4380" s="38" t="s">
        <v>561</v>
      </c>
      <c r="D4380" s="39">
        <f>VLOOKUP(Pag_Inicio_Corr_mas_casos[[#This Row],[Corregimiento]],Hoja3!$A$2:$D$676,4,0)</f>
        <v>50208</v>
      </c>
      <c r="E4380" s="38">
        <v>24</v>
      </c>
      <c r="F4380">
        <v>1</v>
      </c>
    </row>
    <row r="4381" spans="1:6">
      <c r="A4381" s="37">
        <v>44170</v>
      </c>
      <c r="B4381" s="38">
        <v>44170</v>
      </c>
      <c r="C4381" s="38" t="s">
        <v>746</v>
      </c>
      <c r="D4381" s="39">
        <f>VLOOKUP(Pag_Inicio_Corr_mas_casos[[#This Row],[Corregimiento]],Hoja3!$A$2:$D$676,4,0)</f>
        <v>20208</v>
      </c>
      <c r="E4381" s="38">
        <v>24</v>
      </c>
      <c r="F4381">
        <v>1</v>
      </c>
    </row>
    <row r="4382" spans="1:6">
      <c r="A4382" s="37">
        <v>44170</v>
      </c>
      <c r="B4382" s="38">
        <v>44170</v>
      </c>
      <c r="C4382" s="38" t="s">
        <v>595</v>
      </c>
      <c r="D4382" s="39">
        <f>VLOOKUP(Pag_Inicio_Corr_mas_casos[[#This Row],[Corregimiento]],Hoja3!$A$2:$D$676,4,0)</f>
        <v>20601</v>
      </c>
      <c r="E4382" s="38">
        <v>24</v>
      </c>
      <c r="F4382">
        <v>1</v>
      </c>
    </row>
    <row r="4383" spans="1:6">
      <c r="A4383" s="37">
        <v>44170</v>
      </c>
      <c r="B4383" s="38">
        <v>44170</v>
      </c>
      <c r="C4383" s="38" t="s">
        <v>627</v>
      </c>
      <c r="D4383" s="39">
        <f>VLOOKUP(Pag_Inicio_Corr_mas_casos[[#This Row],[Corregimiento]],Hoja3!$A$2:$D$676,4,0)</f>
        <v>40606</v>
      </c>
      <c r="E4383" s="38">
        <v>23</v>
      </c>
      <c r="F4383">
        <v>1</v>
      </c>
    </row>
    <row r="4384" spans="1:6">
      <c r="A4384" s="37">
        <v>44170</v>
      </c>
      <c r="B4384" s="38">
        <v>44170</v>
      </c>
      <c r="C4384" s="38" t="s">
        <v>554</v>
      </c>
      <c r="D4384" s="39">
        <f>VLOOKUP(Pag_Inicio_Corr_mas_casos[[#This Row],[Corregimiento]],Hoja3!$A$2:$D$676,4,0)</f>
        <v>80820</v>
      </c>
      <c r="E4384" s="38">
        <v>23</v>
      </c>
      <c r="F4384">
        <v>1</v>
      </c>
    </row>
    <row r="4385" spans="1:6">
      <c r="A4385" s="37">
        <v>44170</v>
      </c>
      <c r="B4385" s="38">
        <v>44170</v>
      </c>
      <c r="C4385" s="38" t="s">
        <v>574</v>
      </c>
      <c r="D4385" s="39">
        <f>VLOOKUP(Pag_Inicio_Corr_mas_casos[[#This Row],[Corregimiento]],Hoja3!$A$2:$D$676,4,0)</f>
        <v>80508</v>
      </c>
      <c r="E4385" s="38">
        <v>21</v>
      </c>
      <c r="F4385">
        <v>1</v>
      </c>
    </row>
    <row r="4386" spans="1:6">
      <c r="A4386" s="37">
        <v>44170</v>
      </c>
      <c r="B4386" s="38">
        <v>44170</v>
      </c>
      <c r="C4386" s="38" t="s">
        <v>563</v>
      </c>
      <c r="D4386" s="39">
        <f>VLOOKUP(Pag_Inicio_Corr_mas_casos[[#This Row],[Corregimiento]],Hoja3!$A$2:$D$676,4,0)</f>
        <v>130105</v>
      </c>
      <c r="E4386" s="38">
        <v>21</v>
      </c>
      <c r="F4386">
        <v>1</v>
      </c>
    </row>
    <row r="4387" spans="1:6">
      <c r="A4387" s="37">
        <v>44170</v>
      </c>
      <c r="B4387" s="38">
        <v>44170</v>
      </c>
      <c r="C4387" s="38" t="s">
        <v>559</v>
      </c>
      <c r="D4387" s="39">
        <f>VLOOKUP(Pag_Inicio_Corr_mas_casos[[#This Row],[Corregimiento]],Hoja3!$A$2:$D$676,4,0)</f>
        <v>130708</v>
      </c>
      <c r="E4387" s="38">
        <v>20</v>
      </c>
      <c r="F4387">
        <v>1</v>
      </c>
    </row>
    <row r="4388" spans="1:6">
      <c r="A4388" s="37">
        <v>44170</v>
      </c>
      <c r="B4388" s="38">
        <v>44170</v>
      </c>
      <c r="C4388" s="38" t="s">
        <v>562</v>
      </c>
      <c r="D4388" s="39">
        <f>VLOOKUP(Pag_Inicio_Corr_mas_casos[[#This Row],[Corregimiento]],Hoja3!$A$2:$D$676,4,0)</f>
        <v>80803</v>
      </c>
      <c r="E4388" s="38">
        <v>20</v>
      </c>
      <c r="F4388">
        <v>1</v>
      </c>
    </row>
    <row r="4389" spans="1:6">
      <c r="A4389" s="37">
        <v>44170</v>
      </c>
      <c r="B4389" s="38">
        <v>44170</v>
      </c>
      <c r="C4389" s="38" t="s">
        <v>734</v>
      </c>
      <c r="D4389" s="39">
        <f>VLOOKUP(Pag_Inicio_Corr_mas_casos[[#This Row],[Corregimiento]],Hoja3!$A$2:$D$676,4,0)</f>
        <v>50307</v>
      </c>
      <c r="E4389" s="38">
        <v>18</v>
      </c>
      <c r="F4389">
        <v>1</v>
      </c>
    </row>
    <row r="4390" spans="1:6">
      <c r="A4390" s="37">
        <v>44170</v>
      </c>
      <c r="B4390" s="38">
        <v>44170</v>
      </c>
      <c r="C4390" s="38" t="s">
        <v>546</v>
      </c>
      <c r="D4390" s="39">
        <f>VLOOKUP(Pag_Inicio_Corr_mas_casos[[#This Row],[Corregimiento]],Hoja3!$A$2:$D$676,4,0)</f>
        <v>30107</v>
      </c>
      <c r="E4390" s="38">
        <v>17</v>
      </c>
      <c r="F4390">
        <v>1</v>
      </c>
    </row>
    <row r="4391" spans="1:6">
      <c r="A4391" s="37">
        <v>44170</v>
      </c>
      <c r="B4391" s="38">
        <v>44170</v>
      </c>
      <c r="C4391" s="38" t="s">
        <v>580</v>
      </c>
      <c r="D4391" s="39">
        <f>VLOOKUP(Pag_Inicio_Corr_mas_casos[[#This Row],[Corregimiento]],Hoja3!$A$2:$D$676,4,0)</f>
        <v>91001</v>
      </c>
      <c r="E4391" s="38">
        <v>16</v>
      </c>
      <c r="F4391">
        <v>1</v>
      </c>
    </row>
    <row r="4392" spans="1:6">
      <c r="A4392" s="37">
        <v>44170</v>
      </c>
      <c r="B4392" s="38">
        <v>44170</v>
      </c>
      <c r="C4392" s="38" t="s">
        <v>544</v>
      </c>
      <c r="D4392" s="39">
        <f>VLOOKUP(Pag_Inicio_Corr_mas_casos[[#This Row],[Corregimiento]],Hoja3!$A$2:$D$676,4,0)</f>
        <v>130108</v>
      </c>
      <c r="E4392" s="38">
        <v>15</v>
      </c>
      <c r="F4392">
        <v>1</v>
      </c>
    </row>
    <row r="4393" spans="1:6">
      <c r="A4393" s="37">
        <v>44170</v>
      </c>
      <c r="B4393" s="38">
        <v>44170</v>
      </c>
      <c r="C4393" s="38" t="s">
        <v>542</v>
      </c>
      <c r="D4393" s="39">
        <f>VLOOKUP(Pag_Inicio_Corr_mas_casos[[#This Row],[Corregimiento]],Hoja3!$A$2:$D$676,4,0)</f>
        <v>40601</v>
      </c>
      <c r="E4393" s="38">
        <v>14</v>
      </c>
      <c r="F4393">
        <v>1</v>
      </c>
    </row>
    <row r="4394" spans="1:6">
      <c r="A4394" s="37">
        <v>44170</v>
      </c>
      <c r="B4394" s="38">
        <v>44170</v>
      </c>
      <c r="C4394" s="38" t="s">
        <v>572</v>
      </c>
      <c r="D4394" s="39">
        <f>VLOOKUP(Pag_Inicio_Corr_mas_casos[[#This Row],[Corregimiento]],Hoja3!$A$2:$D$676,4,0)</f>
        <v>130701</v>
      </c>
      <c r="E4394" s="38">
        <v>14</v>
      </c>
      <c r="F4394">
        <v>1</v>
      </c>
    </row>
    <row r="4395" spans="1:6">
      <c r="A4395" s="37">
        <v>44170</v>
      </c>
      <c r="B4395" s="38">
        <v>44170</v>
      </c>
      <c r="C4395" s="38" t="s">
        <v>539</v>
      </c>
      <c r="D4395" s="39">
        <f>VLOOKUP(Pag_Inicio_Corr_mas_casos[[#This Row],[Corregimiento]],Hoja3!$A$2:$D$676,4,0)</f>
        <v>81006</v>
      </c>
      <c r="E4395" s="38">
        <v>14</v>
      </c>
      <c r="F4395">
        <v>1</v>
      </c>
    </row>
    <row r="4396" spans="1:6">
      <c r="A4396" s="37">
        <v>44170</v>
      </c>
      <c r="B4396" s="38">
        <v>44170</v>
      </c>
      <c r="C4396" s="38" t="s">
        <v>517</v>
      </c>
      <c r="D4396" s="39">
        <f>VLOOKUP(Pag_Inicio_Corr_mas_casos[[#This Row],[Corregimiento]],Hoja3!$A$2:$D$676,4,0)</f>
        <v>130709</v>
      </c>
      <c r="E4396" s="38">
        <v>14</v>
      </c>
      <c r="F4396">
        <v>1</v>
      </c>
    </row>
    <row r="4397" spans="1:6">
      <c r="A4397" s="37">
        <v>44170</v>
      </c>
      <c r="B4397" s="38">
        <v>44170</v>
      </c>
      <c r="C4397" s="38" t="s">
        <v>527</v>
      </c>
      <c r="D4397" s="39">
        <f>VLOOKUP(Pag_Inicio_Corr_mas_casos[[#This Row],[Corregimiento]],Hoja3!$A$2:$D$676,4,0)</f>
        <v>80802</v>
      </c>
      <c r="E4397" s="38">
        <v>13</v>
      </c>
      <c r="F4397">
        <v>1</v>
      </c>
    </row>
    <row r="4398" spans="1:6">
      <c r="A4398" s="37">
        <v>44170</v>
      </c>
      <c r="B4398" s="38">
        <v>44170</v>
      </c>
      <c r="C4398" s="38" t="s">
        <v>573</v>
      </c>
      <c r="D4398" s="39">
        <f>VLOOKUP(Pag_Inicio_Corr_mas_casos[[#This Row],[Corregimiento]],Hoja3!$A$2:$D$676,4,0)</f>
        <v>80804</v>
      </c>
      <c r="E4398" s="38">
        <v>13</v>
      </c>
      <c r="F4398">
        <v>1</v>
      </c>
    </row>
    <row r="4399" spans="1:6">
      <c r="A4399" s="37">
        <v>44170</v>
      </c>
      <c r="B4399" s="38">
        <v>44170</v>
      </c>
      <c r="C4399" s="38" t="s">
        <v>589</v>
      </c>
      <c r="D4399" s="39">
        <f>VLOOKUP(Pag_Inicio_Corr_mas_casos[[#This Row],[Corregimiento]],Hoja3!$A$2:$D$676,4,0)</f>
        <v>130301</v>
      </c>
      <c r="E4399" s="38">
        <v>12</v>
      </c>
      <c r="F4399">
        <v>1</v>
      </c>
    </row>
    <row r="4400" spans="1:6">
      <c r="A4400" s="37">
        <v>44170</v>
      </c>
      <c r="B4400" s="38">
        <v>44170</v>
      </c>
      <c r="C4400" s="38" t="s">
        <v>744</v>
      </c>
      <c r="D4400" s="39">
        <f>VLOOKUP(Pag_Inicio_Corr_mas_casos[[#This Row],[Corregimiento]],Hoja3!$A$2:$D$676,4,0)</f>
        <v>20105</v>
      </c>
      <c r="E4400" s="38">
        <v>12</v>
      </c>
      <c r="F4400">
        <v>1</v>
      </c>
    </row>
    <row r="4401" spans="1:6">
      <c r="A4401" s="37">
        <v>44170</v>
      </c>
      <c r="B4401" s="38">
        <v>44170</v>
      </c>
      <c r="C4401" s="38" t="s">
        <v>578</v>
      </c>
      <c r="D4401" s="39">
        <f>VLOOKUP(Pag_Inicio_Corr_mas_casos[[#This Row],[Corregimiento]],Hoja3!$A$2:$D$676,4,0)</f>
        <v>30111</v>
      </c>
      <c r="E4401" s="38">
        <v>12</v>
      </c>
      <c r="F4401">
        <v>1</v>
      </c>
    </row>
    <row r="4402" spans="1:6">
      <c r="A4402" s="37">
        <v>44170</v>
      </c>
      <c r="B4402" s="38">
        <v>44170</v>
      </c>
      <c r="C4402" s="38" t="s">
        <v>747</v>
      </c>
      <c r="D4402" s="39">
        <f>VLOOKUP(Pag_Inicio_Corr_mas_casos[[#This Row],[Corregimiento]],Hoja3!$A$2:$D$676,4,0)</f>
        <v>91010</v>
      </c>
      <c r="E4402" s="38">
        <v>11</v>
      </c>
      <c r="F4402">
        <v>1</v>
      </c>
    </row>
    <row r="4403" spans="1:6">
      <c r="A4403" s="37">
        <v>44170</v>
      </c>
      <c r="B4403" s="38">
        <v>44170</v>
      </c>
      <c r="C4403" s="38" t="s">
        <v>579</v>
      </c>
      <c r="D4403" s="39">
        <f>VLOOKUP(Pag_Inicio_Corr_mas_casos[[#This Row],[Corregimiento]],Hoja3!$A$2:$D$676,4,0)</f>
        <v>130706</v>
      </c>
      <c r="E4403" s="38">
        <v>11</v>
      </c>
      <c r="F4403">
        <v>1</v>
      </c>
    </row>
    <row r="4404" spans="1:6">
      <c r="A4404" s="67">
        <v>44171</v>
      </c>
      <c r="B4404" s="68">
        <v>44171</v>
      </c>
      <c r="C4404" s="68" t="s">
        <v>524</v>
      </c>
      <c r="D4404" s="69">
        <f>VLOOKUP(Pag_Inicio_Corr_mas_casos[[#This Row],[Corregimiento]],Hoja3!$A$2:$D$676,4,0)</f>
        <v>130101</v>
      </c>
      <c r="E4404" s="68">
        <v>83</v>
      </c>
      <c r="F4404">
        <v>1</v>
      </c>
    </row>
    <row r="4405" spans="1:6">
      <c r="A4405" s="67">
        <v>44171</v>
      </c>
      <c r="B4405" s="68">
        <v>44171</v>
      </c>
      <c r="C4405" s="68" t="s">
        <v>526</v>
      </c>
      <c r="D4405" s="69">
        <f>VLOOKUP(Pag_Inicio_Corr_mas_casos[[#This Row],[Corregimiento]],Hoja3!$A$2:$D$676,4,0)</f>
        <v>130106</v>
      </c>
      <c r="E4405" s="68">
        <v>68</v>
      </c>
      <c r="F4405">
        <v>1</v>
      </c>
    </row>
    <row r="4406" spans="1:6">
      <c r="A4406" s="67">
        <v>44171</v>
      </c>
      <c r="B4406" s="68">
        <v>44171</v>
      </c>
      <c r="C4406" s="68" t="s">
        <v>537</v>
      </c>
      <c r="D4406" s="69">
        <f>VLOOKUP(Pag_Inicio_Corr_mas_casos[[#This Row],[Corregimiento]],Hoja3!$A$2:$D$676,4,0)</f>
        <v>80819</v>
      </c>
      <c r="E4406" s="68">
        <v>58</v>
      </c>
      <c r="F4406">
        <v>1</v>
      </c>
    </row>
    <row r="4407" spans="1:6">
      <c r="A4407" s="67">
        <v>44171</v>
      </c>
      <c r="B4407" s="68">
        <v>44171</v>
      </c>
      <c r="C4407" s="68" t="s">
        <v>550</v>
      </c>
      <c r="D4407" s="69">
        <f>VLOOKUP(Pag_Inicio_Corr_mas_casos[[#This Row],[Corregimiento]],Hoja3!$A$2:$D$676,4,0)</f>
        <v>80813</v>
      </c>
      <c r="E4407" s="68">
        <v>49</v>
      </c>
      <c r="F4407">
        <v>1</v>
      </c>
    </row>
    <row r="4408" spans="1:6">
      <c r="A4408" s="67">
        <v>44171</v>
      </c>
      <c r="B4408" s="68">
        <v>44171</v>
      </c>
      <c r="C4408" s="68" t="s">
        <v>540</v>
      </c>
      <c r="D4408" s="69">
        <f>VLOOKUP(Pag_Inicio_Corr_mas_casos[[#This Row],[Corregimiento]],Hoja3!$A$2:$D$676,4,0)</f>
        <v>80812</v>
      </c>
      <c r="E4408" s="68">
        <v>49</v>
      </c>
      <c r="F4408">
        <v>1</v>
      </c>
    </row>
    <row r="4409" spans="1:6">
      <c r="A4409" s="67">
        <v>44171</v>
      </c>
      <c r="B4409" s="68">
        <v>44171</v>
      </c>
      <c r="C4409" s="68" t="s">
        <v>565</v>
      </c>
      <c r="D4409" s="69">
        <f>VLOOKUP(Pag_Inicio_Corr_mas_casos[[#This Row],[Corregimiento]],Hoja3!$A$2:$D$676,4,0)</f>
        <v>80809</v>
      </c>
      <c r="E4409" s="68">
        <v>47</v>
      </c>
      <c r="F4409">
        <v>1</v>
      </c>
    </row>
    <row r="4410" spans="1:6">
      <c r="A4410" s="67">
        <v>44171</v>
      </c>
      <c r="B4410" s="68">
        <v>44171</v>
      </c>
      <c r="C4410" s="68" t="s">
        <v>569</v>
      </c>
      <c r="D4410" s="69">
        <f>VLOOKUP(Pag_Inicio_Corr_mas_casos[[#This Row],[Corregimiento]],Hoja3!$A$2:$D$676,4,0)</f>
        <v>81003</v>
      </c>
      <c r="E4410" s="68">
        <v>41</v>
      </c>
      <c r="F4410">
        <v>1</v>
      </c>
    </row>
    <row r="4411" spans="1:6">
      <c r="A4411" s="67">
        <v>44171</v>
      </c>
      <c r="B4411" s="68">
        <v>44171</v>
      </c>
      <c r="C4411" s="68" t="s">
        <v>536</v>
      </c>
      <c r="D4411" s="69">
        <f>VLOOKUP(Pag_Inicio_Corr_mas_casos[[#This Row],[Corregimiento]],Hoja3!$A$2:$D$676,4,0)</f>
        <v>81001</v>
      </c>
      <c r="E4411" s="68">
        <v>41</v>
      </c>
      <c r="F4411">
        <v>1</v>
      </c>
    </row>
    <row r="4412" spans="1:6">
      <c r="A4412" s="67">
        <v>44171</v>
      </c>
      <c r="B4412" s="68">
        <v>44171</v>
      </c>
      <c r="C4412" s="68" t="s">
        <v>530</v>
      </c>
      <c r="D4412" s="69">
        <f>VLOOKUP(Pag_Inicio_Corr_mas_casos[[#This Row],[Corregimiento]],Hoja3!$A$2:$D$676,4,0)</f>
        <v>81007</v>
      </c>
      <c r="E4412" s="68">
        <v>40</v>
      </c>
      <c r="F4412">
        <v>1</v>
      </c>
    </row>
    <row r="4413" spans="1:6">
      <c r="A4413" s="67">
        <v>44171</v>
      </c>
      <c r="B4413" s="68">
        <v>44171</v>
      </c>
      <c r="C4413" s="68" t="s">
        <v>535</v>
      </c>
      <c r="D4413" s="69">
        <f>VLOOKUP(Pag_Inicio_Corr_mas_casos[[#This Row],[Corregimiento]],Hoja3!$A$2:$D$676,4,0)</f>
        <v>80823</v>
      </c>
      <c r="E4413" s="68">
        <v>38</v>
      </c>
      <c r="F4413">
        <v>1</v>
      </c>
    </row>
    <row r="4414" spans="1:6">
      <c r="A4414" s="67">
        <v>44171</v>
      </c>
      <c r="B4414" s="68">
        <v>44171</v>
      </c>
      <c r="C4414" s="68" t="s">
        <v>538</v>
      </c>
      <c r="D4414" s="69">
        <f>VLOOKUP(Pag_Inicio_Corr_mas_casos[[#This Row],[Corregimiento]],Hoja3!$A$2:$D$676,4,0)</f>
        <v>130107</v>
      </c>
      <c r="E4414" s="68">
        <v>38</v>
      </c>
      <c r="F4414">
        <v>1</v>
      </c>
    </row>
    <row r="4415" spans="1:6">
      <c r="A4415" s="67">
        <v>44171</v>
      </c>
      <c r="B4415" s="68">
        <v>44171</v>
      </c>
      <c r="C4415" s="68" t="s">
        <v>529</v>
      </c>
      <c r="D4415" s="69">
        <f>VLOOKUP(Pag_Inicio_Corr_mas_casos[[#This Row],[Corregimiento]],Hoja3!$A$2:$D$676,4,0)</f>
        <v>80821</v>
      </c>
      <c r="E4415" s="68">
        <v>36</v>
      </c>
      <c r="F4415">
        <v>1</v>
      </c>
    </row>
    <row r="4416" spans="1:6">
      <c r="A4416" s="67">
        <v>44171</v>
      </c>
      <c r="B4416" s="68">
        <v>44171</v>
      </c>
      <c r="C4416" s="68" t="s">
        <v>545</v>
      </c>
      <c r="D4416" s="69">
        <f>VLOOKUP(Pag_Inicio_Corr_mas_casos[[#This Row],[Corregimiento]],Hoja3!$A$2:$D$676,4,0)</f>
        <v>80810</v>
      </c>
      <c r="E4416" s="68">
        <v>35</v>
      </c>
      <c r="F4416">
        <v>1</v>
      </c>
    </row>
    <row r="4417" spans="1:6">
      <c r="A4417" s="67">
        <v>44171</v>
      </c>
      <c r="B4417" s="68">
        <v>44171</v>
      </c>
      <c r="C4417" s="68" t="s">
        <v>552</v>
      </c>
      <c r="D4417" s="69">
        <f>VLOOKUP(Pag_Inicio_Corr_mas_casos[[#This Row],[Corregimiento]],Hoja3!$A$2:$D$676,4,0)</f>
        <v>80501</v>
      </c>
      <c r="E4417" s="68">
        <v>34</v>
      </c>
      <c r="F4417">
        <v>1</v>
      </c>
    </row>
    <row r="4418" spans="1:6">
      <c r="A4418" s="67">
        <v>44171</v>
      </c>
      <c r="B4418" s="68">
        <v>44171</v>
      </c>
      <c r="C4418" s="68" t="s">
        <v>554</v>
      </c>
      <c r="D4418" s="69">
        <f>VLOOKUP(Pag_Inicio_Corr_mas_casos[[#This Row],[Corregimiento]],Hoja3!$A$2:$D$676,4,0)</f>
        <v>80820</v>
      </c>
      <c r="E4418" s="68">
        <v>33</v>
      </c>
      <c r="F4418">
        <v>1</v>
      </c>
    </row>
    <row r="4419" spans="1:6">
      <c r="A4419" s="67">
        <v>44171</v>
      </c>
      <c r="B4419" s="68">
        <v>44171</v>
      </c>
      <c r="C4419" s="68" t="s">
        <v>560</v>
      </c>
      <c r="D4419" s="69">
        <f>VLOOKUP(Pag_Inicio_Corr_mas_casos[[#This Row],[Corregimiento]],Hoja3!$A$2:$D$676,4,0)</f>
        <v>80826</v>
      </c>
      <c r="E4419" s="68">
        <v>32</v>
      </c>
      <c r="F4419">
        <v>1</v>
      </c>
    </row>
    <row r="4420" spans="1:6">
      <c r="A4420" s="67">
        <v>44171</v>
      </c>
      <c r="B4420" s="68">
        <v>44171</v>
      </c>
      <c r="C4420" s="68" t="s">
        <v>541</v>
      </c>
      <c r="D4420" s="69">
        <f>VLOOKUP(Pag_Inicio_Corr_mas_casos[[#This Row],[Corregimiento]],Hoja3!$A$2:$D$676,4,0)</f>
        <v>130702</v>
      </c>
      <c r="E4420" s="68">
        <v>32</v>
      </c>
      <c r="F4420">
        <v>1</v>
      </c>
    </row>
    <row r="4421" spans="1:6">
      <c r="A4421" s="67">
        <v>44171</v>
      </c>
      <c r="B4421" s="68">
        <v>44171</v>
      </c>
      <c r="C4421" s="68" t="s">
        <v>528</v>
      </c>
      <c r="D4421" s="69">
        <f>VLOOKUP(Pag_Inicio_Corr_mas_casos[[#This Row],[Corregimiento]],Hoja3!$A$2:$D$676,4,0)</f>
        <v>130102</v>
      </c>
      <c r="E4421" s="68">
        <v>31</v>
      </c>
      <c r="F4421">
        <v>1</v>
      </c>
    </row>
    <row r="4422" spans="1:6">
      <c r="A4422" s="67">
        <v>44171</v>
      </c>
      <c r="B4422" s="68">
        <v>44171</v>
      </c>
      <c r="C4422" s="68" t="s">
        <v>543</v>
      </c>
      <c r="D4422" s="69">
        <f>VLOOKUP(Pag_Inicio_Corr_mas_casos[[#This Row],[Corregimiento]],Hoja3!$A$2:$D$676,4,0)</f>
        <v>80806</v>
      </c>
      <c r="E4422" s="68">
        <v>30</v>
      </c>
      <c r="F4422">
        <v>1</v>
      </c>
    </row>
    <row r="4423" spans="1:6">
      <c r="A4423" s="67">
        <v>44171</v>
      </c>
      <c r="B4423" s="68">
        <v>44171</v>
      </c>
      <c r="C4423" s="68" t="s">
        <v>748</v>
      </c>
      <c r="D4423" s="69">
        <f>VLOOKUP(Pag_Inicio_Corr_mas_casos[[#This Row],[Corregimiento]],Hoja3!$A$2:$D$676,4,0)</f>
        <v>40104</v>
      </c>
      <c r="E4423" s="68">
        <v>29</v>
      </c>
      <c r="F4423">
        <v>1</v>
      </c>
    </row>
    <row r="4424" spans="1:6">
      <c r="A4424" s="67">
        <v>44171</v>
      </c>
      <c r="B4424" s="68">
        <v>44171</v>
      </c>
      <c r="C4424" s="68" t="s">
        <v>595</v>
      </c>
      <c r="D4424" s="69">
        <f>VLOOKUP(Pag_Inicio_Corr_mas_casos[[#This Row],[Corregimiento]],Hoja3!$A$2:$D$676,4,0)</f>
        <v>20601</v>
      </c>
      <c r="E4424" s="68">
        <v>28</v>
      </c>
      <c r="F4424">
        <v>1</v>
      </c>
    </row>
    <row r="4425" spans="1:6">
      <c r="A4425" s="67">
        <v>44171</v>
      </c>
      <c r="B4425" s="68">
        <v>44171</v>
      </c>
      <c r="C4425" s="68" t="s">
        <v>555</v>
      </c>
      <c r="D4425" s="69">
        <f>VLOOKUP(Pag_Inicio_Corr_mas_casos[[#This Row],[Corregimiento]],Hoja3!$A$2:$D$676,4,0)</f>
        <v>80815</v>
      </c>
      <c r="E4425" s="68">
        <v>28</v>
      </c>
      <c r="F4425">
        <v>1</v>
      </c>
    </row>
    <row r="4426" spans="1:6">
      <c r="A4426" s="67">
        <v>44171</v>
      </c>
      <c r="B4426" s="68">
        <v>44171</v>
      </c>
      <c r="C4426" s="68" t="s">
        <v>572</v>
      </c>
      <c r="D4426" s="69">
        <f>VLOOKUP(Pag_Inicio_Corr_mas_casos[[#This Row],[Corregimiento]],Hoja3!$A$2:$D$676,4,0)</f>
        <v>130701</v>
      </c>
      <c r="E4426" s="68">
        <v>27</v>
      </c>
      <c r="F4426">
        <v>1</v>
      </c>
    </row>
    <row r="4427" spans="1:6">
      <c r="A4427" s="67">
        <v>44171</v>
      </c>
      <c r="B4427" s="68">
        <v>44171</v>
      </c>
      <c r="C4427" s="68" t="s">
        <v>568</v>
      </c>
      <c r="D4427" s="69">
        <f>VLOOKUP(Pag_Inicio_Corr_mas_casos[[#This Row],[Corregimiento]],Hoja3!$A$2:$D$676,4,0)</f>
        <v>130717</v>
      </c>
      <c r="E4427" s="68">
        <v>26</v>
      </c>
      <c r="F4427">
        <v>1</v>
      </c>
    </row>
    <row r="4428" spans="1:6">
      <c r="A4428" s="67">
        <v>44171</v>
      </c>
      <c r="B4428" s="68">
        <v>44171</v>
      </c>
      <c r="C4428" s="68" t="s">
        <v>587</v>
      </c>
      <c r="D4428" s="69">
        <f>VLOOKUP(Pag_Inicio_Corr_mas_casos[[#This Row],[Corregimiento]],Hoja3!$A$2:$D$676,4,0)</f>
        <v>130716</v>
      </c>
      <c r="E4428" s="68">
        <v>26</v>
      </c>
      <c r="F4428">
        <v>1</v>
      </c>
    </row>
    <row r="4429" spans="1:6">
      <c r="A4429" s="67">
        <v>44171</v>
      </c>
      <c r="B4429" s="68">
        <v>44171</v>
      </c>
      <c r="C4429" s="68" t="s">
        <v>531</v>
      </c>
      <c r="D4429" s="69">
        <f>VLOOKUP(Pag_Inicio_Corr_mas_casos[[#This Row],[Corregimiento]],Hoja3!$A$2:$D$676,4,0)</f>
        <v>81008</v>
      </c>
      <c r="E4429" s="68">
        <v>26</v>
      </c>
      <c r="F4429">
        <v>1</v>
      </c>
    </row>
    <row r="4430" spans="1:6">
      <c r="A4430" s="67">
        <v>44171</v>
      </c>
      <c r="B4430" s="68">
        <v>44171</v>
      </c>
      <c r="C4430" s="68" t="s">
        <v>557</v>
      </c>
      <c r="D4430" s="69">
        <f>VLOOKUP(Pag_Inicio_Corr_mas_casos[[#This Row],[Corregimiento]],Hoja3!$A$2:$D$676,4,0)</f>
        <v>80811</v>
      </c>
      <c r="E4430" s="68">
        <v>26</v>
      </c>
      <c r="F4430">
        <v>1</v>
      </c>
    </row>
    <row r="4431" spans="1:6">
      <c r="A4431" s="67">
        <v>44171</v>
      </c>
      <c r="B4431" s="68">
        <v>44171</v>
      </c>
      <c r="C4431" s="68" t="s">
        <v>525</v>
      </c>
      <c r="D4431" s="69">
        <f>VLOOKUP(Pag_Inicio_Corr_mas_casos[[#This Row],[Corregimiento]],Hoja3!$A$2:$D$676,4,0)</f>
        <v>81002</v>
      </c>
      <c r="E4431" s="68">
        <v>24</v>
      </c>
      <c r="F4431">
        <v>1</v>
      </c>
    </row>
    <row r="4432" spans="1:6">
      <c r="A4432" s="67">
        <v>44171</v>
      </c>
      <c r="B4432" s="68">
        <v>44171</v>
      </c>
      <c r="C4432" s="68" t="s">
        <v>570</v>
      </c>
      <c r="D4432" s="69">
        <f>VLOOKUP(Pag_Inicio_Corr_mas_casos[[#This Row],[Corregimiento]],Hoja3!$A$2:$D$676,4,0)</f>
        <v>81009</v>
      </c>
      <c r="E4432" s="68">
        <v>23</v>
      </c>
      <c r="F4432">
        <v>1</v>
      </c>
    </row>
    <row r="4433" spans="1:6">
      <c r="A4433" s="67">
        <v>44171</v>
      </c>
      <c r="B4433" s="68">
        <v>44171</v>
      </c>
      <c r="C4433" s="68" t="s">
        <v>576</v>
      </c>
      <c r="D4433" s="69">
        <f>VLOOKUP(Pag_Inicio_Corr_mas_casos[[#This Row],[Corregimiento]],Hoja3!$A$2:$D$676,4,0)</f>
        <v>80814</v>
      </c>
      <c r="E4433" s="68">
        <v>23</v>
      </c>
      <c r="F4433">
        <v>1</v>
      </c>
    </row>
    <row r="4434" spans="1:6">
      <c r="A4434" s="67">
        <v>44171</v>
      </c>
      <c r="B4434" s="68">
        <v>44171</v>
      </c>
      <c r="C4434" s="68" t="s">
        <v>575</v>
      </c>
      <c r="D4434" s="69">
        <f>VLOOKUP(Pag_Inicio_Corr_mas_casos[[#This Row],[Corregimiento]],Hoja3!$A$2:$D$676,4,0)</f>
        <v>80807</v>
      </c>
      <c r="E4434" s="68">
        <v>22</v>
      </c>
      <c r="F4434">
        <v>1</v>
      </c>
    </row>
    <row r="4435" spans="1:6">
      <c r="A4435" s="67">
        <v>44171</v>
      </c>
      <c r="B4435" s="68">
        <v>44171</v>
      </c>
      <c r="C4435" s="68" t="s">
        <v>532</v>
      </c>
      <c r="D4435" s="69">
        <f>VLOOKUP(Pag_Inicio_Corr_mas_casos[[#This Row],[Corregimiento]],Hoja3!$A$2:$D$676,4,0)</f>
        <v>80816</v>
      </c>
      <c r="E4435" s="68">
        <v>20</v>
      </c>
      <c r="F4435">
        <v>1</v>
      </c>
    </row>
    <row r="4436" spans="1:6">
      <c r="A4436" s="67">
        <v>44171</v>
      </c>
      <c r="B4436" s="68">
        <v>44171</v>
      </c>
      <c r="C4436" s="68" t="s">
        <v>553</v>
      </c>
      <c r="D4436" s="69">
        <f>VLOOKUP(Pag_Inicio_Corr_mas_casos[[#This Row],[Corregimiento]],Hoja3!$A$2:$D$676,4,0)</f>
        <v>80808</v>
      </c>
      <c r="E4436" s="68">
        <v>20</v>
      </c>
      <c r="F4436">
        <v>1</v>
      </c>
    </row>
    <row r="4437" spans="1:6">
      <c r="A4437" s="67">
        <v>44171</v>
      </c>
      <c r="B4437" s="68">
        <v>44171</v>
      </c>
      <c r="C4437" s="68" t="s">
        <v>544</v>
      </c>
      <c r="D4437" s="69">
        <f>VLOOKUP(Pag_Inicio_Corr_mas_casos[[#This Row],[Corregimiento]],Hoja3!$A$2:$D$676,4,0)</f>
        <v>130108</v>
      </c>
      <c r="E4437" s="68">
        <v>19</v>
      </c>
      <c r="F4437">
        <v>1</v>
      </c>
    </row>
    <row r="4438" spans="1:6">
      <c r="A4438" s="67">
        <v>44171</v>
      </c>
      <c r="B4438" s="68">
        <v>44171</v>
      </c>
      <c r="C4438" s="68" t="s">
        <v>559</v>
      </c>
      <c r="D4438" s="69">
        <f>VLOOKUP(Pag_Inicio_Corr_mas_casos[[#This Row],[Corregimiento]],Hoja3!$A$2:$D$676,4,0)</f>
        <v>130708</v>
      </c>
      <c r="E4438" s="68">
        <v>16</v>
      </c>
      <c r="F4438">
        <v>1</v>
      </c>
    </row>
    <row r="4439" spans="1:6">
      <c r="A4439" s="67">
        <v>44171</v>
      </c>
      <c r="B4439" s="68">
        <v>44171</v>
      </c>
      <c r="C4439" s="68" t="s">
        <v>579</v>
      </c>
      <c r="D4439" s="69">
        <f>VLOOKUP(Pag_Inicio_Corr_mas_casos[[#This Row],[Corregimiento]],Hoja3!$A$2:$D$676,4,0)</f>
        <v>130706</v>
      </c>
      <c r="E4439" s="68">
        <v>16</v>
      </c>
      <c r="F4439">
        <v>1</v>
      </c>
    </row>
    <row r="4440" spans="1:6">
      <c r="A4440" s="67">
        <v>44171</v>
      </c>
      <c r="B4440" s="68">
        <v>44171</v>
      </c>
      <c r="C4440" s="68" t="s">
        <v>534</v>
      </c>
      <c r="D4440" s="69">
        <f>VLOOKUP(Pag_Inicio_Corr_mas_casos[[#This Row],[Corregimiento]],Hoja3!$A$2:$D$676,4,0)</f>
        <v>80822</v>
      </c>
      <c r="E4440" s="68">
        <v>15</v>
      </c>
      <c r="F4440">
        <v>1</v>
      </c>
    </row>
    <row r="4441" spans="1:6">
      <c r="A4441" s="67">
        <v>44171</v>
      </c>
      <c r="B4441" s="68">
        <v>44171</v>
      </c>
      <c r="C4441" s="68" t="s">
        <v>533</v>
      </c>
      <c r="D4441" s="69">
        <f>VLOOKUP(Pag_Inicio_Corr_mas_casos[[#This Row],[Corregimiento]],Hoja3!$A$2:$D$676,4,0)</f>
        <v>80817</v>
      </c>
      <c r="E4441" s="68">
        <v>15</v>
      </c>
      <c r="F4441">
        <v>1</v>
      </c>
    </row>
    <row r="4442" spans="1:6">
      <c r="A4442" s="67">
        <v>44171</v>
      </c>
      <c r="B4442" s="68">
        <v>44171</v>
      </c>
      <c r="C4442" s="68" t="s">
        <v>517</v>
      </c>
      <c r="D4442" s="69">
        <f>VLOOKUP(Pag_Inicio_Corr_mas_casos[[#This Row],[Corregimiento]],Hoja3!$A$2:$D$676,4,0)</f>
        <v>130709</v>
      </c>
      <c r="E4442" s="68">
        <v>14</v>
      </c>
      <c r="F4442">
        <v>1</v>
      </c>
    </row>
    <row r="4443" spans="1:6">
      <c r="A4443" s="67">
        <v>44171</v>
      </c>
      <c r="B4443" s="68">
        <v>44171</v>
      </c>
      <c r="C4443" s="68" t="s">
        <v>542</v>
      </c>
      <c r="D4443" s="69">
        <f>VLOOKUP(Pag_Inicio_Corr_mas_casos[[#This Row],[Corregimiento]],Hoja3!$A$2:$D$676,4,0)</f>
        <v>40601</v>
      </c>
      <c r="E4443" s="68">
        <v>14</v>
      </c>
      <c r="F4443">
        <v>1</v>
      </c>
    </row>
    <row r="4444" spans="1:6">
      <c r="A4444" s="67">
        <v>44171</v>
      </c>
      <c r="B4444" s="68">
        <v>44171</v>
      </c>
      <c r="C4444" s="68" t="s">
        <v>573</v>
      </c>
      <c r="D4444" s="69">
        <f>VLOOKUP(Pag_Inicio_Corr_mas_casos[[#This Row],[Corregimiento]],Hoja3!$A$2:$D$676,4,0)</f>
        <v>80804</v>
      </c>
      <c r="E4444" s="68">
        <v>13</v>
      </c>
      <c r="F4444">
        <v>1</v>
      </c>
    </row>
    <row r="4445" spans="1:6">
      <c r="A4445" s="67">
        <v>44171</v>
      </c>
      <c r="B4445" s="68">
        <v>44171</v>
      </c>
      <c r="C4445" s="68" t="s">
        <v>549</v>
      </c>
      <c r="D4445" s="69">
        <f>VLOOKUP(Pag_Inicio_Corr_mas_casos[[#This Row],[Corregimiento]],Hoja3!$A$2:$D$676,4,0)</f>
        <v>50207</v>
      </c>
      <c r="E4445" s="68">
        <v>13</v>
      </c>
      <c r="F4445">
        <v>1</v>
      </c>
    </row>
    <row r="4446" spans="1:6">
      <c r="A4446" s="67">
        <v>44171</v>
      </c>
      <c r="B4446" s="68">
        <v>44171</v>
      </c>
      <c r="C4446" s="68" t="s">
        <v>561</v>
      </c>
      <c r="D4446" s="69">
        <f>VLOOKUP(Pag_Inicio_Corr_mas_casos[[#This Row],[Corregimiento]],Hoja3!$A$2:$D$676,4,0)</f>
        <v>50208</v>
      </c>
      <c r="E4446" s="68">
        <v>13</v>
      </c>
      <c r="F4446">
        <v>1</v>
      </c>
    </row>
    <row r="4447" spans="1:6">
      <c r="A4447" s="67">
        <v>44171</v>
      </c>
      <c r="B4447" s="68">
        <v>44171</v>
      </c>
      <c r="C4447" s="68" t="s">
        <v>665</v>
      </c>
      <c r="D4447" s="69">
        <f>VLOOKUP(Pag_Inicio_Corr_mas_casos[[#This Row],[Corregimiento]],Hoja3!$A$2:$D$676,4,0)</f>
        <v>20201</v>
      </c>
      <c r="E4447" s="68">
        <v>12</v>
      </c>
      <c r="F4447">
        <v>1</v>
      </c>
    </row>
    <row r="4448" spans="1:6">
      <c r="A4448" s="67">
        <v>44171</v>
      </c>
      <c r="B4448" s="68">
        <v>44171</v>
      </c>
      <c r="C4448" s="68" t="s">
        <v>603</v>
      </c>
      <c r="D4448" s="69">
        <f>VLOOKUP(Pag_Inicio_Corr_mas_casos[[#This Row],[Corregimiento]],Hoja3!$A$2:$D$676,4,0)</f>
        <v>40611</v>
      </c>
      <c r="E4448" s="68">
        <v>11</v>
      </c>
      <c r="F4448">
        <v>1</v>
      </c>
    </row>
    <row r="4449" spans="1:6">
      <c r="A4449" s="67">
        <v>44171</v>
      </c>
      <c r="B4449" s="68">
        <v>44171</v>
      </c>
      <c r="C4449" s="68" t="s">
        <v>627</v>
      </c>
      <c r="D4449" s="69">
        <f>VLOOKUP(Pag_Inicio_Corr_mas_casos[[#This Row],[Corregimiento]],Hoja3!$A$2:$D$676,4,0)</f>
        <v>40606</v>
      </c>
      <c r="E4449" s="68">
        <v>11</v>
      </c>
      <c r="F4449">
        <v>1</v>
      </c>
    </row>
    <row r="4450" spans="1:6">
      <c r="A4450" s="67">
        <v>44171</v>
      </c>
      <c r="B4450" s="68">
        <v>44171</v>
      </c>
      <c r="C4450" s="68" t="s">
        <v>539</v>
      </c>
      <c r="D4450" s="69">
        <f>VLOOKUP(Pag_Inicio_Corr_mas_casos[[#This Row],[Corregimiento]],Hoja3!$A$2:$D$676,4,0)</f>
        <v>81006</v>
      </c>
      <c r="E4450" s="68">
        <v>11</v>
      </c>
      <c r="F4450">
        <v>1</v>
      </c>
    </row>
    <row r="4451" spans="1:6">
      <c r="A4451" s="64">
        <v>44172</v>
      </c>
      <c r="B4451" s="65">
        <v>44172</v>
      </c>
      <c r="C4451" s="65" t="s">
        <v>526</v>
      </c>
      <c r="D4451" s="66">
        <f>VLOOKUP(Pag_Inicio_Corr_mas_casos[[#This Row],[Corregimiento]],Hoja3!$A$2:$D$676,4,0)</f>
        <v>130106</v>
      </c>
      <c r="E4451" s="65">
        <v>41</v>
      </c>
      <c r="F4451">
        <v>1</v>
      </c>
    </row>
    <row r="4452" spans="1:6">
      <c r="A4452" s="64">
        <v>44172</v>
      </c>
      <c r="B4452" s="65">
        <v>44172</v>
      </c>
      <c r="C4452" s="65" t="s">
        <v>524</v>
      </c>
      <c r="D4452" s="66">
        <f>VLOOKUP(Pag_Inicio_Corr_mas_casos[[#This Row],[Corregimiento]],Hoja3!$A$2:$D$676,4,0)</f>
        <v>130101</v>
      </c>
      <c r="E4452" s="65">
        <v>39</v>
      </c>
      <c r="F4452">
        <v>1</v>
      </c>
    </row>
    <row r="4453" spans="1:6">
      <c r="A4453" s="64">
        <v>44172</v>
      </c>
      <c r="B4453" s="65">
        <v>44172</v>
      </c>
      <c r="C4453" s="65" t="s">
        <v>528</v>
      </c>
      <c r="D4453" s="66">
        <f>VLOOKUP(Pag_Inicio_Corr_mas_casos[[#This Row],[Corregimiento]],Hoja3!$A$2:$D$676,4,0)</f>
        <v>130102</v>
      </c>
      <c r="E4453" s="65">
        <v>38</v>
      </c>
      <c r="F4453">
        <v>1</v>
      </c>
    </row>
    <row r="4454" spans="1:6">
      <c r="A4454" s="64">
        <v>44172</v>
      </c>
      <c r="B4454" s="65">
        <v>44172</v>
      </c>
      <c r="C4454" s="65" t="s">
        <v>569</v>
      </c>
      <c r="D4454" s="66">
        <f>VLOOKUP(Pag_Inicio_Corr_mas_casos[[#This Row],[Corregimiento]],Hoja3!$A$2:$D$676,4,0)</f>
        <v>81003</v>
      </c>
      <c r="E4454" s="65">
        <v>36</v>
      </c>
      <c r="F4454">
        <v>1</v>
      </c>
    </row>
    <row r="4455" spans="1:6">
      <c r="A4455" s="64">
        <v>44172</v>
      </c>
      <c r="B4455" s="65">
        <v>44172</v>
      </c>
      <c r="C4455" s="65" t="s">
        <v>565</v>
      </c>
      <c r="D4455" s="66">
        <f>VLOOKUP(Pag_Inicio_Corr_mas_casos[[#This Row],[Corregimiento]],Hoja3!$A$2:$D$676,4,0)</f>
        <v>80809</v>
      </c>
      <c r="E4455" s="65">
        <v>36</v>
      </c>
      <c r="F4455">
        <v>1</v>
      </c>
    </row>
    <row r="4456" spans="1:6">
      <c r="A4456" s="64">
        <v>44172</v>
      </c>
      <c r="B4456" s="65">
        <v>44172</v>
      </c>
      <c r="C4456" s="65" t="s">
        <v>543</v>
      </c>
      <c r="D4456" s="66">
        <f>VLOOKUP(Pag_Inicio_Corr_mas_casos[[#This Row],[Corregimiento]],Hoja3!$A$2:$D$676,4,0)</f>
        <v>80806</v>
      </c>
      <c r="E4456" s="65">
        <v>36</v>
      </c>
      <c r="F4456">
        <v>1</v>
      </c>
    </row>
    <row r="4457" spans="1:6">
      <c r="A4457" s="64">
        <v>44172</v>
      </c>
      <c r="B4457" s="65">
        <v>44172</v>
      </c>
      <c r="C4457" s="65" t="s">
        <v>536</v>
      </c>
      <c r="D4457" s="66">
        <f>VLOOKUP(Pag_Inicio_Corr_mas_casos[[#This Row],[Corregimiento]],Hoja3!$A$2:$D$676,4,0)</f>
        <v>81001</v>
      </c>
      <c r="E4457" s="65">
        <v>35</v>
      </c>
      <c r="F4457">
        <v>1</v>
      </c>
    </row>
    <row r="4458" spans="1:6">
      <c r="A4458" s="64">
        <v>44172</v>
      </c>
      <c r="B4458" s="65">
        <v>44172</v>
      </c>
      <c r="C4458" s="65" t="s">
        <v>541</v>
      </c>
      <c r="D4458" s="66">
        <f>VLOOKUP(Pag_Inicio_Corr_mas_casos[[#This Row],[Corregimiento]],Hoja3!$A$2:$D$676,4,0)</f>
        <v>130702</v>
      </c>
      <c r="E4458" s="65">
        <v>35</v>
      </c>
      <c r="F4458">
        <v>1</v>
      </c>
    </row>
    <row r="4459" spans="1:6">
      <c r="A4459" s="64">
        <v>44172</v>
      </c>
      <c r="B4459" s="65">
        <v>44172</v>
      </c>
      <c r="C4459" s="65" t="s">
        <v>537</v>
      </c>
      <c r="D4459" s="66">
        <f>VLOOKUP(Pag_Inicio_Corr_mas_casos[[#This Row],[Corregimiento]],Hoja3!$A$2:$D$676,4,0)</f>
        <v>80819</v>
      </c>
      <c r="E4459" s="65">
        <v>35</v>
      </c>
      <c r="F4459">
        <v>1</v>
      </c>
    </row>
    <row r="4460" spans="1:6">
      <c r="A4460" s="64">
        <v>44172</v>
      </c>
      <c r="B4460" s="65">
        <v>44172</v>
      </c>
      <c r="C4460" s="65" t="s">
        <v>568</v>
      </c>
      <c r="D4460" s="66">
        <f>VLOOKUP(Pag_Inicio_Corr_mas_casos[[#This Row],[Corregimiento]],Hoja3!$A$2:$D$676,4,0)</f>
        <v>130717</v>
      </c>
      <c r="E4460" s="65">
        <v>34</v>
      </c>
      <c r="F4460">
        <v>1</v>
      </c>
    </row>
    <row r="4461" spans="1:6">
      <c r="A4461" s="64">
        <v>44172</v>
      </c>
      <c r="B4461" s="65">
        <v>44172</v>
      </c>
      <c r="C4461" s="65" t="s">
        <v>572</v>
      </c>
      <c r="D4461" s="66">
        <f>VLOOKUP(Pag_Inicio_Corr_mas_casos[[#This Row],[Corregimiento]],Hoja3!$A$2:$D$676,4,0)</f>
        <v>130701</v>
      </c>
      <c r="E4461" s="65">
        <v>32</v>
      </c>
      <c r="F4461">
        <v>1</v>
      </c>
    </row>
    <row r="4462" spans="1:6">
      <c r="A4462" s="64">
        <v>44172</v>
      </c>
      <c r="B4462" s="65">
        <v>44172</v>
      </c>
      <c r="C4462" s="65" t="s">
        <v>531</v>
      </c>
      <c r="D4462" s="66">
        <f>VLOOKUP(Pag_Inicio_Corr_mas_casos[[#This Row],[Corregimiento]],Hoja3!$A$2:$D$676,4,0)</f>
        <v>81008</v>
      </c>
      <c r="E4462" s="65">
        <v>29</v>
      </c>
      <c r="F4462">
        <v>1</v>
      </c>
    </row>
    <row r="4463" spans="1:6">
      <c r="A4463" s="64">
        <v>44172</v>
      </c>
      <c r="B4463" s="65">
        <v>44172</v>
      </c>
      <c r="C4463" s="65" t="s">
        <v>530</v>
      </c>
      <c r="D4463" s="66">
        <f>VLOOKUP(Pag_Inicio_Corr_mas_casos[[#This Row],[Corregimiento]],Hoja3!$A$2:$D$676,4,0)</f>
        <v>81007</v>
      </c>
      <c r="E4463" s="65">
        <v>28</v>
      </c>
      <c r="F4463">
        <v>1</v>
      </c>
    </row>
    <row r="4464" spans="1:6">
      <c r="A4464" s="64">
        <v>44172</v>
      </c>
      <c r="B4464" s="65">
        <v>44172</v>
      </c>
      <c r="C4464" s="65" t="s">
        <v>535</v>
      </c>
      <c r="D4464" s="66">
        <f>VLOOKUP(Pag_Inicio_Corr_mas_casos[[#This Row],[Corregimiento]],Hoja3!$A$2:$D$676,4,0)</f>
        <v>80823</v>
      </c>
      <c r="E4464" s="65">
        <v>28</v>
      </c>
      <c r="F4464">
        <v>1</v>
      </c>
    </row>
    <row r="4465" spans="1:6">
      <c r="A4465" s="64">
        <v>44172</v>
      </c>
      <c r="B4465" s="65">
        <v>44172</v>
      </c>
      <c r="C4465" s="65" t="s">
        <v>538</v>
      </c>
      <c r="D4465" s="66">
        <f>VLOOKUP(Pag_Inicio_Corr_mas_casos[[#This Row],[Corregimiento]],Hoja3!$A$2:$D$676,4,0)</f>
        <v>130107</v>
      </c>
      <c r="E4465" s="65">
        <v>26</v>
      </c>
      <c r="F4465">
        <v>1</v>
      </c>
    </row>
    <row r="4466" spans="1:6">
      <c r="A4466" s="64">
        <v>44172</v>
      </c>
      <c r="B4466" s="65">
        <v>44172</v>
      </c>
      <c r="C4466" s="65" t="s">
        <v>533</v>
      </c>
      <c r="D4466" s="66">
        <f>VLOOKUP(Pag_Inicio_Corr_mas_casos[[#This Row],[Corregimiento]],Hoja3!$A$2:$D$676,4,0)</f>
        <v>80817</v>
      </c>
      <c r="E4466" s="65">
        <v>26</v>
      </c>
      <c r="F4466">
        <v>1</v>
      </c>
    </row>
    <row r="4467" spans="1:6">
      <c r="A4467" s="64">
        <v>44172</v>
      </c>
      <c r="B4467" s="65">
        <v>44172</v>
      </c>
      <c r="C4467" s="65" t="s">
        <v>554</v>
      </c>
      <c r="D4467" s="66">
        <f>VLOOKUP(Pag_Inicio_Corr_mas_casos[[#This Row],[Corregimiento]],Hoja3!$A$2:$D$676,4,0)</f>
        <v>80820</v>
      </c>
      <c r="E4467" s="65">
        <v>26</v>
      </c>
      <c r="F4467">
        <v>1</v>
      </c>
    </row>
    <row r="4468" spans="1:6">
      <c r="A4468" s="64">
        <v>44172</v>
      </c>
      <c r="B4468" s="65">
        <v>44172</v>
      </c>
      <c r="C4468" s="65" t="s">
        <v>552</v>
      </c>
      <c r="D4468" s="66">
        <f>VLOOKUP(Pag_Inicio_Corr_mas_casos[[#This Row],[Corregimiento]],Hoja3!$A$2:$D$676,4,0)</f>
        <v>80501</v>
      </c>
      <c r="E4468" s="65">
        <v>26</v>
      </c>
      <c r="F4468">
        <v>1</v>
      </c>
    </row>
    <row r="4469" spans="1:6">
      <c r="A4469" s="64">
        <v>44172</v>
      </c>
      <c r="B4469" s="65">
        <v>44172</v>
      </c>
      <c r="C4469" s="65" t="s">
        <v>540</v>
      </c>
      <c r="D4469" s="66">
        <f>VLOOKUP(Pag_Inicio_Corr_mas_casos[[#This Row],[Corregimiento]],Hoja3!$A$2:$D$676,4,0)</f>
        <v>80812</v>
      </c>
      <c r="E4469" s="65">
        <v>25</v>
      </c>
      <c r="F4469">
        <v>1</v>
      </c>
    </row>
    <row r="4470" spans="1:6">
      <c r="A4470" s="64">
        <v>44172</v>
      </c>
      <c r="B4470" s="65">
        <v>44172</v>
      </c>
      <c r="C4470" s="65" t="s">
        <v>575</v>
      </c>
      <c r="D4470" s="66">
        <f>VLOOKUP(Pag_Inicio_Corr_mas_casos[[#This Row],[Corregimiento]],Hoja3!$A$2:$D$676,4,0)</f>
        <v>80807</v>
      </c>
      <c r="E4470" s="65">
        <v>24</v>
      </c>
      <c r="F4470">
        <v>1</v>
      </c>
    </row>
    <row r="4471" spans="1:6">
      <c r="A4471" s="64">
        <v>44172</v>
      </c>
      <c r="B4471" s="65">
        <v>44172</v>
      </c>
      <c r="C4471" s="65" t="s">
        <v>534</v>
      </c>
      <c r="D4471" s="66">
        <f>VLOOKUP(Pag_Inicio_Corr_mas_casos[[#This Row],[Corregimiento]],Hoja3!$A$2:$D$676,4,0)</f>
        <v>80822</v>
      </c>
      <c r="E4471" s="65">
        <v>24</v>
      </c>
      <c r="F4471">
        <v>1</v>
      </c>
    </row>
    <row r="4472" spans="1:6">
      <c r="A4472" s="64">
        <v>44172</v>
      </c>
      <c r="B4472" s="65">
        <v>44172</v>
      </c>
      <c r="C4472" s="65" t="s">
        <v>559</v>
      </c>
      <c r="D4472" s="66">
        <f>VLOOKUP(Pag_Inicio_Corr_mas_casos[[#This Row],[Corregimiento]],Hoja3!$A$2:$D$676,4,0)</f>
        <v>130708</v>
      </c>
      <c r="E4472" s="65">
        <v>24</v>
      </c>
      <c r="F4472">
        <v>1</v>
      </c>
    </row>
    <row r="4473" spans="1:6">
      <c r="A4473" s="64">
        <v>44172</v>
      </c>
      <c r="B4473" s="65">
        <v>44172</v>
      </c>
      <c r="C4473" s="65" t="s">
        <v>525</v>
      </c>
      <c r="D4473" s="66">
        <f>VLOOKUP(Pag_Inicio_Corr_mas_casos[[#This Row],[Corregimiento]],Hoja3!$A$2:$D$676,4,0)</f>
        <v>81002</v>
      </c>
      <c r="E4473" s="65">
        <v>23</v>
      </c>
      <c r="F4473">
        <v>1</v>
      </c>
    </row>
    <row r="4474" spans="1:6">
      <c r="A4474" s="64">
        <v>44172</v>
      </c>
      <c r="B4474" s="65">
        <v>44172</v>
      </c>
      <c r="C4474" s="65" t="s">
        <v>545</v>
      </c>
      <c r="D4474" s="66">
        <f>VLOOKUP(Pag_Inicio_Corr_mas_casos[[#This Row],[Corregimiento]],Hoja3!$A$2:$D$676,4,0)</f>
        <v>80810</v>
      </c>
      <c r="E4474" s="65">
        <v>22</v>
      </c>
      <c r="F4474">
        <v>1</v>
      </c>
    </row>
    <row r="4475" spans="1:6">
      <c r="A4475" s="64">
        <v>44172</v>
      </c>
      <c r="B4475" s="65">
        <v>44172</v>
      </c>
      <c r="C4475" s="65" t="s">
        <v>529</v>
      </c>
      <c r="D4475" s="66">
        <f>VLOOKUP(Pag_Inicio_Corr_mas_casos[[#This Row],[Corregimiento]],Hoja3!$A$2:$D$676,4,0)</f>
        <v>80821</v>
      </c>
      <c r="E4475" s="65">
        <v>21</v>
      </c>
      <c r="F4475">
        <v>1</v>
      </c>
    </row>
    <row r="4476" spans="1:6">
      <c r="A4476" s="64">
        <v>44172</v>
      </c>
      <c r="B4476" s="65">
        <v>44172</v>
      </c>
      <c r="C4476" s="65" t="s">
        <v>563</v>
      </c>
      <c r="D4476" s="66">
        <f>VLOOKUP(Pag_Inicio_Corr_mas_casos[[#This Row],[Corregimiento]],Hoja3!$A$2:$D$676,4,0)</f>
        <v>130105</v>
      </c>
      <c r="E4476" s="65">
        <v>20</v>
      </c>
      <c r="F4476">
        <v>1</v>
      </c>
    </row>
    <row r="4477" spans="1:6">
      <c r="A4477" s="64">
        <v>44172</v>
      </c>
      <c r="B4477" s="65">
        <v>44172</v>
      </c>
      <c r="C4477" s="65" t="s">
        <v>532</v>
      </c>
      <c r="D4477" s="66">
        <f>VLOOKUP(Pag_Inicio_Corr_mas_casos[[#This Row],[Corregimiento]],Hoja3!$A$2:$D$676,4,0)</f>
        <v>80816</v>
      </c>
      <c r="E4477" s="65">
        <v>19</v>
      </c>
      <c r="F4477">
        <v>1</v>
      </c>
    </row>
    <row r="4478" spans="1:6">
      <c r="A4478" s="64">
        <v>44172</v>
      </c>
      <c r="B4478" s="65">
        <v>44172</v>
      </c>
      <c r="C4478" s="65" t="s">
        <v>587</v>
      </c>
      <c r="D4478" s="66">
        <f>VLOOKUP(Pag_Inicio_Corr_mas_casos[[#This Row],[Corregimiento]],Hoja3!$A$2:$D$676,4,0)</f>
        <v>130716</v>
      </c>
      <c r="E4478" s="65">
        <v>18</v>
      </c>
      <c r="F4478">
        <v>1</v>
      </c>
    </row>
    <row r="4479" spans="1:6">
      <c r="A4479" s="64">
        <v>44172</v>
      </c>
      <c r="B4479" s="65">
        <v>44172</v>
      </c>
      <c r="C4479" s="65" t="s">
        <v>560</v>
      </c>
      <c r="D4479" s="66">
        <f>VLOOKUP(Pag_Inicio_Corr_mas_casos[[#This Row],[Corregimiento]],Hoja3!$A$2:$D$676,4,0)</f>
        <v>80826</v>
      </c>
      <c r="E4479" s="65">
        <v>18</v>
      </c>
      <c r="F4479">
        <v>1</v>
      </c>
    </row>
    <row r="4480" spans="1:6">
      <c r="A4480" s="64">
        <v>44172</v>
      </c>
      <c r="B4480" s="65">
        <v>44172</v>
      </c>
      <c r="C4480" s="65" t="s">
        <v>555</v>
      </c>
      <c r="D4480" s="66">
        <f>VLOOKUP(Pag_Inicio_Corr_mas_casos[[#This Row],[Corregimiento]],Hoja3!$A$2:$D$676,4,0)</f>
        <v>80815</v>
      </c>
      <c r="E4480" s="65">
        <v>18</v>
      </c>
      <c r="F4480">
        <v>1</v>
      </c>
    </row>
    <row r="4481" spans="1:6">
      <c r="A4481" s="64">
        <v>44172</v>
      </c>
      <c r="B4481" s="65">
        <v>44172</v>
      </c>
      <c r="C4481" s="65" t="s">
        <v>571</v>
      </c>
      <c r="D4481" s="66">
        <f>VLOOKUP(Pag_Inicio_Corr_mas_casos[[#This Row],[Corregimiento]],Hoja3!$A$2:$D$676,4,0)</f>
        <v>30104</v>
      </c>
      <c r="E4481" s="65">
        <v>17</v>
      </c>
      <c r="F4481">
        <v>1</v>
      </c>
    </row>
    <row r="4482" spans="1:6">
      <c r="A4482" s="64">
        <v>44172</v>
      </c>
      <c r="B4482" s="65">
        <v>44172</v>
      </c>
      <c r="C4482" s="65" t="s">
        <v>691</v>
      </c>
      <c r="D4482" s="66">
        <f>VLOOKUP(Pag_Inicio_Corr_mas_casos[[#This Row],[Corregimiento]],Hoja3!$A$2:$D$676,4,0)</f>
        <v>130103</v>
      </c>
      <c r="E4482" s="65">
        <v>17</v>
      </c>
      <c r="F4482">
        <v>1</v>
      </c>
    </row>
    <row r="4483" spans="1:6">
      <c r="A4483" s="64">
        <v>44172</v>
      </c>
      <c r="B4483" s="65">
        <v>44172</v>
      </c>
      <c r="C4483" s="65" t="s">
        <v>550</v>
      </c>
      <c r="D4483" s="66">
        <f>VLOOKUP(Pag_Inicio_Corr_mas_casos[[#This Row],[Corregimiento]],Hoja3!$A$2:$D$676,4,0)</f>
        <v>80813</v>
      </c>
      <c r="E4483" s="65">
        <v>16</v>
      </c>
      <c r="F4483">
        <v>1</v>
      </c>
    </row>
    <row r="4484" spans="1:6">
      <c r="A4484" s="64">
        <v>44172</v>
      </c>
      <c r="B4484" s="65">
        <v>44172</v>
      </c>
      <c r="C4484" s="65" t="s">
        <v>749</v>
      </c>
      <c r="D4484" s="66">
        <f>VLOOKUP(Pag_Inicio_Corr_mas_casos[[#This Row],[Corregimiento]],Hoja3!$A$2:$D$676,4,0)</f>
        <v>40202</v>
      </c>
      <c r="E4484" s="65">
        <v>16</v>
      </c>
      <c r="F4484">
        <v>1</v>
      </c>
    </row>
    <row r="4485" spans="1:6">
      <c r="A4485" s="64">
        <v>44172</v>
      </c>
      <c r="B4485" s="65">
        <v>44172</v>
      </c>
      <c r="C4485" s="65" t="s">
        <v>576</v>
      </c>
      <c r="D4485" s="66">
        <f>VLOOKUP(Pag_Inicio_Corr_mas_casos[[#This Row],[Corregimiento]],Hoja3!$A$2:$D$676,4,0)</f>
        <v>80814</v>
      </c>
      <c r="E4485" s="65">
        <v>15</v>
      </c>
      <c r="F4485">
        <v>1</v>
      </c>
    </row>
    <row r="4486" spans="1:6">
      <c r="A4486" s="64">
        <v>44172</v>
      </c>
      <c r="B4486" s="65">
        <v>44172</v>
      </c>
      <c r="C4486" s="65" t="s">
        <v>570</v>
      </c>
      <c r="D4486" s="66">
        <f>VLOOKUP(Pag_Inicio_Corr_mas_casos[[#This Row],[Corregimiento]],Hoja3!$A$2:$D$676,4,0)</f>
        <v>81009</v>
      </c>
      <c r="E4486" s="65">
        <v>15</v>
      </c>
      <c r="F4486">
        <v>1</v>
      </c>
    </row>
    <row r="4487" spans="1:6">
      <c r="A4487" s="64">
        <v>44172</v>
      </c>
      <c r="B4487" s="65">
        <v>44172</v>
      </c>
      <c r="C4487" s="65" t="s">
        <v>579</v>
      </c>
      <c r="D4487" s="66">
        <f>VLOOKUP(Pag_Inicio_Corr_mas_casos[[#This Row],[Corregimiento]],Hoja3!$A$2:$D$676,4,0)</f>
        <v>130706</v>
      </c>
      <c r="E4487" s="65">
        <v>15</v>
      </c>
      <c r="F4487">
        <v>1</v>
      </c>
    </row>
    <row r="4488" spans="1:6">
      <c r="A4488" s="64">
        <v>44172</v>
      </c>
      <c r="B4488" s="65">
        <v>44172</v>
      </c>
      <c r="C4488" s="65" t="s">
        <v>539</v>
      </c>
      <c r="D4488" s="66">
        <f>VLOOKUP(Pag_Inicio_Corr_mas_casos[[#This Row],[Corregimiento]],Hoja3!$A$2:$D$676,4,0)</f>
        <v>81006</v>
      </c>
      <c r="E4488" s="65">
        <v>14</v>
      </c>
      <c r="F4488">
        <v>1</v>
      </c>
    </row>
    <row r="4489" spans="1:6">
      <c r="A4489" s="64">
        <v>44172</v>
      </c>
      <c r="B4489" s="65">
        <v>44172</v>
      </c>
      <c r="C4489" s="65" t="s">
        <v>544</v>
      </c>
      <c r="D4489" s="66">
        <f>VLOOKUP(Pag_Inicio_Corr_mas_casos[[#This Row],[Corregimiento]],Hoja3!$A$2:$D$676,4,0)</f>
        <v>130108</v>
      </c>
      <c r="E4489" s="65">
        <v>14</v>
      </c>
      <c r="F4489">
        <v>1</v>
      </c>
    </row>
    <row r="4490" spans="1:6">
      <c r="A4490" s="64">
        <v>44172</v>
      </c>
      <c r="B4490" s="65">
        <v>44172</v>
      </c>
      <c r="C4490" s="65" t="s">
        <v>547</v>
      </c>
      <c r="D4490" s="66">
        <f>VLOOKUP(Pag_Inicio_Corr_mas_casos[[#This Row],[Corregimiento]],Hoja3!$A$2:$D$676,4,0)</f>
        <v>30113</v>
      </c>
      <c r="E4490" s="65">
        <v>14</v>
      </c>
      <c r="F4490">
        <v>1</v>
      </c>
    </row>
    <row r="4491" spans="1:6">
      <c r="A4491" s="64">
        <v>44172</v>
      </c>
      <c r="B4491" s="65">
        <v>44172</v>
      </c>
      <c r="C4491" s="65" t="s">
        <v>553</v>
      </c>
      <c r="D4491" s="66">
        <f>VLOOKUP(Pag_Inicio_Corr_mas_casos[[#This Row],[Corregimiento]],Hoja3!$A$2:$D$676,4,0)</f>
        <v>80808</v>
      </c>
      <c r="E4491" s="65">
        <v>13</v>
      </c>
      <c r="F4491">
        <v>1</v>
      </c>
    </row>
    <row r="4492" spans="1:6">
      <c r="A4492" s="64">
        <v>44172</v>
      </c>
      <c r="B4492" s="65">
        <v>44172</v>
      </c>
      <c r="C4492" s="65" t="s">
        <v>592</v>
      </c>
      <c r="D4492" s="66">
        <f>VLOOKUP(Pag_Inicio_Corr_mas_casos[[#This Row],[Corregimiento]],Hoja3!$A$2:$D$676,4,0)</f>
        <v>20101</v>
      </c>
      <c r="E4492" s="65">
        <v>13</v>
      </c>
      <c r="F4492">
        <v>1</v>
      </c>
    </row>
    <row r="4493" spans="1:6">
      <c r="A4493" s="64">
        <v>44172</v>
      </c>
      <c r="B4493" s="65">
        <v>44172</v>
      </c>
      <c r="C4493" s="65" t="s">
        <v>650</v>
      </c>
      <c r="D4493" s="66">
        <f>VLOOKUP(Pag_Inicio_Corr_mas_casos[[#This Row],[Corregimiento]],Hoja3!$A$2:$D$676,4,0)</f>
        <v>60105</v>
      </c>
      <c r="E4493" s="65">
        <v>12</v>
      </c>
      <c r="F4493">
        <v>1</v>
      </c>
    </row>
    <row r="4494" spans="1:6">
      <c r="A4494" s="64">
        <v>44172</v>
      </c>
      <c r="B4494" s="65">
        <v>44172</v>
      </c>
      <c r="C4494" s="65" t="s">
        <v>542</v>
      </c>
      <c r="D4494" s="66">
        <f>VLOOKUP(Pag_Inicio_Corr_mas_casos[[#This Row],[Corregimiento]],Hoja3!$A$2:$D$676,4,0)</f>
        <v>40601</v>
      </c>
      <c r="E4494" s="65">
        <v>12</v>
      </c>
      <c r="F4494">
        <v>1</v>
      </c>
    </row>
    <row r="4495" spans="1:6">
      <c r="A4495" s="64">
        <v>44172</v>
      </c>
      <c r="B4495" s="65">
        <v>44172</v>
      </c>
      <c r="C4495" s="65" t="s">
        <v>566</v>
      </c>
      <c r="D4495" s="66">
        <f>VLOOKUP(Pag_Inicio_Corr_mas_casos[[#This Row],[Corregimiento]],Hoja3!$A$2:$D$676,4,0)</f>
        <v>40201</v>
      </c>
      <c r="E4495" s="65">
        <v>11</v>
      </c>
      <c r="F4495">
        <v>1</v>
      </c>
    </row>
    <row r="4496" spans="1:6">
      <c r="A4496" s="64">
        <v>44172</v>
      </c>
      <c r="B4496" s="65">
        <v>44172</v>
      </c>
      <c r="C4496" s="65" t="s">
        <v>517</v>
      </c>
      <c r="D4496" s="66">
        <f>VLOOKUP(Pag_Inicio_Corr_mas_casos[[#This Row],[Corregimiento]],Hoja3!$A$2:$D$676,4,0)</f>
        <v>130709</v>
      </c>
      <c r="E4496" s="65">
        <v>11</v>
      </c>
      <c r="F4496">
        <v>1</v>
      </c>
    </row>
    <row r="4497" spans="1:6">
      <c r="A4497" s="64">
        <v>44172</v>
      </c>
      <c r="B4497" s="65">
        <v>44172</v>
      </c>
      <c r="C4497" s="65" t="s">
        <v>657</v>
      </c>
      <c r="D4497" s="66">
        <f>VLOOKUP(Pag_Inicio_Corr_mas_casos[[#This Row],[Corregimiento]],Hoja3!$A$2:$D$676,4,0)</f>
        <v>91101</v>
      </c>
      <c r="E4497" s="65">
        <v>11</v>
      </c>
      <c r="F4497">
        <v>1</v>
      </c>
    </row>
    <row r="4498" spans="1:6">
      <c r="A4498" s="64">
        <v>44172</v>
      </c>
      <c r="B4498" s="65">
        <v>44172</v>
      </c>
      <c r="C4498" s="65" t="s">
        <v>561</v>
      </c>
      <c r="D4498" s="66">
        <f>VLOOKUP(Pag_Inicio_Corr_mas_casos[[#This Row],[Corregimiento]],Hoja3!$A$2:$D$676,4,0)</f>
        <v>50208</v>
      </c>
      <c r="E4498" s="65">
        <v>11</v>
      </c>
      <c r="F4498">
        <v>1</v>
      </c>
    </row>
    <row r="4499" spans="1:6">
      <c r="A4499" s="64">
        <v>44172</v>
      </c>
      <c r="B4499" s="65">
        <v>44172</v>
      </c>
      <c r="C4499" s="65" t="s">
        <v>589</v>
      </c>
      <c r="D4499" s="66">
        <f>VLOOKUP(Pag_Inicio_Corr_mas_casos[[#This Row],[Corregimiento]],Hoja3!$A$2:$D$676,4,0)</f>
        <v>130301</v>
      </c>
      <c r="E4499" s="65">
        <v>11</v>
      </c>
      <c r="F4499">
        <v>1</v>
      </c>
    </row>
    <row r="4500" spans="1:6">
      <c r="A4500" s="92">
        <v>44173</v>
      </c>
      <c r="B4500" s="93">
        <v>44173</v>
      </c>
      <c r="C4500" s="93" t="s">
        <v>540</v>
      </c>
      <c r="D4500" s="94">
        <f>VLOOKUP(Pag_Inicio_Corr_mas_casos[[#This Row],[Corregimiento]],Hoja3!$A$2:$D$676,4,0)</f>
        <v>80812</v>
      </c>
      <c r="E4500" s="93">
        <v>84</v>
      </c>
      <c r="F4500">
        <v>1</v>
      </c>
    </row>
    <row r="4501" spans="1:6">
      <c r="A4501" s="92">
        <v>44173</v>
      </c>
      <c r="B4501" s="93">
        <v>44173</v>
      </c>
      <c r="C4501" s="93" t="s">
        <v>537</v>
      </c>
      <c r="D4501" s="94">
        <f>VLOOKUP(Pag_Inicio_Corr_mas_casos[[#This Row],[Corregimiento]],Hoja3!$A$2:$D$676,4,0)</f>
        <v>80819</v>
      </c>
      <c r="E4501" s="93">
        <v>62</v>
      </c>
      <c r="F4501">
        <v>1</v>
      </c>
    </row>
    <row r="4502" spans="1:6">
      <c r="A4502" s="92">
        <v>44173</v>
      </c>
      <c r="B4502" s="93">
        <v>44173</v>
      </c>
      <c r="C4502" s="93" t="s">
        <v>555</v>
      </c>
      <c r="D4502" s="94">
        <f>VLOOKUP(Pag_Inicio_Corr_mas_casos[[#This Row],[Corregimiento]],Hoja3!$A$2:$D$676,4,0)</f>
        <v>80815</v>
      </c>
      <c r="E4502" s="93">
        <v>73</v>
      </c>
      <c r="F4502">
        <v>1</v>
      </c>
    </row>
    <row r="4503" spans="1:6">
      <c r="A4503" s="92">
        <v>44173</v>
      </c>
      <c r="B4503" s="93">
        <v>44173</v>
      </c>
      <c r="C4503" s="93" t="s">
        <v>545</v>
      </c>
      <c r="D4503" s="94">
        <f>VLOOKUP(Pag_Inicio_Corr_mas_casos[[#This Row],[Corregimiento]],Hoja3!$A$2:$D$676,4,0)</f>
        <v>80810</v>
      </c>
      <c r="E4503" s="93">
        <v>56</v>
      </c>
      <c r="F4503">
        <v>1</v>
      </c>
    </row>
    <row r="4504" spans="1:6">
      <c r="A4504" s="92">
        <v>44173</v>
      </c>
      <c r="B4504" s="93">
        <v>44173</v>
      </c>
      <c r="C4504" s="93" t="s">
        <v>534</v>
      </c>
      <c r="D4504" s="94">
        <f>VLOOKUP(Pag_Inicio_Corr_mas_casos[[#This Row],[Corregimiento]],Hoja3!$A$2:$D$676,4,0)</f>
        <v>80822</v>
      </c>
      <c r="E4504" s="93">
        <v>53</v>
      </c>
      <c r="F4504">
        <v>1</v>
      </c>
    </row>
    <row r="4505" spans="1:6">
      <c r="A4505" s="92">
        <v>44173</v>
      </c>
      <c r="B4505" s="93">
        <v>44173</v>
      </c>
      <c r="C4505" s="93" t="s">
        <v>533</v>
      </c>
      <c r="D4505" s="94">
        <f>VLOOKUP(Pag_Inicio_Corr_mas_casos[[#This Row],[Corregimiento]],Hoja3!$A$2:$D$676,4,0)</f>
        <v>80817</v>
      </c>
      <c r="E4505" s="93">
        <v>70</v>
      </c>
      <c r="F4505">
        <v>1</v>
      </c>
    </row>
    <row r="4506" spans="1:6">
      <c r="A4506" s="92">
        <v>44173</v>
      </c>
      <c r="B4506" s="93">
        <v>44173</v>
      </c>
      <c r="C4506" s="93" t="s">
        <v>526</v>
      </c>
      <c r="D4506" s="94">
        <f>VLOOKUP(Pag_Inicio_Corr_mas_casos[[#This Row],[Corregimiento]],Hoja3!$A$2:$D$676,4,0)</f>
        <v>130106</v>
      </c>
      <c r="E4506" s="93">
        <v>50</v>
      </c>
      <c r="F4506">
        <v>1</v>
      </c>
    </row>
    <row r="4507" spans="1:6">
      <c r="A4507" s="92">
        <v>44173</v>
      </c>
      <c r="B4507" s="93">
        <v>44173</v>
      </c>
      <c r="C4507" s="93" t="s">
        <v>565</v>
      </c>
      <c r="D4507" s="94">
        <f>VLOOKUP(Pag_Inicio_Corr_mas_casos[[#This Row],[Corregimiento]],Hoja3!$A$2:$D$676,4,0)</f>
        <v>80809</v>
      </c>
      <c r="E4507" s="93">
        <v>47</v>
      </c>
      <c r="F4507">
        <v>1</v>
      </c>
    </row>
    <row r="4508" spans="1:6">
      <c r="A4508" s="92">
        <v>44173</v>
      </c>
      <c r="B4508" s="93">
        <v>44173</v>
      </c>
      <c r="C4508" s="93" t="s">
        <v>575</v>
      </c>
      <c r="D4508" s="94">
        <f>VLOOKUP(Pag_Inicio_Corr_mas_casos[[#This Row],[Corregimiento]],Hoja3!$A$2:$D$676,4,0)</f>
        <v>80807</v>
      </c>
      <c r="E4508" s="93">
        <v>43</v>
      </c>
      <c r="F4508">
        <v>1</v>
      </c>
    </row>
    <row r="4509" spans="1:6">
      <c r="A4509" s="92">
        <v>44173</v>
      </c>
      <c r="B4509" s="93">
        <v>44173</v>
      </c>
      <c r="C4509" s="93" t="s">
        <v>524</v>
      </c>
      <c r="D4509" s="94">
        <f>VLOOKUP(Pag_Inicio_Corr_mas_casos[[#This Row],[Corregimiento]],Hoja3!$A$2:$D$676,4,0)</f>
        <v>130101</v>
      </c>
      <c r="E4509" s="93">
        <v>42</v>
      </c>
      <c r="F4509">
        <v>1</v>
      </c>
    </row>
    <row r="4510" spans="1:6">
      <c r="A4510" s="92">
        <v>44173</v>
      </c>
      <c r="B4510" s="93">
        <v>44173</v>
      </c>
      <c r="C4510" s="93" t="s">
        <v>529</v>
      </c>
      <c r="D4510" s="94">
        <f>VLOOKUP(Pag_Inicio_Corr_mas_casos[[#This Row],[Corregimiento]],Hoja3!$A$2:$D$676,4,0)</f>
        <v>80821</v>
      </c>
      <c r="E4510" s="93">
        <v>41</v>
      </c>
      <c r="F4510">
        <v>1</v>
      </c>
    </row>
    <row r="4511" spans="1:6">
      <c r="A4511" s="92">
        <v>44173</v>
      </c>
      <c r="B4511" s="93">
        <v>44173</v>
      </c>
      <c r="C4511" s="93" t="s">
        <v>570</v>
      </c>
      <c r="D4511" s="94">
        <f>VLOOKUP(Pag_Inicio_Corr_mas_casos[[#This Row],[Corregimiento]],Hoja3!$A$2:$D$676,4,0)</f>
        <v>81009</v>
      </c>
      <c r="E4511" s="93">
        <v>40</v>
      </c>
      <c r="F4511">
        <v>1</v>
      </c>
    </row>
    <row r="4512" spans="1:6">
      <c r="A4512" s="92">
        <v>44173</v>
      </c>
      <c r="B4512" s="93">
        <v>44173</v>
      </c>
      <c r="C4512" s="93" t="s">
        <v>530</v>
      </c>
      <c r="D4512" s="94">
        <f>VLOOKUP(Pag_Inicio_Corr_mas_casos[[#This Row],[Corregimiento]],Hoja3!$A$2:$D$676,4,0)</f>
        <v>81007</v>
      </c>
      <c r="E4512" s="93">
        <v>39</v>
      </c>
      <c r="F4512">
        <v>1</v>
      </c>
    </row>
    <row r="4513" spans="1:6">
      <c r="A4513" s="92">
        <v>44173</v>
      </c>
      <c r="B4513" s="93">
        <v>44173</v>
      </c>
      <c r="C4513" s="93" t="s">
        <v>559</v>
      </c>
      <c r="D4513" s="94">
        <f>VLOOKUP(Pag_Inicio_Corr_mas_casos[[#This Row],[Corregimiento]],Hoja3!$A$2:$D$676,4,0)</f>
        <v>130708</v>
      </c>
      <c r="E4513" s="93">
        <v>39</v>
      </c>
      <c r="F4513">
        <v>1</v>
      </c>
    </row>
    <row r="4514" spans="1:6">
      <c r="A4514" s="92">
        <v>44173</v>
      </c>
      <c r="B4514" s="93">
        <v>44173</v>
      </c>
      <c r="C4514" s="93" t="s">
        <v>543</v>
      </c>
      <c r="D4514" s="94">
        <f>VLOOKUP(Pag_Inicio_Corr_mas_casos[[#This Row],[Corregimiento]],Hoja3!$A$2:$D$676,4,0)</f>
        <v>80806</v>
      </c>
      <c r="E4514" s="93">
        <v>38</v>
      </c>
      <c r="F4514">
        <v>1</v>
      </c>
    </row>
    <row r="4515" spans="1:6">
      <c r="A4515" s="92">
        <v>44173</v>
      </c>
      <c r="B4515" s="93">
        <v>44173</v>
      </c>
      <c r="C4515" s="93" t="s">
        <v>541</v>
      </c>
      <c r="D4515" s="94">
        <f>VLOOKUP(Pag_Inicio_Corr_mas_casos[[#This Row],[Corregimiento]],Hoja3!$A$2:$D$676,4,0)</f>
        <v>130702</v>
      </c>
      <c r="E4515" s="93">
        <v>38</v>
      </c>
      <c r="F4515">
        <v>1</v>
      </c>
    </row>
    <row r="4516" spans="1:6">
      <c r="A4516" s="92">
        <v>44173</v>
      </c>
      <c r="B4516" s="93">
        <v>44173</v>
      </c>
      <c r="C4516" s="93" t="s">
        <v>535</v>
      </c>
      <c r="D4516" s="94">
        <f>VLOOKUP(Pag_Inicio_Corr_mas_casos[[#This Row],[Corregimiento]],Hoja3!$A$2:$D$676,4,0)</f>
        <v>80823</v>
      </c>
      <c r="E4516" s="93">
        <v>37</v>
      </c>
      <c r="F4516">
        <v>1</v>
      </c>
    </row>
    <row r="4517" spans="1:6">
      <c r="A4517" s="92">
        <v>44173</v>
      </c>
      <c r="B4517" s="93">
        <v>44173</v>
      </c>
      <c r="C4517" s="93" t="s">
        <v>528</v>
      </c>
      <c r="D4517" s="94">
        <f>VLOOKUP(Pag_Inicio_Corr_mas_casos[[#This Row],[Corregimiento]],Hoja3!$A$2:$D$676,4,0)</f>
        <v>130102</v>
      </c>
      <c r="E4517" s="93">
        <v>36</v>
      </c>
      <c r="F4517">
        <v>1</v>
      </c>
    </row>
    <row r="4518" spans="1:6">
      <c r="A4518" s="92">
        <v>44173</v>
      </c>
      <c r="B4518" s="93">
        <v>44173</v>
      </c>
      <c r="C4518" s="93" t="s">
        <v>532</v>
      </c>
      <c r="D4518" s="94">
        <f>VLOOKUP(Pag_Inicio_Corr_mas_casos[[#This Row],[Corregimiento]],Hoja3!$A$2:$D$676,4,0)</f>
        <v>80816</v>
      </c>
      <c r="E4518" s="93">
        <v>34</v>
      </c>
      <c r="F4518">
        <v>1</v>
      </c>
    </row>
    <row r="4519" spans="1:6">
      <c r="A4519" s="92">
        <v>44173</v>
      </c>
      <c r="B4519" s="93">
        <v>44173</v>
      </c>
      <c r="C4519" s="93" t="s">
        <v>560</v>
      </c>
      <c r="D4519" s="94">
        <f>VLOOKUP(Pag_Inicio_Corr_mas_casos[[#This Row],[Corregimiento]],Hoja3!$A$2:$D$676,4,0)</f>
        <v>80826</v>
      </c>
      <c r="E4519" s="93">
        <v>29</v>
      </c>
      <c r="F4519">
        <v>1</v>
      </c>
    </row>
    <row r="4520" spans="1:6">
      <c r="A4520" s="92">
        <v>44173</v>
      </c>
      <c r="B4520" s="93">
        <v>44173</v>
      </c>
      <c r="C4520" s="93" t="s">
        <v>536</v>
      </c>
      <c r="D4520" s="94">
        <f>VLOOKUP(Pag_Inicio_Corr_mas_casos[[#This Row],[Corregimiento]],Hoja3!$A$2:$D$676,4,0)</f>
        <v>81001</v>
      </c>
      <c r="E4520" s="93">
        <v>29</v>
      </c>
      <c r="F4520">
        <v>1</v>
      </c>
    </row>
    <row r="4521" spans="1:6">
      <c r="A4521" s="92">
        <v>44173</v>
      </c>
      <c r="B4521" s="93">
        <v>44173</v>
      </c>
      <c r="C4521" s="93" t="s">
        <v>569</v>
      </c>
      <c r="D4521" s="94">
        <f>VLOOKUP(Pag_Inicio_Corr_mas_casos[[#This Row],[Corregimiento]],Hoja3!$A$2:$D$676,4,0)</f>
        <v>81003</v>
      </c>
      <c r="E4521" s="93">
        <v>28</v>
      </c>
      <c r="F4521">
        <v>1</v>
      </c>
    </row>
    <row r="4522" spans="1:6">
      <c r="A4522" s="92">
        <v>44173</v>
      </c>
      <c r="B4522" s="93">
        <v>44173</v>
      </c>
      <c r="C4522" s="93" t="s">
        <v>550</v>
      </c>
      <c r="D4522" s="94">
        <f>VLOOKUP(Pag_Inicio_Corr_mas_casos[[#This Row],[Corregimiento]],Hoja3!$A$2:$D$676,4,0)</f>
        <v>80813</v>
      </c>
      <c r="E4522" s="93">
        <v>28</v>
      </c>
      <c r="F4522">
        <v>1</v>
      </c>
    </row>
    <row r="4523" spans="1:6">
      <c r="A4523" s="92">
        <v>44173</v>
      </c>
      <c r="B4523" s="93">
        <v>44173</v>
      </c>
      <c r="C4523" s="93" t="s">
        <v>750</v>
      </c>
      <c r="D4523" s="94">
        <f>VLOOKUP(Pag_Inicio_Corr_mas_casos[[#This Row],[Corregimiento]],Hoja3!$A$2:$D$676,4,0)</f>
        <v>80820</v>
      </c>
      <c r="E4523" s="93">
        <v>27</v>
      </c>
      <c r="F4523">
        <v>1</v>
      </c>
    </row>
    <row r="4524" spans="1:6">
      <c r="A4524" s="92">
        <v>44173</v>
      </c>
      <c r="B4524" s="93">
        <v>44173</v>
      </c>
      <c r="C4524" s="93" t="s">
        <v>568</v>
      </c>
      <c r="D4524" s="94">
        <f>VLOOKUP(Pag_Inicio_Corr_mas_casos[[#This Row],[Corregimiento]],Hoja3!$A$2:$D$676,4,0)</f>
        <v>130717</v>
      </c>
      <c r="E4524" s="93">
        <v>27</v>
      </c>
      <c r="F4524">
        <v>1</v>
      </c>
    </row>
    <row r="4525" spans="1:6">
      <c r="A4525" s="92">
        <v>44173</v>
      </c>
      <c r="B4525" s="93">
        <v>44173</v>
      </c>
      <c r="C4525" s="93" t="s">
        <v>563</v>
      </c>
      <c r="D4525" s="94">
        <f>VLOOKUP(Pag_Inicio_Corr_mas_casos[[#This Row],[Corregimiento]],Hoja3!$A$2:$D$676,4,0)</f>
        <v>130105</v>
      </c>
      <c r="E4525" s="93">
        <v>24</v>
      </c>
      <c r="F4525">
        <v>1</v>
      </c>
    </row>
    <row r="4526" spans="1:6">
      <c r="A4526" s="92">
        <v>44173</v>
      </c>
      <c r="B4526" s="93">
        <v>44173</v>
      </c>
      <c r="C4526" s="93" t="s">
        <v>572</v>
      </c>
      <c r="D4526" s="94">
        <f>VLOOKUP(Pag_Inicio_Corr_mas_casos[[#This Row],[Corregimiento]],Hoja3!$A$2:$D$676,4,0)</f>
        <v>130701</v>
      </c>
      <c r="E4526" s="93">
        <v>24</v>
      </c>
      <c r="F4526">
        <v>1</v>
      </c>
    </row>
    <row r="4527" spans="1:6">
      <c r="A4527" s="92">
        <v>44173</v>
      </c>
      <c r="B4527" s="93">
        <v>44173</v>
      </c>
      <c r="C4527" s="93" t="s">
        <v>573</v>
      </c>
      <c r="D4527" s="94">
        <f>VLOOKUP(Pag_Inicio_Corr_mas_casos[[#This Row],[Corregimiento]],Hoja3!$A$2:$D$676,4,0)</f>
        <v>80804</v>
      </c>
      <c r="E4527" s="93">
        <v>23</v>
      </c>
      <c r="F4527">
        <v>1</v>
      </c>
    </row>
    <row r="4528" spans="1:6">
      <c r="A4528" s="92">
        <v>44173</v>
      </c>
      <c r="B4528" s="93">
        <v>44173</v>
      </c>
      <c r="C4528" s="93" t="s">
        <v>542</v>
      </c>
      <c r="D4528" s="94">
        <f>VLOOKUP(Pag_Inicio_Corr_mas_casos[[#This Row],[Corregimiento]],Hoja3!$A$2:$D$676,4,0)</f>
        <v>40601</v>
      </c>
      <c r="E4528" s="93">
        <v>22</v>
      </c>
      <c r="F4528">
        <v>1</v>
      </c>
    </row>
    <row r="4529" spans="1:6">
      <c r="A4529" s="92">
        <v>44173</v>
      </c>
      <c r="B4529" s="93">
        <v>44173</v>
      </c>
      <c r="C4529" s="93" t="s">
        <v>531</v>
      </c>
      <c r="D4529" s="94">
        <f>VLOOKUP(Pag_Inicio_Corr_mas_casos[[#This Row],[Corregimiento]],Hoja3!$A$2:$D$676,4,0)</f>
        <v>81008</v>
      </c>
      <c r="E4529" s="93">
        <v>21</v>
      </c>
      <c r="F4529">
        <v>1</v>
      </c>
    </row>
    <row r="4530" spans="1:6">
      <c r="A4530" s="92">
        <v>44173</v>
      </c>
      <c r="B4530" s="93">
        <v>44173</v>
      </c>
      <c r="C4530" s="93" t="s">
        <v>584</v>
      </c>
      <c r="D4530" s="94">
        <f>VLOOKUP(Pag_Inicio_Corr_mas_casos[[#This Row],[Corregimiento]],Hoja3!$A$2:$D$676,4,0)</f>
        <v>100101</v>
      </c>
      <c r="E4530" s="93">
        <v>21</v>
      </c>
      <c r="F4530">
        <v>1</v>
      </c>
    </row>
    <row r="4531" spans="1:6">
      <c r="A4531" s="92">
        <v>44173</v>
      </c>
      <c r="B4531" s="93">
        <v>44173</v>
      </c>
      <c r="C4531" s="93" t="s">
        <v>525</v>
      </c>
      <c r="D4531" s="94">
        <f>VLOOKUP(Pag_Inicio_Corr_mas_casos[[#This Row],[Corregimiento]],Hoja3!$A$2:$D$676,4,0)</f>
        <v>81002</v>
      </c>
      <c r="E4531" s="93">
        <v>21</v>
      </c>
      <c r="F4531">
        <v>1</v>
      </c>
    </row>
    <row r="4532" spans="1:6">
      <c r="A4532" s="92">
        <v>44173</v>
      </c>
      <c r="B4532" s="93">
        <v>44173</v>
      </c>
      <c r="C4532" s="93" t="s">
        <v>557</v>
      </c>
      <c r="D4532" s="94">
        <f>VLOOKUP(Pag_Inicio_Corr_mas_casos[[#This Row],[Corregimiento]],Hoja3!$A$2:$D$676,4,0)</f>
        <v>80811</v>
      </c>
      <c r="E4532" s="93">
        <v>21</v>
      </c>
      <c r="F4532">
        <v>1</v>
      </c>
    </row>
    <row r="4533" spans="1:6">
      <c r="A4533" s="92">
        <v>44173</v>
      </c>
      <c r="B4533" s="93">
        <v>44173</v>
      </c>
      <c r="C4533" s="93" t="s">
        <v>633</v>
      </c>
      <c r="D4533" s="94">
        <f>VLOOKUP(Pag_Inicio_Corr_mas_casos[[#This Row],[Corregimiento]],Hoja3!$A$2:$D$676,4,0)</f>
        <v>40501</v>
      </c>
      <c r="E4533" s="93">
        <v>20</v>
      </c>
      <c r="F4533">
        <v>1</v>
      </c>
    </row>
    <row r="4534" spans="1:6">
      <c r="A4534" s="92">
        <v>44173</v>
      </c>
      <c r="B4534" s="93">
        <v>44173</v>
      </c>
      <c r="C4534" s="93" t="s">
        <v>576</v>
      </c>
      <c r="D4534" s="94">
        <f>VLOOKUP(Pag_Inicio_Corr_mas_casos[[#This Row],[Corregimiento]],Hoja3!$A$2:$D$676,4,0)</f>
        <v>80814</v>
      </c>
      <c r="E4534" s="93">
        <v>19</v>
      </c>
      <c r="F4534">
        <v>1</v>
      </c>
    </row>
    <row r="4535" spans="1:6">
      <c r="A4535" s="92">
        <v>44173</v>
      </c>
      <c r="B4535" s="93">
        <v>44173</v>
      </c>
      <c r="C4535" s="93" t="s">
        <v>552</v>
      </c>
      <c r="D4535" s="94">
        <f>VLOOKUP(Pag_Inicio_Corr_mas_casos[[#This Row],[Corregimiento]],Hoja3!$A$2:$D$676,4,0)</f>
        <v>80501</v>
      </c>
      <c r="E4535" s="93">
        <v>19</v>
      </c>
      <c r="F4535">
        <v>1</v>
      </c>
    </row>
    <row r="4536" spans="1:6">
      <c r="A4536" s="92">
        <v>44173</v>
      </c>
      <c r="B4536" s="93">
        <v>44173</v>
      </c>
      <c r="C4536" s="93" t="s">
        <v>546</v>
      </c>
      <c r="D4536" s="94">
        <f>VLOOKUP(Pag_Inicio_Corr_mas_casos[[#This Row],[Corregimiento]],Hoja3!$A$2:$D$676,4,0)</f>
        <v>30107</v>
      </c>
      <c r="E4536" s="93">
        <v>18</v>
      </c>
      <c r="F4536">
        <v>1</v>
      </c>
    </row>
    <row r="4537" spans="1:6">
      <c r="A4537" s="92">
        <v>44173</v>
      </c>
      <c r="B4537" s="93">
        <v>44173</v>
      </c>
      <c r="C4537" s="93" t="s">
        <v>538</v>
      </c>
      <c r="D4537" s="94">
        <f>VLOOKUP(Pag_Inicio_Corr_mas_casos[[#This Row],[Corregimiento]],Hoja3!$A$2:$D$676,4,0)</f>
        <v>130107</v>
      </c>
      <c r="E4537" s="93">
        <v>18</v>
      </c>
      <c r="F4537">
        <v>1</v>
      </c>
    </row>
    <row r="4538" spans="1:6">
      <c r="A4538" s="92">
        <v>44173</v>
      </c>
      <c r="B4538" s="93">
        <v>44173</v>
      </c>
      <c r="C4538" s="93" t="s">
        <v>553</v>
      </c>
      <c r="D4538" s="94">
        <f>VLOOKUP(Pag_Inicio_Corr_mas_casos[[#This Row],[Corregimiento]],Hoja3!$A$2:$D$676,4,0)</f>
        <v>80808</v>
      </c>
      <c r="E4538" s="93">
        <v>17</v>
      </c>
      <c r="F4538">
        <v>1</v>
      </c>
    </row>
    <row r="4539" spans="1:6">
      <c r="A4539" s="92">
        <v>44173</v>
      </c>
      <c r="B4539" s="93">
        <v>44173</v>
      </c>
      <c r="C4539" s="93" t="s">
        <v>592</v>
      </c>
      <c r="D4539" s="94">
        <f>VLOOKUP(Pag_Inicio_Corr_mas_casos[[#This Row],[Corregimiento]],Hoja3!$A$2:$D$676,4,0)</f>
        <v>20101</v>
      </c>
      <c r="E4539" s="93">
        <v>16</v>
      </c>
      <c r="F4539">
        <v>1</v>
      </c>
    </row>
    <row r="4540" spans="1:6">
      <c r="A4540" s="92">
        <v>44173</v>
      </c>
      <c r="B4540" s="93">
        <v>44173</v>
      </c>
      <c r="C4540" s="93" t="s">
        <v>595</v>
      </c>
      <c r="D4540" s="94">
        <f>VLOOKUP(Pag_Inicio_Corr_mas_casos[[#This Row],[Corregimiento]],Hoja3!$A$2:$D$676,4,0)</f>
        <v>20601</v>
      </c>
      <c r="E4540" s="93">
        <v>15</v>
      </c>
      <c r="F4540">
        <v>1</v>
      </c>
    </row>
    <row r="4541" spans="1:6">
      <c r="A4541" s="92">
        <v>44173</v>
      </c>
      <c r="B4541" s="93">
        <v>44173</v>
      </c>
      <c r="C4541" s="93" t="s">
        <v>517</v>
      </c>
      <c r="D4541" s="94">
        <f>VLOOKUP(Pag_Inicio_Corr_mas_casos[[#This Row],[Corregimiento]],Hoja3!$A$2:$D$676,4,0)</f>
        <v>130709</v>
      </c>
      <c r="E4541" s="93">
        <v>14</v>
      </c>
      <c r="F4541">
        <v>1</v>
      </c>
    </row>
    <row r="4542" spans="1:6">
      <c r="A4542" s="92">
        <v>44173</v>
      </c>
      <c r="B4542" s="93">
        <v>44173</v>
      </c>
      <c r="C4542" s="93" t="s">
        <v>539</v>
      </c>
      <c r="D4542" s="94">
        <f>VLOOKUP(Pag_Inicio_Corr_mas_casos[[#This Row],[Corregimiento]],Hoja3!$A$2:$D$676,4,0)</f>
        <v>81006</v>
      </c>
      <c r="E4542" s="93">
        <v>14</v>
      </c>
      <c r="F4542">
        <v>1</v>
      </c>
    </row>
    <row r="4543" spans="1:6">
      <c r="A4543" s="92">
        <v>44173</v>
      </c>
      <c r="B4543" s="93">
        <v>44173</v>
      </c>
      <c r="C4543" s="93" t="s">
        <v>751</v>
      </c>
      <c r="D4543" s="94">
        <f>VLOOKUP(Pag_Inicio_Corr_mas_casos[[#This Row],[Corregimiento]],Hoja3!$A$2:$D$676,4,0)</f>
        <v>40804</v>
      </c>
      <c r="E4543" s="93">
        <v>14</v>
      </c>
      <c r="F4543">
        <v>1</v>
      </c>
    </row>
    <row r="4544" spans="1:6">
      <c r="A4544" s="92">
        <v>44173</v>
      </c>
      <c r="B4544" s="93">
        <v>44173</v>
      </c>
      <c r="C4544" s="93" t="s">
        <v>650</v>
      </c>
      <c r="D4544" s="94">
        <f>VLOOKUP(Pag_Inicio_Corr_mas_casos[[#This Row],[Corregimiento]],Hoja3!$A$2:$D$676,4,0)</f>
        <v>60105</v>
      </c>
      <c r="E4544" s="93">
        <v>13</v>
      </c>
      <c r="F4544">
        <v>1</v>
      </c>
    </row>
    <row r="4545" spans="1:6">
      <c r="A4545" s="92">
        <v>44173</v>
      </c>
      <c r="B4545" s="93">
        <v>44173</v>
      </c>
      <c r="C4545" s="93" t="s">
        <v>561</v>
      </c>
      <c r="D4545" s="94">
        <f>VLOOKUP(Pag_Inicio_Corr_mas_casos[[#This Row],[Corregimiento]],Hoja3!$A$2:$D$676,4,0)</f>
        <v>50208</v>
      </c>
      <c r="E4545" s="93">
        <v>13</v>
      </c>
      <c r="F4545">
        <v>1</v>
      </c>
    </row>
    <row r="4546" spans="1:6">
      <c r="A4546" s="92">
        <v>44173</v>
      </c>
      <c r="B4546" s="93">
        <v>44173</v>
      </c>
      <c r="C4546" s="93" t="s">
        <v>580</v>
      </c>
      <c r="D4546" s="94">
        <f>VLOOKUP(Pag_Inicio_Corr_mas_casos[[#This Row],[Corregimiento]],Hoja3!$A$2:$D$676,4,0)</f>
        <v>91001</v>
      </c>
      <c r="E4546" s="93">
        <v>12</v>
      </c>
      <c r="F4546">
        <v>1</v>
      </c>
    </row>
    <row r="4547" spans="1:6">
      <c r="A4547" s="92">
        <v>44173</v>
      </c>
      <c r="B4547" s="93">
        <v>44173</v>
      </c>
      <c r="C4547" s="93" t="s">
        <v>549</v>
      </c>
      <c r="D4547" s="94">
        <f>VLOOKUP(Pag_Inicio_Corr_mas_casos[[#This Row],[Corregimiento]],Hoja3!$A$2:$D$676,4,0)</f>
        <v>50207</v>
      </c>
      <c r="E4547" s="93">
        <v>12</v>
      </c>
      <c r="F4547">
        <v>1</v>
      </c>
    </row>
    <row r="4548" spans="1:6">
      <c r="A4548" s="92">
        <v>44173</v>
      </c>
      <c r="B4548" s="93">
        <v>44173</v>
      </c>
      <c r="C4548" s="93" t="s">
        <v>579</v>
      </c>
      <c r="D4548" s="94">
        <f>VLOOKUP(Pag_Inicio_Corr_mas_casos[[#This Row],[Corregimiento]],Hoja3!$A$2:$D$676,4,0)</f>
        <v>130706</v>
      </c>
      <c r="E4548" s="93">
        <v>12</v>
      </c>
      <c r="F4548">
        <v>1</v>
      </c>
    </row>
    <row r="4549" spans="1:6">
      <c r="A4549" s="92">
        <v>44173</v>
      </c>
      <c r="B4549" s="93">
        <v>44173</v>
      </c>
      <c r="C4549" s="93" t="s">
        <v>562</v>
      </c>
      <c r="D4549" s="94">
        <f>VLOOKUP(Pag_Inicio_Corr_mas_casos[[#This Row],[Corregimiento]],Hoja3!$A$2:$D$676,4,0)</f>
        <v>80803</v>
      </c>
      <c r="E4549" s="93">
        <v>11</v>
      </c>
      <c r="F4549">
        <v>1</v>
      </c>
    </row>
    <row r="4550" spans="1:6">
      <c r="A4550" s="92">
        <v>44173</v>
      </c>
      <c r="B4550" s="93">
        <v>44173</v>
      </c>
      <c r="C4550" s="93" t="s">
        <v>587</v>
      </c>
      <c r="D4550" s="94">
        <f>VLOOKUP(Pag_Inicio_Corr_mas_casos[[#This Row],[Corregimiento]],Hoja3!$A$2:$D$676,4,0)</f>
        <v>130716</v>
      </c>
      <c r="E4550" s="93">
        <v>11</v>
      </c>
      <c r="F4550">
        <v>1</v>
      </c>
    </row>
    <row r="4551" spans="1:6">
      <c r="A4551" s="105">
        <v>44174</v>
      </c>
      <c r="B4551" s="106">
        <v>44174</v>
      </c>
      <c r="C4551" s="106" t="s">
        <v>524</v>
      </c>
      <c r="D4551" s="107">
        <f>VLOOKUP(Pag_Inicio_Corr_mas_casos[[#This Row],[Corregimiento]],Hoja3!$A$2:$D$676,4,0)</f>
        <v>130101</v>
      </c>
      <c r="E4551" s="106">
        <v>91</v>
      </c>
    </row>
    <row r="4552" spans="1:6">
      <c r="A4552" s="105">
        <v>44174</v>
      </c>
      <c r="B4552" s="106">
        <v>44174</v>
      </c>
      <c r="C4552" s="106" t="s">
        <v>540</v>
      </c>
      <c r="D4552" s="107">
        <f>VLOOKUP(Pag_Inicio_Corr_mas_casos[[#This Row],[Corregimiento]],Hoja3!$A$2:$D$676,4,0)</f>
        <v>80812</v>
      </c>
      <c r="E4552" s="106">
        <v>55</v>
      </c>
    </row>
    <row r="4553" spans="1:6">
      <c r="A4553" s="105">
        <v>44174</v>
      </c>
      <c r="B4553" s="106">
        <v>44174</v>
      </c>
      <c r="C4553" s="106" t="s">
        <v>528</v>
      </c>
      <c r="D4553" s="107">
        <f>VLOOKUP(Pag_Inicio_Corr_mas_casos[[#This Row],[Corregimiento]],Hoja3!$A$2:$D$676,4,0)</f>
        <v>130102</v>
      </c>
      <c r="E4553" s="106">
        <v>48</v>
      </c>
    </row>
    <row r="4554" spans="1:6">
      <c r="A4554" s="105">
        <v>44174</v>
      </c>
      <c r="B4554" s="106">
        <v>44174</v>
      </c>
      <c r="C4554" s="106" t="s">
        <v>526</v>
      </c>
      <c r="D4554" s="107">
        <f>VLOOKUP(Pag_Inicio_Corr_mas_casos[[#This Row],[Corregimiento]],Hoja3!$A$2:$D$676,4,0)</f>
        <v>130106</v>
      </c>
      <c r="E4554" s="106">
        <v>48</v>
      </c>
    </row>
    <row r="4555" spans="1:6">
      <c r="A4555" s="105">
        <v>44174</v>
      </c>
      <c r="B4555" s="106">
        <v>44174</v>
      </c>
      <c r="C4555" s="106" t="s">
        <v>538</v>
      </c>
      <c r="D4555" s="107">
        <f>VLOOKUP(Pag_Inicio_Corr_mas_casos[[#This Row],[Corregimiento]],Hoja3!$A$2:$D$676,4,0)</f>
        <v>130107</v>
      </c>
      <c r="E4555" s="106">
        <v>48</v>
      </c>
    </row>
    <row r="4556" spans="1:6">
      <c r="A4556" s="105">
        <v>44174</v>
      </c>
      <c r="B4556" s="106">
        <v>44174</v>
      </c>
      <c r="C4556" s="106" t="s">
        <v>541</v>
      </c>
      <c r="D4556" s="107">
        <f>VLOOKUP(Pag_Inicio_Corr_mas_casos[[#This Row],[Corregimiento]],Hoja3!$A$2:$D$676,4,0)</f>
        <v>130702</v>
      </c>
      <c r="E4556" s="106">
        <v>42</v>
      </c>
    </row>
    <row r="4557" spans="1:6">
      <c r="A4557" s="105">
        <v>44174</v>
      </c>
      <c r="B4557" s="106">
        <v>44174</v>
      </c>
      <c r="C4557" s="106" t="s">
        <v>543</v>
      </c>
      <c r="D4557" s="107">
        <f>VLOOKUP(Pag_Inicio_Corr_mas_casos[[#This Row],[Corregimiento]],Hoja3!$A$2:$D$676,4,0)</f>
        <v>80806</v>
      </c>
      <c r="E4557" s="106">
        <v>41</v>
      </c>
    </row>
    <row r="4558" spans="1:6">
      <c r="A4558" s="105">
        <v>44174</v>
      </c>
      <c r="B4558" s="106">
        <v>44174</v>
      </c>
      <c r="C4558" s="106" t="s">
        <v>570</v>
      </c>
      <c r="D4558" s="107">
        <f>VLOOKUP(Pag_Inicio_Corr_mas_casos[[#This Row],[Corregimiento]],Hoja3!$A$2:$D$676,4,0)</f>
        <v>81009</v>
      </c>
      <c r="E4558" s="106">
        <v>39</v>
      </c>
    </row>
    <row r="4559" spans="1:6">
      <c r="A4559" s="105">
        <v>44174</v>
      </c>
      <c r="B4559" s="106">
        <v>44174</v>
      </c>
      <c r="C4559" s="106" t="s">
        <v>537</v>
      </c>
      <c r="D4559" s="107">
        <f>VLOOKUP(Pag_Inicio_Corr_mas_casos[[#This Row],[Corregimiento]],Hoja3!$A$2:$D$676,4,0)</f>
        <v>80819</v>
      </c>
      <c r="E4559" s="106">
        <v>39</v>
      </c>
    </row>
    <row r="4560" spans="1:6">
      <c r="A4560" s="105">
        <v>44174</v>
      </c>
      <c r="B4560" s="106">
        <v>44174</v>
      </c>
      <c r="C4560" s="106" t="s">
        <v>565</v>
      </c>
      <c r="D4560" s="107">
        <f>VLOOKUP(Pag_Inicio_Corr_mas_casos[[#This Row],[Corregimiento]],Hoja3!$A$2:$D$676,4,0)</f>
        <v>80809</v>
      </c>
      <c r="E4560" s="106">
        <v>38</v>
      </c>
    </row>
    <row r="4561" spans="1:5">
      <c r="A4561" s="105">
        <v>44174</v>
      </c>
      <c r="B4561" s="106">
        <v>44174</v>
      </c>
      <c r="C4561" s="106" t="s">
        <v>554</v>
      </c>
      <c r="D4561" s="107">
        <f>VLOOKUP(Pag_Inicio_Corr_mas_casos[[#This Row],[Corregimiento]],Hoja3!$A$2:$D$676,4,0)</f>
        <v>80820</v>
      </c>
      <c r="E4561" s="106">
        <v>38</v>
      </c>
    </row>
    <row r="4562" spans="1:5">
      <c r="A4562" s="105">
        <v>44174</v>
      </c>
      <c r="B4562" s="106">
        <v>44174</v>
      </c>
      <c r="C4562" s="106" t="s">
        <v>575</v>
      </c>
      <c r="D4562" s="107">
        <f>VLOOKUP(Pag_Inicio_Corr_mas_casos[[#This Row],[Corregimiento]],Hoja3!$A$2:$D$676,4,0)</f>
        <v>80807</v>
      </c>
      <c r="E4562" s="106">
        <v>36</v>
      </c>
    </row>
    <row r="4563" spans="1:5">
      <c r="A4563" s="105">
        <v>44174</v>
      </c>
      <c r="B4563" s="106">
        <v>44174</v>
      </c>
      <c r="C4563" s="106" t="s">
        <v>560</v>
      </c>
      <c r="D4563" s="107">
        <f>VLOOKUP(Pag_Inicio_Corr_mas_casos[[#This Row],[Corregimiento]],Hoja3!$A$2:$D$676,4,0)</f>
        <v>80826</v>
      </c>
      <c r="E4563" s="106">
        <v>35</v>
      </c>
    </row>
    <row r="4564" spans="1:5">
      <c r="A4564" s="105">
        <v>44174</v>
      </c>
      <c r="B4564" s="106">
        <v>44174</v>
      </c>
      <c r="C4564" s="106" t="s">
        <v>530</v>
      </c>
      <c r="D4564" s="107">
        <f>VLOOKUP(Pag_Inicio_Corr_mas_casos[[#This Row],[Corregimiento]],Hoja3!$A$2:$D$676,4,0)</f>
        <v>81007</v>
      </c>
      <c r="E4564" s="106">
        <v>35</v>
      </c>
    </row>
    <row r="4565" spans="1:5">
      <c r="A4565" s="105">
        <v>44174</v>
      </c>
      <c r="B4565" s="106">
        <v>44174</v>
      </c>
      <c r="C4565" s="106" t="s">
        <v>532</v>
      </c>
      <c r="D4565" s="107">
        <f>VLOOKUP(Pag_Inicio_Corr_mas_casos[[#This Row],[Corregimiento]],Hoja3!$A$2:$D$676,4,0)</f>
        <v>80816</v>
      </c>
      <c r="E4565" s="106">
        <v>35</v>
      </c>
    </row>
    <row r="4566" spans="1:5">
      <c r="A4566" s="105">
        <v>44174</v>
      </c>
      <c r="B4566" s="106">
        <v>44174</v>
      </c>
      <c r="C4566" s="106" t="s">
        <v>535</v>
      </c>
      <c r="D4566" s="107">
        <f>VLOOKUP(Pag_Inicio_Corr_mas_casos[[#This Row],[Corregimiento]],Hoja3!$A$2:$D$676,4,0)</f>
        <v>80823</v>
      </c>
      <c r="E4566" s="106">
        <v>32</v>
      </c>
    </row>
    <row r="4567" spans="1:5">
      <c r="A4567" s="105">
        <v>44174</v>
      </c>
      <c r="B4567" s="106">
        <v>44174</v>
      </c>
      <c r="C4567" s="106" t="s">
        <v>550</v>
      </c>
      <c r="D4567" s="107">
        <f>VLOOKUP(Pag_Inicio_Corr_mas_casos[[#This Row],[Corregimiento]],Hoja3!$A$2:$D$676,4,0)</f>
        <v>80813</v>
      </c>
      <c r="E4567" s="106">
        <v>31</v>
      </c>
    </row>
    <row r="4568" spans="1:5">
      <c r="A4568" s="105">
        <v>44174</v>
      </c>
      <c r="B4568" s="106">
        <v>44174</v>
      </c>
      <c r="C4568" s="106" t="s">
        <v>555</v>
      </c>
      <c r="D4568" s="107">
        <f>VLOOKUP(Pag_Inicio_Corr_mas_casos[[#This Row],[Corregimiento]],Hoja3!$A$2:$D$676,4,0)</f>
        <v>80815</v>
      </c>
      <c r="E4568" s="106">
        <v>43</v>
      </c>
    </row>
    <row r="4569" spans="1:5">
      <c r="A4569" s="105">
        <v>44174</v>
      </c>
      <c r="B4569" s="106">
        <v>44174</v>
      </c>
      <c r="C4569" s="106" t="s">
        <v>529</v>
      </c>
      <c r="D4569" s="107">
        <f>VLOOKUP(Pag_Inicio_Corr_mas_casos[[#This Row],[Corregimiento]],Hoja3!$A$2:$D$676,4,0)</f>
        <v>80821</v>
      </c>
      <c r="E4569" s="106">
        <v>29</v>
      </c>
    </row>
    <row r="4570" spans="1:5">
      <c r="A4570" s="105">
        <v>44174</v>
      </c>
      <c r="B4570" s="106">
        <v>44174</v>
      </c>
      <c r="C4570" s="106" t="s">
        <v>544</v>
      </c>
      <c r="D4570" s="107">
        <f>VLOOKUP(Pag_Inicio_Corr_mas_casos[[#This Row],[Corregimiento]],Hoja3!$A$2:$D$676,4,0)</f>
        <v>130108</v>
      </c>
      <c r="E4570" s="106">
        <v>29</v>
      </c>
    </row>
    <row r="4571" spans="1:5">
      <c r="A4571" s="105">
        <v>44174</v>
      </c>
      <c r="B4571" s="106">
        <v>44174</v>
      </c>
      <c r="C4571" s="106" t="s">
        <v>557</v>
      </c>
      <c r="D4571" s="107">
        <f>VLOOKUP(Pag_Inicio_Corr_mas_casos[[#This Row],[Corregimiento]],Hoja3!$A$2:$D$676,4,0)</f>
        <v>80811</v>
      </c>
      <c r="E4571" s="106">
        <v>29</v>
      </c>
    </row>
    <row r="4572" spans="1:5">
      <c r="A4572" s="105">
        <v>44174</v>
      </c>
      <c r="B4572" s="106">
        <v>44174</v>
      </c>
      <c r="C4572" s="106" t="s">
        <v>536</v>
      </c>
      <c r="D4572" s="107">
        <f>VLOOKUP(Pag_Inicio_Corr_mas_casos[[#This Row],[Corregimiento]],Hoja3!$A$2:$D$676,4,0)</f>
        <v>81001</v>
      </c>
      <c r="E4572" s="106">
        <v>28</v>
      </c>
    </row>
    <row r="4573" spans="1:5">
      <c r="A4573" s="105">
        <v>44174</v>
      </c>
      <c r="B4573" s="106">
        <v>44174</v>
      </c>
      <c r="C4573" s="106" t="s">
        <v>568</v>
      </c>
      <c r="D4573" s="107">
        <f>VLOOKUP(Pag_Inicio_Corr_mas_casos[[#This Row],[Corregimiento]],Hoja3!$A$2:$D$676,4,0)</f>
        <v>130717</v>
      </c>
      <c r="E4573" s="106">
        <v>26</v>
      </c>
    </row>
    <row r="4574" spans="1:5">
      <c r="A4574" s="105">
        <v>44174</v>
      </c>
      <c r="B4574" s="106">
        <v>44174</v>
      </c>
      <c r="C4574" s="106" t="s">
        <v>545</v>
      </c>
      <c r="D4574" s="107">
        <f>VLOOKUP(Pag_Inicio_Corr_mas_casos[[#This Row],[Corregimiento]],Hoja3!$A$2:$D$676,4,0)</f>
        <v>80810</v>
      </c>
      <c r="E4574" s="106">
        <v>25</v>
      </c>
    </row>
    <row r="4575" spans="1:5">
      <c r="A4575" s="105">
        <v>44174</v>
      </c>
      <c r="B4575" s="106">
        <v>44174</v>
      </c>
      <c r="C4575" s="106" t="s">
        <v>533</v>
      </c>
      <c r="D4575" s="107">
        <f>VLOOKUP(Pag_Inicio_Corr_mas_casos[[#This Row],[Corregimiento]],Hoja3!$A$2:$D$676,4,0)</f>
        <v>80817</v>
      </c>
      <c r="E4575" s="106">
        <v>24</v>
      </c>
    </row>
    <row r="4576" spans="1:5">
      <c r="A4576" s="105">
        <v>44174</v>
      </c>
      <c r="B4576" s="106">
        <v>44174</v>
      </c>
      <c r="C4576" s="106" t="s">
        <v>572</v>
      </c>
      <c r="D4576" s="107">
        <f>VLOOKUP(Pag_Inicio_Corr_mas_casos[[#This Row],[Corregimiento]],Hoja3!$A$2:$D$676,4,0)</f>
        <v>130701</v>
      </c>
      <c r="E4576" s="106">
        <v>23</v>
      </c>
    </row>
    <row r="4577" spans="1:5">
      <c r="A4577" s="105">
        <v>44174</v>
      </c>
      <c r="B4577" s="106">
        <v>44174</v>
      </c>
      <c r="C4577" s="106" t="s">
        <v>569</v>
      </c>
      <c r="D4577" s="107">
        <f>VLOOKUP(Pag_Inicio_Corr_mas_casos[[#This Row],[Corregimiento]],Hoja3!$A$2:$D$676,4,0)</f>
        <v>81003</v>
      </c>
      <c r="E4577" s="106">
        <v>22</v>
      </c>
    </row>
    <row r="4578" spans="1:5">
      <c r="A4578" s="105">
        <v>44174</v>
      </c>
      <c r="B4578" s="106">
        <v>44174</v>
      </c>
      <c r="C4578" s="106" t="s">
        <v>576</v>
      </c>
      <c r="D4578" s="107">
        <f>VLOOKUP(Pag_Inicio_Corr_mas_casos[[#This Row],[Corregimiento]],Hoja3!$A$2:$D$676,4,0)</f>
        <v>80814</v>
      </c>
      <c r="E4578" s="106">
        <v>21</v>
      </c>
    </row>
    <row r="4579" spans="1:5">
      <c r="A4579" s="105">
        <v>44174</v>
      </c>
      <c r="B4579" s="106">
        <v>44174</v>
      </c>
      <c r="C4579" s="106" t="s">
        <v>546</v>
      </c>
      <c r="D4579" s="107">
        <f>VLOOKUP(Pag_Inicio_Corr_mas_casos[[#This Row],[Corregimiento]],Hoja3!$A$2:$D$676,4,0)</f>
        <v>30107</v>
      </c>
      <c r="E4579" s="106">
        <v>21</v>
      </c>
    </row>
    <row r="4580" spans="1:5">
      <c r="A4580" s="105">
        <v>44174</v>
      </c>
      <c r="B4580" s="106">
        <v>44174</v>
      </c>
      <c r="C4580" s="106" t="s">
        <v>561</v>
      </c>
      <c r="D4580" s="107">
        <f>VLOOKUP(Pag_Inicio_Corr_mas_casos[[#This Row],[Corregimiento]],Hoja3!$A$2:$D$676,4,0)</f>
        <v>50208</v>
      </c>
      <c r="E4580" s="106">
        <v>21</v>
      </c>
    </row>
    <row r="4581" spans="1:5">
      <c r="A4581" s="105">
        <v>44174</v>
      </c>
      <c r="B4581" s="106">
        <v>44174</v>
      </c>
      <c r="C4581" s="106" t="s">
        <v>691</v>
      </c>
      <c r="D4581" s="107">
        <f>VLOOKUP(Pag_Inicio_Corr_mas_casos[[#This Row],[Corregimiento]],Hoja3!$A$2:$D$676,4,0)</f>
        <v>130103</v>
      </c>
      <c r="E4581" s="106">
        <v>20</v>
      </c>
    </row>
    <row r="4582" spans="1:5">
      <c r="A4582" s="105">
        <v>44174</v>
      </c>
      <c r="B4582" s="106">
        <v>44174</v>
      </c>
      <c r="C4582" s="106" t="s">
        <v>534</v>
      </c>
      <c r="D4582" s="107">
        <f>VLOOKUP(Pag_Inicio_Corr_mas_casos[[#This Row],[Corregimiento]],Hoja3!$A$2:$D$676,4,0)</f>
        <v>80822</v>
      </c>
      <c r="E4582" s="106">
        <v>18</v>
      </c>
    </row>
    <row r="4583" spans="1:5">
      <c r="A4583" s="105">
        <v>44174</v>
      </c>
      <c r="B4583" s="106">
        <v>44174</v>
      </c>
      <c r="C4583" s="106" t="s">
        <v>599</v>
      </c>
      <c r="D4583" s="107">
        <f>VLOOKUP(Pag_Inicio_Corr_mas_casos[[#This Row],[Corregimiento]],Hoja3!$A$2:$D$676,4,0)</f>
        <v>81004</v>
      </c>
      <c r="E4583" s="106">
        <v>17</v>
      </c>
    </row>
    <row r="4584" spans="1:5">
      <c r="A4584" s="105">
        <v>44174</v>
      </c>
      <c r="B4584" s="106">
        <v>44174</v>
      </c>
      <c r="C4584" s="106" t="s">
        <v>579</v>
      </c>
      <c r="D4584" s="107">
        <f>VLOOKUP(Pag_Inicio_Corr_mas_casos[[#This Row],[Corregimiento]],Hoja3!$A$2:$D$676,4,0)</f>
        <v>130706</v>
      </c>
      <c r="E4584" s="106">
        <v>17</v>
      </c>
    </row>
    <row r="4585" spans="1:5">
      <c r="A4585" s="105">
        <v>44174</v>
      </c>
      <c r="B4585" s="106">
        <v>44174</v>
      </c>
      <c r="C4585" s="106" t="s">
        <v>531</v>
      </c>
      <c r="D4585" s="107">
        <f>VLOOKUP(Pag_Inicio_Corr_mas_casos[[#This Row],[Corregimiento]],Hoja3!$A$2:$D$676,4,0)</f>
        <v>81008</v>
      </c>
      <c r="E4585" s="106">
        <v>16</v>
      </c>
    </row>
    <row r="4586" spans="1:5">
      <c r="A4586" s="105">
        <v>44174</v>
      </c>
      <c r="B4586" s="106">
        <v>44174</v>
      </c>
      <c r="C4586" s="106" t="s">
        <v>553</v>
      </c>
      <c r="D4586" s="107">
        <f>VLOOKUP(Pag_Inicio_Corr_mas_casos[[#This Row],[Corregimiento]],Hoja3!$A$2:$D$676,4,0)</f>
        <v>80808</v>
      </c>
      <c r="E4586" s="106">
        <v>15</v>
      </c>
    </row>
    <row r="4587" spans="1:5">
      <c r="A4587" s="105">
        <v>44174</v>
      </c>
      <c r="B4587" s="106">
        <v>44174</v>
      </c>
      <c r="C4587" s="106" t="s">
        <v>727</v>
      </c>
      <c r="D4587" s="107">
        <f>VLOOKUP(Pag_Inicio_Corr_mas_casos[[#This Row],[Corregimiento]],Hoja3!$A$2:$D$676,4,0)</f>
        <v>40608</v>
      </c>
      <c r="E4587" s="106">
        <v>15</v>
      </c>
    </row>
    <row r="4588" spans="1:5">
      <c r="A4588" s="105">
        <v>44174</v>
      </c>
      <c r="B4588" s="106">
        <v>44174</v>
      </c>
      <c r="C4588" s="106" t="s">
        <v>559</v>
      </c>
      <c r="D4588" s="107">
        <f>VLOOKUP(Pag_Inicio_Corr_mas_casos[[#This Row],[Corregimiento]],Hoja3!$A$2:$D$676,4,0)</f>
        <v>130708</v>
      </c>
      <c r="E4588" s="106">
        <v>15</v>
      </c>
    </row>
    <row r="4589" spans="1:5">
      <c r="A4589" s="105">
        <v>44174</v>
      </c>
      <c r="B4589" s="106">
        <v>44174</v>
      </c>
      <c r="C4589" s="106" t="s">
        <v>539</v>
      </c>
      <c r="D4589" s="107">
        <f>VLOOKUP(Pag_Inicio_Corr_mas_casos[[#This Row],[Corregimiento]],Hoja3!$A$2:$D$676,4,0)</f>
        <v>81006</v>
      </c>
      <c r="E4589" s="106">
        <v>15</v>
      </c>
    </row>
    <row r="4590" spans="1:5">
      <c r="A4590" s="105">
        <v>44174</v>
      </c>
      <c r="B4590" s="106">
        <v>44174</v>
      </c>
      <c r="C4590" s="106" t="s">
        <v>571</v>
      </c>
      <c r="D4590" s="107">
        <f>VLOOKUP(Pag_Inicio_Corr_mas_casos[[#This Row],[Corregimiento]],Hoja3!$A$2:$D$676,4,0)</f>
        <v>30104</v>
      </c>
      <c r="E4590" s="106">
        <v>15</v>
      </c>
    </row>
    <row r="4591" spans="1:5">
      <c r="A4591" s="105">
        <v>44174</v>
      </c>
      <c r="B4591" s="106">
        <v>44174</v>
      </c>
      <c r="C4591" s="106" t="s">
        <v>525</v>
      </c>
      <c r="D4591" s="107">
        <f>VLOOKUP(Pag_Inicio_Corr_mas_casos[[#This Row],[Corregimiento]],Hoja3!$A$2:$D$676,4,0)</f>
        <v>81002</v>
      </c>
      <c r="E4591" s="106">
        <v>15</v>
      </c>
    </row>
    <row r="4592" spans="1:5">
      <c r="A4592" s="105">
        <v>44174</v>
      </c>
      <c r="B4592" s="106">
        <v>44174</v>
      </c>
      <c r="C4592" s="106" t="s">
        <v>693</v>
      </c>
      <c r="D4592" s="107">
        <f>VLOOKUP(Pag_Inicio_Corr_mas_casos[[#This Row],[Corregimiento]],Hoja3!$A$2:$D$676,4,0)</f>
        <v>90101</v>
      </c>
      <c r="E4592" s="106">
        <v>14</v>
      </c>
    </row>
    <row r="4593" spans="1:5">
      <c r="A4593" s="105">
        <v>44174</v>
      </c>
      <c r="B4593" s="106">
        <v>44174</v>
      </c>
      <c r="C4593" s="106" t="s">
        <v>517</v>
      </c>
      <c r="D4593" s="107">
        <f>VLOOKUP(Pag_Inicio_Corr_mas_casos[[#This Row],[Corregimiento]],Hoja3!$A$2:$D$676,4,0)</f>
        <v>130709</v>
      </c>
      <c r="E4593" s="106">
        <v>13</v>
      </c>
    </row>
    <row r="4594" spans="1:5">
      <c r="A4594" s="105">
        <v>44174</v>
      </c>
      <c r="B4594" s="106">
        <v>44174</v>
      </c>
      <c r="C4594" s="106" t="s">
        <v>542</v>
      </c>
      <c r="D4594" s="107">
        <f>VLOOKUP(Pag_Inicio_Corr_mas_casos[[#This Row],[Corregimiento]],Hoja3!$A$2:$D$676,4,0)</f>
        <v>40601</v>
      </c>
      <c r="E4594" s="106">
        <v>13</v>
      </c>
    </row>
    <row r="4595" spans="1:5">
      <c r="A4595" s="105">
        <v>44174</v>
      </c>
      <c r="B4595" s="106">
        <v>44174</v>
      </c>
      <c r="C4595" s="106" t="s">
        <v>584</v>
      </c>
      <c r="D4595" s="107">
        <f>VLOOKUP(Pag_Inicio_Corr_mas_casos[[#This Row],[Corregimiento]],Hoja3!$A$2:$D$676,4,0)</f>
        <v>100101</v>
      </c>
      <c r="E4595" s="106">
        <v>13</v>
      </c>
    </row>
    <row r="4596" spans="1:5">
      <c r="A4596" s="105">
        <v>44174</v>
      </c>
      <c r="B4596" s="106">
        <v>44174</v>
      </c>
      <c r="C4596" s="106" t="s">
        <v>549</v>
      </c>
      <c r="D4596" s="107">
        <f>VLOOKUP(Pag_Inicio_Corr_mas_casos[[#This Row],[Corregimiento]],Hoja3!$A$2:$D$676,4,0)</f>
        <v>50207</v>
      </c>
      <c r="E4596" s="106">
        <v>12</v>
      </c>
    </row>
    <row r="4597" spans="1:5">
      <c r="A4597" s="105">
        <v>44174</v>
      </c>
      <c r="B4597" s="106">
        <v>44174</v>
      </c>
      <c r="C4597" s="106" t="s">
        <v>752</v>
      </c>
      <c r="D4597" s="107">
        <f>VLOOKUP(Pag_Inicio_Corr_mas_casos[[#This Row],[Corregimiento]],Hoja3!$A$2:$D$676,4,0)</f>
        <v>60401</v>
      </c>
      <c r="E4597" s="106">
        <v>11</v>
      </c>
    </row>
    <row r="4598" spans="1:5">
      <c r="A4598" s="58">
        <v>44175</v>
      </c>
      <c r="B4598" s="59">
        <v>44175</v>
      </c>
      <c r="C4598" s="59" t="s">
        <v>537</v>
      </c>
      <c r="D4598" s="60">
        <f>VLOOKUP(Pag_Inicio_Corr_mas_casos[[#This Row],[Corregimiento]],Hoja3!$A$2:$D$676,4,0)</f>
        <v>80819</v>
      </c>
      <c r="E4598" s="59">
        <v>89</v>
      </c>
    </row>
    <row r="4599" spans="1:5">
      <c r="A4599" s="58">
        <v>44175</v>
      </c>
      <c r="B4599" s="59">
        <v>44175</v>
      </c>
      <c r="C4599" s="59" t="s">
        <v>533</v>
      </c>
      <c r="D4599" s="60">
        <f>VLOOKUP(Pag_Inicio_Corr_mas_casos[[#This Row],[Corregimiento]],Hoja3!$A$2:$D$676,4,0)</f>
        <v>80817</v>
      </c>
      <c r="E4599" s="59">
        <v>103</v>
      </c>
    </row>
    <row r="4600" spans="1:5">
      <c r="A4600" s="58">
        <v>44175</v>
      </c>
      <c r="B4600" s="59">
        <v>44175</v>
      </c>
      <c r="C4600" s="59" t="s">
        <v>524</v>
      </c>
      <c r="D4600" s="60">
        <f>VLOOKUP(Pag_Inicio_Corr_mas_casos[[#This Row],[Corregimiento]],Hoja3!$A$2:$D$676,4,0)</f>
        <v>130101</v>
      </c>
      <c r="E4600" s="59">
        <v>74</v>
      </c>
    </row>
    <row r="4601" spans="1:5">
      <c r="A4601" s="58">
        <v>44175</v>
      </c>
      <c r="B4601" s="59">
        <v>44175</v>
      </c>
      <c r="C4601" s="59" t="s">
        <v>526</v>
      </c>
      <c r="D4601" s="60">
        <f>VLOOKUP(Pag_Inicio_Corr_mas_casos[[#This Row],[Corregimiento]],Hoja3!$A$2:$D$676,4,0)</f>
        <v>130106</v>
      </c>
      <c r="E4601" s="59">
        <v>70</v>
      </c>
    </row>
    <row r="4602" spans="1:5">
      <c r="A4602" s="58">
        <v>44175</v>
      </c>
      <c r="B4602" s="59">
        <v>44175</v>
      </c>
      <c r="C4602" s="59" t="s">
        <v>543</v>
      </c>
      <c r="D4602" s="60">
        <f>VLOOKUP(Pag_Inicio_Corr_mas_casos[[#This Row],[Corregimiento]],Hoja3!$A$2:$D$676,4,0)</f>
        <v>80806</v>
      </c>
      <c r="E4602" s="59">
        <v>62</v>
      </c>
    </row>
    <row r="4603" spans="1:5">
      <c r="A4603" s="58">
        <v>44175</v>
      </c>
      <c r="B4603" s="59">
        <v>44175</v>
      </c>
      <c r="C4603" s="59" t="s">
        <v>540</v>
      </c>
      <c r="D4603" s="60">
        <f>VLOOKUP(Pag_Inicio_Corr_mas_casos[[#This Row],[Corregimiento]],Hoja3!$A$2:$D$676,4,0)</f>
        <v>80812</v>
      </c>
      <c r="E4603" s="59">
        <v>62</v>
      </c>
    </row>
    <row r="4604" spans="1:5">
      <c r="A4604" s="58">
        <v>44175</v>
      </c>
      <c r="B4604" s="59">
        <v>44175</v>
      </c>
      <c r="C4604" s="59" t="s">
        <v>565</v>
      </c>
      <c r="D4604" s="60">
        <f>VLOOKUP(Pag_Inicio_Corr_mas_casos[[#This Row],[Corregimiento]],Hoja3!$A$2:$D$676,4,0)</f>
        <v>80809</v>
      </c>
      <c r="E4604" s="59">
        <v>61</v>
      </c>
    </row>
    <row r="4605" spans="1:5">
      <c r="A4605" s="58">
        <v>44175</v>
      </c>
      <c r="B4605" s="59">
        <v>44175</v>
      </c>
      <c r="C4605" s="59" t="s">
        <v>529</v>
      </c>
      <c r="D4605" s="60">
        <f>VLOOKUP(Pag_Inicio_Corr_mas_casos[[#This Row],[Corregimiento]],Hoja3!$A$2:$D$676,4,0)</f>
        <v>80821</v>
      </c>
      <c r="E4605" s="59">
        <v>60</v>
      </c>
    </row>
    <row r="4606" spans="1:5">
      <c r="A4606" s="58">
        <v>44175</v>
      </c>
      <c r="B4606" s="59">
        <v>44175</v>
      </c>
      <c r="C4606" s="59" t="s">
        <v>528</v>
      </c>
      <c r="D4606" s="60">
        <f>VLOOKUP(Pag_Inicio_Corr_mas_casos[[#This Row],[Corregimiento]],Hoja3!$A$2:$D$676,4,0)</f>
        <v>130102</v>
      </c>
      <c r="E4606" s="59">
        <v>59</v>
      </c>
    </row>
    <row r="4607" spans="1:5">
      <c r="A4607" s="58">
        <v>44175</v>
      </c>
      <c r="B4607" s="59">
        <v>44175</v>
      </c>
      <c r="C4607" s="59" t="s">
        <v>569</v>
      </c>
      <c r="D4607" s="60">
        <f>VLOOKUP(Pag_Inicio_Corr_mas_casos[[#This Row],[Corregimiento]],Hoja3!$A$2:$D$676,4,0)</f>
        <v>81003</v>
      </c>
      <c r="E4607" s="59">
        <v>57</v>
      </c>
    </row>
    <row r="4608" spans="1:5">
      <c r="A4608" s="58">
        <v>44175</v>
      </c>
      <c r="B4608" s="59">
        <v>44175</v>
      </c>
      <c r="C4608" s="59" t="s">
        <v>534</v>
      </c>
      <c r="D4608" s="60">
        <f>VLOOKUP(Pag_Inicio_Corr_mas_casos[[#This Row],[Corregimiento]],Hoja3!$A$2:$D$676,4,0)</f>
        <v>80822</v>
      </c>
      <c r="E4608" s="59">
        <v>55</v>
      </c>
    </row>
    <row r="4609" spans="1:6">
      <c r="A4609" s="58">
        <v>44175</v>
      </c>
      <c r="B4609" s="59">
        <v>44175</v>
      </c>
      <c r="C4609" s="59" t="s">
        <v>575</v>
      </c>
      <c r="D4609" s="60">
        <f>VLOOKUP(Pag_Inicio_Corr_mas_casos[[#This Row],[Corregimiento]],Hoja3!$A$2:$D$676,4,0)</f>
        <v>80807</v>
      </c>
      <c r="E4609" s="59">
        <v>55</v>
      </c>
    </row>
    <row r="4610" spans="1:6">
      <c r="A4610" s="58">
        <v>44175</v>
      </c>
      <c r="B4610" s="59">
        <v>44175</v>
      </c>
      <c r="C4610" s="59" t="s">
        <v>545</v>
      </c>
      <c r="D4610" s="60">
        <f>VLOOKUP(Pag_Inicio_Corr_mas_casos[[#This Row],[Corregimiento]],Hoja3!$A$2:$D$676,4,0)</f>
        <v>80810</v>
      </c>
      <c r="E4610" s="59">
        <v>53</v>
      </c>
    </row>
    <row r="4611" spans="1:6">
      <c r="A4611" s="58">
        <v>44175</v>
      </c>
      <c r="B4611" s="59">
        <v>44175</v>
      </c>
      <c r="C4611" s="59" t="s">
        <v>532</v>
      </c>
      <c r="D4611" s="60">
        <f>VLOOKUP(Pag_Inicio_Corr_mas_casos[[#This Row],[Corregimiento]],Hoja3!$A$2:$D$676,4,0)</f>
        <v>80816</v>
      </c>
      <c r="E4611" s="59">
        <v>52</v>
      </c>
    </row>
    <row r="4612" spans="1:6">
      <c r="A4612" s="58">
        <v>44175</v>
      </c>
      <c r="B4612" s="59">
        <v>44175</v>
      </c>
      <c r="C4612" s="59" t="s">
        <v>541</v>
      </c>
      <c r="D4612" s="60">
        <f>VLOOKUP(Pag_Inicio_Corr_mas_casos[[#This Row],[Corregimiento]],Hoja3!$A$2:$D$676,4,0)</f>
        <v>130702</v>
      </c>
      <c r="E4612" s="59">
        <v>46</v>
      </c>
    </row>
    <row r="4613" spans="1:6">
      <c r="A4613" s="58">
        <v>44175</v>
      </c>
      <c r="B4613" s="59">
        <v>44175</v>
      </c>
      <c r="C4613" s="59" t="s">
        <v>536</v>
      </c>
      <c r="D4613" s="60">
        <f>VLOOKUP(Pag_Inicio_Corr_mas_casos[[#This Row],[Corregimiento]],Hoja3!$A$2:$D$676,4,0)</f>
        <v>81001</v>
      </c>
      <c r="E4613" s="59">
        <v>44</v>
      </c>
    </row>
    <row r="4614" spans="1:6">
      <c r="A4614" s="58">
        <v>44175</v>
      </c>
      <c r="B4614" s="59">
        <v>44175</v>
      </c>
      <c r="C4614" s="59" t="s">
        <v>555</v>
      </c>
      <c r="D4614" s="60">
        <f>VLOOKUP(Pag_Inicio_Corr_mas_casos[[#This Row],[Corregimiento]],Hoja3!$A$2:$D$676,4,0)</f>
        <v>80815</v>
      </c>
      <c r="E4614" s="59">
        <v>67</v>
      </c>
      <c r="F4614" s="108"/>
    </row>
    <row r="4615" spans="1:6">
      <c r="A4615" s="58">
        <v>44175</v>
      </c>
      <c r="B4615" s="59">
        <v>44175</v>
      </c>
      <c r="C4615" s="59" t="s">
        <v>550</v>
      </c>
      <c r="D4615" s="60">
        <f>VLOOKUP(Pag_Inicio_Corr_mas_casos[[#This Row],[Corregimiento]],Hoja3!$A$2:$D$676,4,0)</f>
        <v>80813</v>
      </c>
      <c r="E4615" s="59">
        <v>40</v>
      </c>
    </row>
    <row r="4616" spans="1:6">
      <c r="A4616" s="58">
        <v>44175</v>
      </c>
      <c r="B4616" s="59">
        <v>44175</v>
      </c>
      <c r="C4616" s="59" t="s">
        <v>538</v>
      </c>
      <c r="D4616" s="60">
        <f>VLOOKUP(Pag_Inicio_Corr_mas_casos[[#This Row],[Corregimiento]],Hoja3!$A$2:$D$676,4,0)</f>
        <v>130107</v>
      </c>
      <c r="E4616" s="59">
        <v>39</v>
      </c>
    </row>
    <row r="4617" spans="1:6">
      <c r="A4617" s="58">
        <v>44175</v>
      </c>
      <c r="B4617" s="59">
        <v>44175</v>
      </c>
      <c r="C4617" s="59" t="s">
        <v>559</v>
      </c>
      <c r="D4617" s="60">
        <f>VLOOKUP(Pag_Inicio_Corr_mas_casos[[#This Row],[Corregimiento]],Hoja3!$A$2:$D$676,4,0)</f>
        <v>130708</v>
      </c>
      <c r="E4617" s="59">
        <v>39</v>
      </c>
    </row>
    <row r="4618" spans="1:6">
      <c r="A4618" s="58">
        <v>44175</v>
      </c>
      <c r="B4618" s="59">
        <v>44175</v>
      </c>
      <c r="C4618" s="59" t="s">
        <v>530</v>
      </c>
      <c r="D4618" s="60">
        <f>VLOOKUP(Pag_Inicio_Corr_mas_casos[[#This Row],[Corregimiento]],Hoja3!$A$2:$D$676,4,0)</f>
        <v>81007</v>
      </c>
      <c r="E4618" s="59">
        <v>37</v>
      </c>
    </row>
    <row r="4619" spans="1:6">
      <c r="A4619" s="58">
        <v>44175</v>
      </c>
      <c r="B4619" s="59">
        <v>44175</v>
      </c>
      <c r="C4619" s="59" t="s">
        <v>560</v>
      </c>
      <c r="D4619" s="60">
        <f>VLOOKUP(Pag_Inicio_Corr_mas_casos[[#This Row],[Corregimiento]],Hoja3!$A$2:$D$676,4,0)</f>
        <v>80826</v>
      </c>
      <c r="E4619" s="59">
        <v>37</v>
      </c>
    </row>
    <row r="4620" spans="1:6">
      <c r="A4620" s="58">
        <v>44175</v>
      </c>
      <c r="B4620" s="59">
        <v>44175</v>
      </c>
      <c r="C4620" s="59" t="s">
        <v>535</v>
      </c>
      <c r="D4620" s="60">
        <f>VLOOKUP(Pag_Inicio_Corr_mas_casos[[#This Row],[Corregimiento]],Hoja3!$A$2:$D$676,4,0)</f>
        <v>80823</v>
      </c>
      <c r="E4620" s="59">
        <v>37</v>
      </c>
    </row>
    <row r="4621" spans="1:6">
      <c r="A4621" s="58">
        <v>44175</v>
      </c>
      <c r="B4621" s="59">
        <v>44175</v>
      </c>
      <c r="C4621" s="59" t="s">
        <v>562</v>
      </c>
      <c r="D4621" s="60">
        <f>VLOOKUP(Pag_Inicio_Corr_mas_casos[[#This Row],[Corregimiento]],Hoja3!$A$2:$D$676,4,0)</f>
        <v>80803</v>
      </c>
      <c r="E4621" s="59">
        <v>35</v>
      </c>
    </row>
    <row r="4622" spans="1:6">
      <c r="A4622" s="58">
        <v>44175</v>
      </c>
      <c r="B4622" s="59">
        <v>44175</v>
      </c>
      <c r="C4622" s="59" t="s">
        <v>570</v>
      </c>
      <c r="D4622" s="60">
        <f>VLOOKUP(Pag_Inicio_Corr_mas_casos[[#This Row],[Corregimiento]],Hoja3!$A$2:$D$676,4,0)</f>
        <v>81009</v>
      </c>
      <c r="E4622" s="59">
        <v>33</v>
      </c>
    </row>
    <row r="4623" spans="1:6">
      <c r="A4623" s="58">
        <v>44175</v>
      </c>
      <c r="B4623" s="59">
        <v>44175</v>
      </c>
      <c r="C4623" s="59" t="s">
        <v>542</v>
      </c>
      <c r="D4623" s="60">
        <f>VLOOKUP(Pag_Inicio_Corr_mas_casos[[#This Row],[Corregimiento]],Hoja3!$A$2:$D$676,4,0)</f>
        <v>40601</v>
      </c>
      <c r="E4623" s="59">
        <v>32</v>
      </c>
    </row>
    <row r="4624" spans="1:6">
      <c r="A4624" s="58">
        <v>44175</v>
      </c>
      <c r="B4624" s="59">
        <v>44175</v>
      </c>
      <c r="C4624" s="59" t="s">
        <v>557</v>
      </c>
      <c r="D4624" s="60">
        <f>VLOOKUP(Pag_Inicio_Corr_mas_casos[[#This Row],[Corregimiento]],Hoja3!$A$2:$D$676,4,0)</f>
        <v>80811</v>
      </c>
      <c r="E4624" s="59">
        <v>31</v>
      </c>
    </row>
    <row r="4625" spans="1:5">
      <c r="A4625" s="58">
        <v>44175</v>
      </c>
      <c r="B4625" s="59">
        <v>44175</v>
      </c>
      <c r="C4625" s="59" t="s">
        <v>572</v>
      </c>
      <c r="D4625" s="60">
        <f>VLOOKUP(Pag_Inicio_Corr_mas_casos[[#This Row],[Corregimiento]],Hoja3!$A$2:$D$676,4,0)</f>
        <v>130701</v>
      </c>
      <c r="E4625" s="59">
        <v>29</v>
      </c>
    </row>
    <row r="4626" spans="1:5">
      <c r="A4626" s="58">
        <v>44175</v>
      </c>
      <c r="B4626" s="59">
        <v>44175</v>
      </c>
      <c r="C4626" s="59" t="s">
        <v>552</v>
      </c>
      <c r="D4626" s="60">
        <f>VLOOKUP(Pag_Inicio_Corr_mas_casos[[#This Row],[Corregimiento]],Hoja3!$A$2:$D$676,4,0)</f>
        <v>80501</v>
      </c>
      <c r="E4626" s="59">
        <v>27</v>
      </c>
    </row>
    <row r="4627" spans="1:5">
      <c r="A4627" s="58">
        <v>44175</v>
      </c>
      <c r="B4627" s="59">
        <v>44175</v>
      </c>
      <c r="C4627" s="59" t="s">
        <v>539</v>
      </c>
      <c r="D4627" s="60">
        <f>VLOOKUP(Pag_Inicio_Corr_mas_casos[[#This Row],[Corregimiento]],Hoja3!$A$2:$D$676,4,0)</f>
        <v>81006</v>
      </c>
      <c r="E4627" s="59">
        <v>26</v>
      </c>
    </row>
    <row r="4628" spans="1:5">
      <c r="A4628" s="58">
        <v>44175</v>
      </c>
      <c r="B4628" s="59">
        <v>44175</v>
      </c>
      <c r="C4628" s="59" t="s">
        <v>544</v>
      </c>
      <c r="D4628" s="60">
        <f>VLOOKUP(Pag_Inicio_Corr_mas_casos[[#This Row],[Corregimiento]],Hoja3!$A$2:$D$676,4,0)</f>
        <v>130108</v>
      </c>
      <c r="E4628" s="59">
        <v>25</v>
      </c>
    </row>
    <row r="4629" spans="1:5">
      <c r="A4629" s="58">
        <v>44175</v>
      </c>
      <c r="B4629" s="59">
        <v>44175</v>
      </c>
      <c r="C4629" s="59" t="s">
        <v>531</v>
      </c>
      <c r="D4629" s="60">
        <f>VLOOKUP(Pag_Inicio_Corr_mas_casos[[#This Row],[Corregimiento]],Hoja3!$A$2:$D$676,4,0)</f>
        <v>81008</v>
      </c>
      <c r="E4629" s="59">
        <v>25</v>
      </c>
    </row>
    <row r="4630" spans="1:5">
      <c r="A4630" s="58">
        <v>44175</v>
      </c>
      <c r="B4630" s="59">
        <v>44175</v>
      </c>
      <c r="C4630" s="59" t="s">
        <v>568</v>
      </c>
      <c r="D4630" s="60">
        <f>VLOOKUP(Pag_Inicio_Corr_mas_casos[[#This Row],[Corregimiento]],Hoja3!$A$2:$D$676,4,0)</f>
        <v>130717</v>
      </c>
      <c r="E4630" s="59">
        <v>24</v>
      </c>
    </row>
    <row r="4631" spans="1:5">
      <c r="A4631" s="58">
        <v>44175</v>
      </c>
      <c r="B4631" s="59">
        <v>44175</v>
      </c>
      <c r="C4631" s="59" t="s">
        <v>563</v>
      </c>
      <c r="D4631" s="60">
        <f>VLOOKUP(Pag_Inicio_Corr_mas_casos[[#This Row],[Corregimiento]],Hoja3!$A$2:$D$676,4,0)</f>
        <v>130105</v>
      </c>
      <c r="E4631" s="59">
        <v>24</v>
      </c>
    </row>
    <row r="4632" spans="1:5">
      <c r="A4632" s="58">
        <v>44175</v>
      </c>
      <c r="B4632" s="59">
        <v>44175</v>
      </c>
      <c r="C4632" s="59" t="s">
        <v>576</v>
      </c>
      <c r="D4632" s="60">
        <f>VLOOKUP(Pag_Inicio_Corr_mas_casos[[#This Row],[Corregimiento]],Hoja3!$A$2:$D$676,4,0)</f>
        <v>80814</v>
      </c>
      <c r="E4632" s="59">
        <v>23</v>
      </c>
    </row>
    <row r="4633" spans="1:5">
      <c r="A4633" s="58">
        <v>44175</v>
      </c>
      <c r="B4633" s="59">
        <v>44175</v>
      </c>
      <c r="C4633" s="59" t="s">
        <v>554</v>
      </c>
      <c r="D4633" s="60">
        <f>VLOOKUP(Pag_Inicio_Corr_mas_casos[[#This Row],[Corregimiento]],Hoja3!$A$2:$D$676,4,0)</f>
        <v>80820</v>
      </c>
      <c r="E4633" s="59">
        <v>23</v>
      </c>
    </row>
    <row r="4634" spans="1:5">
      <c r="A4634" s="58">
        <v>44175</v>
      </c>
      <c r="B4634" s="59">
        <v>44175</v>
      </c>
      <c r="C4634" s="59" t="s">
        <v>580</v>
      </c>
      <c r="D4634" s="60">
        <f>VLOOKUP(Pag_Inicio_Corr_mas_casos[[#This Row],[Corregimiento]],Hoja3!$A$2:$D$676,4,0)</f>
        <v>91001</v>
      </c>
      <c r="E4634" s="59">
        <v>22</v>
      </c>
    </row>
    <row r="4635" spans="1:5">
      <c r="A4635" s="58">
        <v>44175</v>
      </c>
      <c r="B4635" s="59">
        <v>44175</v>
      </c>
      <c r="C4635" s="59" t="s">
        <v>525</v>
      </c>
      <c r="D4635" s="60">
        <f>VLOOKUP(Pag_Inicio_Corr_mas_casos[[#This Row],[Corregimiento]],Hoja3!$A$2:$D$676,4,0)</f>
        <v>81002</v>
      </c>
      <c r="E4635" s="59">
        <v>21</v>
      </c>
    </row>
    <row r="4636" spans="1:5">
      <c r="A4636" s="58">
        <v>44175</v>
      </c>
      <c r="B4636" s="59">
        <v>44175</v>
      </c>
      <c r="C4636" s="59" t="s">
        <v>553</v>
      </c>
      <c r="D4636" s="60">
        <f>VLOOKUP(Pag_Inicio_Corr_mas_casos[[#This Row],[Corregimiento]],Hoja3!$A$2:$D$676,4,0)</f>
        <v>80808</v>
      </c>
      <c r="E4636" s="59">
        <v>21</v>
      </c>
    </row>
    <row r="4637" spans="1:5">
      <c r="A4637" s="58">
        <v>44175</v>
      </c>
      <c r="B4637" s="59">
        <v>44175</v>
      </c>
      <c r="C4637" s="59" t="s">
        <v>573</v>
      </c>
      <c r="D4637" s="60">
        <f>VLOOKUP(Pag_Inicio_Corr_mas_casos[[#This Row],[Corregimiento]],Hoja3!$A$2:$D$676,4,0)</f>
        <v>80804</v>
      </c>
      <c r="E4637" s="59">
        <v>20</v>
      </c>
    </row>
    <row r="4638" spans="1:5">
      <c r="A4638" s="58">
        <v>44175</v>
      </c>
      <c r="B4638" s="59">
        <v>44175</v>
      </c>
      <c r="C4638" s="59" t="s">
        <v>571</v>
      </c>
      <c r="D4638" s="60">
        <f>VLOOKUP(Pag_Inicio_Corr_mas_casos[[#This Row],[Corregimiento]],Hoja3!$A$2:$D$676,4,0)</f>
        <v>30104</v>
      </c>
      <c r="E4638" s="59">
        <v>20</v>
      </c>
    </row>
    <row r="4639" spans="1:5">
      <c r="A4639" s="58">
        <v>44175</v>
      </c>
      <c r="B4639" s="59">
        <v>44175</v>
      </c>
      <c r="C4639" s="59" t="s">
        <v>517</v>
      </c>
      <c r="D4639" s="60">
        <f>VLOOKUP(Pag_Inicio_Corr_mas_casos[[#This Row],[Corregimiento]],Hoja3!$A$2:$D$676,4,0)</f>
        <v>130709</v>
      </c>
      <c r="E4639" s="59">
        <v>19</v>
      </c>
    </row>
    <row r="4640" spans="1:5">
      <c r="A4640" s="58">
        <v>44175</v>
      </c>
      <c r="B4640" s="59">
        <v>44175</v>
      </c>
      <c r="C4640" s="59" t="s">
        <v>595</v>
      </c>
      <c r="D4640" s="60">
        <f>VLOOKUP(Pag_Inicio_Corr_mas_casos[[#This Row],[Corregimiento]],Hoja3!$A$2:$D$676,4,0)</f>
        <v>20601</v>
      </c>
      <c r="E4640" s="59">
        <v>19</v>
      </c>
    </row>
    <row r="4641" spans="1:5">
      <c r="A4641" s="58">
        <v>44175</v>
      </c>
      <c r="B4641" s="59">
        <v>44175</v>
      </c>
      <c r="C4641" s="59" t="s">
        <v>587</v>
      </c>
      <c r="D4641" s="60">
        <f>VLOOKUP(Pag_Inicio_Corr_mas_casos[[#This Row],[Corregimiento]],Hoja3!$A$2:$D$676,4,0)</f>
        <v>130716</v>
      </c>
      <c r="E4641" s="59">
        <v>19</v>
      </c>
    </row>
    <row r="4642" spans="1:5">
      <c r="A4642" s="58">
        <v>44175</v>
      </c>
      <c r="B4642" s="59">
        <v>44175</v>
      </c>
      <c r="C4642" s="59" t="s">
        <v>527</v>
      </c>
      <c r="D4642" s="60">
        <f>VLOOKUP(Pag_Inicio_Corr_mas_casos[[#This Row],[Corregimiento]],Hoja3!$A$2:$D$676,4,0)</f>
        <v>80802</v>
      </c>
      <c r="E4642" s="59">
        <v>18</v>
      </c>
    </row>
    <row r="4643" spans="1:5">
      <c r="A4643" s="58">
        <v>44175</v>
      </c>
      <c r="B4643" s="59">
        <v>44175</v>
      </c>
      <c r="C4643" s="59" t="s">
        <v>579</v>
      </c>
      <c r="D4643" s="60">
        <f>VLOOKUP(Pag_Inicio_Corr_mas_casos[[#This Row],[Corregimiento]],Hoja3!$A$2:$D$676,4,0)</f>
        <v>130706</v>
      </c>
      <c r="E4643" s="59">
        <v>17</v>
      </c>
    </row>
    <row r="4644" spans="1:5">
      <c r="A4644" s="58">
        <v>44175</v>
      </c>
      <c r="B4644" s="59">
        <v>44175</v>
      </c>
      <c r="C4644" s="59" t="s">
        <v>561</v>
      </c>
      <c r="D4644" s="60">
        <f>VLOOKUP(Pag_Inicio_Corr_mas_casos[[#This Row],[Corregimiento]],Hoja3!$A$2:$D$676,4,0)</f>
        <v>50208</v>
      </c>
      <c r="E4644" s="59">
        <v>17</v>
      </c>
    </row>
    <row r="4645" spans="1:5">
      <c r="A4645" s="58">
        <v>44175</v>
      </c>
      <c r="B4645" s="59">
        <v>44175</v>
      </c>
      <c r="C4645" s="59" t="s">
        <v>546</v>
      </c>
      <c r="D4645" s="60">
        <f>VLOOKUP(Pag_Inicio_Corr_mas_casos[[#This Row],[Corregimiento]],Hoja3!$A$2:$D$676,4,0)</f>
        <v>30107</v>
      </c>
      <c r="E4645" s="59">
        <v>15</v>
      </c>
    </row>
    <row r="4646" spans="1:5">
      <c r="A4646" s="58">
        <v>44175</v>
      </c>
      <c r="B4646" s="59">
        <v>44175</v>
      </c>
      <c r="C4646" s="59" t="s">
        <v>614</v>
      </c>
      <c r="D4646" s="60">
        <f>VLOOKUP(Pag_Inicio_Corr_mas_casos[[#This Row],[Corregimiento]],Hoja3!$A$2:$D$676,4,0)</f>
        <v>30110</v>
      </c>
      <c r="E4646" s="59">
        <v>14</v>
      </c>
    </row>
    <row r="4647" spans="1:5">
      <c r="A4647" s="58">
        <v>44175</v>
      </c>
      <c r="B4647" s="59">
        <v>44175</v>
      </c>
      <c r="C4647" s="59" t="s">
        <v>588</v>
      </c>
      <c r="D4647" s="60">
        <f>VLOOKUP(Pag_Inicio_Corr_mas_casos[[#This Row],[Corregimiento]],Hoja3!$A$2:$D$676,4,0)</f>
        <v>20207</v>
      </c>
      <c r="E4647" s="59">
        <v>12</v>
      </c>
    </row>
    <row r="4648" spans="1:5">
      <c r="A4648" s="58">
        <v>44175</v>
      </c>
      <c r="B4648" s="59">
        <v>44175</v>
      </c>
      <c r="C4648" s="59" t="s">
        <v>574</v>
      </c>
      <c r="D4648" s="60">
        <f>VLOOKUP(Pag_Inicio_Corr_mas_casos[[#This Row],[Corregimiento]],Hoja3!$A$2:$D$676,4,0)</f>
        <v>80508</v>
      </c>
      <c r="E4648" s="59">
        <v>12</v>
      </c>
    </row>
    <row r="4649" spans="1:5">
      <c r="A4649" s="58">
        <v>44175</v>
      </c>
      <c r="B4649" s="59">
        <v>44175</v>
      </c>
      <c r="C4649" s="59" t="s">
        <v>753</v>
      </c>
      <c r="D4649" s="60">
        <f>VLOOKUP(Pag_Inicio_Corr_mas_casos[[#This Row],[Corregimiento]],Hoja3!$A$2:$D$676,4,0)</f>
        <v>30101</v>
      </c>
      <c r="E4649" s="59">
        <v>11</v>
      </c>
    </row>
    <row r="4650" spans="1:5">
      <c r="A4650" s="58">
        <v>44175</v>
      </c>
      <c r="B4650" s="59">
        <v>44175</v>
      </c>
      <c r="C4650" s="59" t="s">
        <v>589</v>
      </c>
      <c r="D4650" s="60">
        <f>VLOOKUP(Pag_Inicio_Corr_mas_casos[[#This Row],[Corregimiento]],Hoja3!$A$2:$D$676,4,0)</f>
        <v>130301</v>
      </c>
      <c r="E4650" s="59">
        <v>11</v>
      </c>
    </row>
    <row r="4651" spans="1:5">
      <c r="A4651" s="58">
        <v>44175</v>
      </c>
      <c r="B4651" s="59">
        <v>44175</v>
      </c>
      <c r="C4651" s="59" t="s">
        <v>584</v>
      </c>
      <c r="D4651" s="60">
        <f>VLOOKUP(Pag_Inicio_Corr_mas_casos[[#This Row],[Corregimiento]],Hoja3!$A$2:$D$676,4,0)</f>
        <v>100101</v>
      </c>
      <c r="E4651" s="59">
        <v>11</v>
      </c>
    </row>
    <row r="4652" spans="1:5">
      <c r="A4652" s="58">
        <v>44175</v>
      </c>
      <c r="B4652" s="59">
        <v>44175</v>
      </c>
      <c r="C4652" s="59" t="s">
        <v>586</v>
      </c>
      <c r="D4652" s="60">
        <f>VLOOKUP(Pag_Inicio_Corr_mas_casos[[#This Row],[Corregimiento]],Hoja3!$A$2:$D$676,4,0)</f>
        <v>81005</v>
      </c>
      <c r="E4652" s="59">
        <v>11</v>
      </c>
    </row>
    <row r="4653" spans="1:5">
      <c r="A4653" s="89">
        <v>44176</v>
      </c>
      <c r="B4653" s="90">
        <v>44176</v>
      </c>
      <c r="C4653" s="90" t="s">
        <v>537</v>
      </c>
      <c r="D4653" s="91">
        <f>VLOOKUP(Pag_Inicio_Corr_mas_casos[[#This Row],[Corregimiento]],Hoja3!$A$2:$D$676,4,0)</f>
        <v>80819</v>
      </c>
      <c r="E4653" s="90">
        <v>84</v>
      </c>
    </row>
    <row r="4654" spans="1:5">
      <c r="A4654" s="89">
        <v>44176</v>
      </c>
      <c r="B4654" s="90">
        <v>44176</v>
      </c>
      <c r="C4654" s="90" t="s">
        <v>540</v>
      </c>
      <c r="D4654" s="91">
        <f>VLOOKUP(Pag_Inicio_Corr_mas_casos[[#This Row],[Corregimiento]],Hoja3!$A$2:$D$676,4,0)</f>
        <v>80812</v>
      </c>
      <c r="E4654" s="90">
        <v>83</v>
      </c>
    </row>
    <row r="4655" spans="1:5">
      <c r="A4655" s="89">
        <v>44176</v>
      </c>
      <c r="B4655" s="90">
        <v>44176</v>
      </c>
      <c r="C4655" s="90" t="s">
        <v>565</v>
      </c>
      <c r="D4655" s="91">
        <f>VLOOKUP(Pag_Inicio_Corr_mas_casos[[#This Row],[Corregimiento]],Hoja3!$A$2:$D$676,4,0)</f>
        <v>80809</v>
      </c>
      <c r="E4655" s="90">
        <v>65</v>
      </c>
    </row>
    <row r="4656" spans="1:5">
      <c r="A4656" s="89">
        <v>44176</v>
      </c>
      <c r="B4656" s="90">
        <v>44176</v>
      </c>
      <c r="C4656" s="90" t="s">
        <v>545</v>
      </c>
      <c r="D4656" s="91">
        <f>VLOOKUP(Pag_Inicio_Corr_mas_casos[[#This Row],[Corregimiento]],Hoja3!$A$2:$D$676,4,0)</f>
        <v>80810</v>
      </c>
      <c r="E4656" s="90">
        <v>56</v>
      </c>
    </row>
    <row r="4657" spans="1:5">
      <c r="A4657" s="89">
        <v>44176</v>
      </c>
      <c r="B4657" s="90">
        <v>44176</v>
      </c>
      <c r="C4657" s="90" t="s">
        <v>524</v>
      </c>
      <c r="D4657" s="91">
        <f>VLOOKUP(Pag_Inicio_Corr_mas_casos[[#This Row],[Corregimiento]],Hoja3!$A$2:$D$676,4,0)</f>
        <v>130101</v>
      </c>
      <c r="E4657" s="90">
        <v>51</v>
      </c>
    </row>
    <row r="4658" spans="1:5">
      <c r="A4658" s="89">
        <v>44176</v>
      </c>
      <c r="B4658" s="90">
        <v>44176</v>
      </c>
      <c r="C4658" s="90" t="s">
        <v>575</v>
      </c>
      <c r="D4658" s="91">
        <f>VLOOKUP(Pag_Inicio_Corr_mas_casos[[#This Row],[Corregimiento]],Hoja3!$A$2:$D$676,4,0)</f>
        <v>80807</v>
      </c>
      <c r="E4658" s="90">
        <v>51</v>
      </c>
    </row>
    <row r="4659" spans="1:5">
      <c r="A4659" s="89">
        <v>44176</v>
      </c>
      <c r="B4659" s="90">
        <v>44176</v>
      </c>
      <c r="C4659" s="90" t="s">
        <v>543</v>
      </c>
      <c r="D4659" s="91">
        <f>VLOOKUP(Pag_Inicio_Corr_mas_casos[[#This Row],[Corregimiento]],Hoja3!$A$2:$D$676,4,0)</f>
        <v>80806</v>
      </c>
      <c r="E4659" s="90">
        <v>51</v>
      </c>
    </row>
    <row r="4660" spans="1:5">
      <c r="A4660" s="89">
        <v>44176</v>
      </c>
      <c r="B4660" s="90">
        <v>44176</v>
      </c>
      <c r="C4660" s="90" t="s">
        <v>526</v>
      </c>
      <c r="D4660" s="91">
        <f>VLOOKUP(Pag_Inicio_Corr_mas_casos[[#This Row],[Corregimiento]],Hoja3!$A$2:$D$676,4,0)</f>
        <v>130106</v>
      </c>
      <c r="E4660" s="90">
        <v>51</v>
      </c>
    </row>
    <row r="4661" spans="1:5">
      <c r="A4661" s="89">
        <v>44176</v>
      </c>
      <c r="B4661" s="90">
        <v>44176</v>
      </c>
      <c r="C4661" s="90" t="s">
        <v>525</v>
      </c>
      <c r="D4661" s="91">
        <f>VLOOKUP(Pag_Inicio_Corr_mas_casos[[#This Row],[Corregimiento]],Hoja3!$A$2:$D$676,4,0)</f>
        <v>81002</v>
      </c>
      <c r="E4661" s="90">
        <v>50</v>
      </c>
    </row>
    <row r="4662" spans="1:5">
      <c r="A4662" s="89">
        <v>44176</v>
      </c>
      <c r="B4662" s="90">
        <v>44176</v>
      </c>
      <c r="C4662" s="90" t="s">
        <v>560</v>
      </c>
      <c r="D4662" s="91">
        <f>VLOOKUP(Pag_Inicio_Corr_mas_casos[[#This Row],[Corregimiento]],Hoja3!$A$2:$D$676,4,0)</f>
        <v>80826</v>
      </c>
      <c r="E4662" s="90">
        <v>49</v>
      </c>
    </row>
    <row r="4663" spans="1:5">
      <c r="A4663" s="89">
        <v>44176</v>
      </c>
      <c r="B4663" s="90">
        <v>44176</v>
      </c>
      <c r="C4663" s="90" t="s">
        <v>555</v>
      </c>
      <c r="D4663" s="91">
        <f>VLOOKUP(Pag_Inicio_Corr_mas_casos[[#This Row],[Corregimiento]],Hoja3!$A$2:$D$676,4,0)</f>
        <v>80815</v>
      </c>
      <c r="E4663" s="90">
        <v>6</v>
      </c>
    </row>
    <row r="4664" spans="1:5">
      <c r="A4664" s="89">
        <v>44176</v>
      </c>
      <c r="B4664" s="90">
        <v>44176</v>
      </c>
      <c r="C4664" s="90" t="s">
        <v>529</v>
      </c>
      <c r="D4664" s="91">
        <f>VLOOKUP(Pag_Inicio_Corr_mas_casos[[#This Row],[Corregimiento]],Hoja3!$A$2:$D$676,4,0)</f>
        <v>80821</v>
      </c>
      <c r="E4664" s="90">
        <v>65</v>
      </c>
    </row>
    <row r="4665" spans="1:5">
      <c r="A4665" s="89">
        <v>44176</v>
      </c>
      <c r="B4665" s="90">
        <v>44176</v>
      </c>
      <c r="C4665" s="90" t="s">
        <v>570</v>
      </c>
      <c r="D4665" s="91">
        <f>VLOOKUP(Pag_Inicio_Corr_mas_casos[[#This Row],[Corregimiento]],Hoja3!$A$2:$D$676,4,0)</f>
        <v>81009</v>
      </c>
      <c r="E4665" s="90">
        <v>47</v>
      </c>
    </row>
    <row r="4666" spans="1:5">
      <c r="A4666" s="89">
        <v>44176</v>
      </c>
      <c r="B4666" s="90">
        <v>44176</v>
      </c>
      <c r="C4666" s="90" t="s">
        <v>535</v>
      </c>
      <c r="D4666" s="91">
        <f>VLOOKUP(Pag_Inicio_Corr_mas_casos[[#This Row],[Corregimiento]],Hoja3!$A$2:$D$676,4,0)</f>
        <v>80823</v>
      </c>
      <c r="E4666" s="90">
        <v>46</v>
      </c>
    </row>
    <row r="4667" spans="1:5">
      <c r="A4667" s="89">
        <v>44176</v>
      </c>
      <c r="B4667" s="90">
        <v>44176</v>
      </c>
      <c r="C4667" s="90" t="s">
        <v>541</v>
      </c>
      <c r="D4667" s="91">
        <f>VLOOKUP(Pag_Inicio_Corr_mas_casos[[#This Row],[Corregimiento]],Hoja3!$A$2:$D$676,4,0)</f>
        <v>130702</v>
      </c>
      <c r="E4667" s="90">
        <v>45</v>
      </c>
    </row>
    <row r="4668" spans="1:5">
      <c r="A4668" s="89">
        <v>44176</v>
      </c>
      <c r="B4668" s="90">
        <v>44176</v>
      </c>
      <c r="C4668" s="90" t="s">
        <v>530</v>
      </c>
      <c r="D4668" s="91">
        <f>VLOOKUP(Pag_Inicio_Corr_mas_casos[[#This Row],[Corregimiento]],Hoja3!$A$2:$D$676,4,0)</f>
        <v>81007</v>
      </c>
      <c r="E4668" s="90">
        <v>45</v>
      </c>
    </row>
    <row r="4669" spans="1:5">
      <c r="A4669" s="89">
        <v>44176</v>
      </c>
      <c r="B4669" s="90">
        <v>44176</v>
      </c>
      <c r="C4669" s="90" t="s">
        <v>569</v>
      </c>
      <c r="D4669" s="91">
        <f>VLOOKUP(Pag_Inicio_Corr_mas_casos[[#This Row],[Corregimiento]],Hoja3!$A$2:$D$676,4,0)</f>
        <v>81003</v>
      </c>
      <c r="E4669" s="90">
        <v>45</v>
      </c>
    </row>
    <row r="4670" spans="1:5">
      <c r="A4670" s="89">
        <v>44176</v>
      </c>
      <c r="B4670" s="90">
        <v>44176</v>
      </c>
      <c r="C4670" s="90" t="s">
        <v>536</v>
      </c>
      <c r="D4670" s="91">
        <f>VLOOKUP(Pag_Inicio_Corr_mas_casos[[#This Row],[Corregimiento]],Hoja3!$A$2:$D$676,4,0)</f>
        <v>81001</v>
      </c>
      <c r="E4670" s="90">
        <v>44</v>
      </c>
    </row>
    <row r="4671" spans="1:5">
      <c r="A4671" s="89">
        <v>44176</v>
      </c>
      <c r="B4671" s="90">
        <v>44176</v>
      </c>
      <c r="C4671" s="90" t="s">
        <v>528</v>
      </c>
      <c r="D4671" s="91">
        <f>VLOOKUP(Pag_Inicio_Corr_mas_casos[[#This Row],[Corregimiento]],Hoja3!$A$2:$D$676,4,0)</f>
        <v>130102</v>
      </c>
      <c r="E4671" s="90">
        <v>42</v>
      </c>
    </row>
    <row r="4672" spans="1:5">
      <c r="A4672" s="89">
        <v>44176</v>
      </c>
      <c r="B4672" s="90">
        <v>44176</v>
      </c>
      <c r="C4672" s="90" t="s">
        <v>532</v>
      </c>
      <c r="D4672" s="91">
        <f>VLOOKUP(Pag_Inicio_Corr_mas_casos[[#This Row],[Corregimiento]],Hoja3!$A$2:$D$676,4,0)</f>
        <v>80816</v>
      </c>
      <c r="E4672" s="90">
        <v>42</v>
      </c>
    </row>
    <row r="4673" spans="1:5">
      <c r="A4673" s="89">
        <v>44176</v>
      </c>
      <c r="B4673" s="90">
        <v>44176</v>
      </c>
      <c r="C4673" s="90" t="s">
        <v>533</v>
      </c>
      <c r="D4673" s="91">
        <f>VLOOKUP(Pag_Inicio_Corr_mas_casos[[#This Row],[Corregimiento]],Hoja3!$A$2:$D$676,4,0)</f>
        <v>80817</v>
      </c>
      <c r="E4673" s="90">
        <v>41</v>
      </c>
    </row>
    <row r="4674" spans="1:5">
      <c r="A4674" s="89">
        <v>44176</v>
      </c>
      <c r="B4674" s="90">
        <v>44176</v>
      </c>
      <c r="C4674" s="90" t="s">
        <v>576</v>
      </c>
      <c r="D4674" s="91">
        <f>VLOOKUP(Pag_Inicio_Corr_mas_casos[[#This Row],[Corregimiento]],Hoja3!$A$2:$D$676,4,0)</f>
        <v>80814</v>
      </c>
      <c r="E4674" s="90">
        <v>40</v>
      </c>
    </row>
    <row r="4675" spans="1:5">
      <c r="A4675" s="89">
        <v>44176</v>
      </c>
      <c r="B4675" s="90">
        <v>44176</v>
      </c>
      <c r="C4675" s="90" t="s">
        <v>550</v>
      </c>
      <c r="D4675" s="91">
        <f>VLOOKUP(Pag_Inicio_Corr_mas_casos[[#This Row],[Corregimiento]],Hoja3!$A$2:$D$676,4,0)</f>
        <v>80813</v>
      </c>
      <c r="E4675" s="90">
        <v>37</v>
      </c>
    </row>
    <row r="4676" spans="1:5">
      <c r="A4676" s="89">
        <v>44176</v>
      </c>
      <c r="B4676" s="90">
        <v>44176</v>
      </c>
      <c r="C4676" s="90" t="s">
        <v>554</v>
      </c>
      <c r="D4676" s="91">
        <f>VLOOKUP(Pag_Inicio_Corr_mas_casos[[#This Row],[Corregimiento]],Hoja3!$A$2:$D$676,4,0)</f>
        <v>80820</v>
      </c>
      <c r="E4676" s="90">
        <v>36</v>
      </c>
    </row>
    <row r="4677" spans="1:5">
      <c r="A4677" s="89">
        <v>44176</v>
      </c>
      <c r="B4677" s="90">
        <v>44176</v>
      </c>
      <c r="C4677" s="90" t="s">
        <v>534</v>
      </c>
      <c r="D4677" s="91">
        <f>VLOOKUP(Pag_Inicio_Corr_mas_casos[[#This Row],[Corregimiento]],Hoja3!$A$2:$D$676,4,0)</f>
        <v>80822</v>
      </c>
      <c r="E4677" s="90">
        <v>34</v>
      </c>
    </row>
    <row r="4678" spans="1:5">
      <c r="A4678" s="89">
        <v>44176</v>
      </c>
      <c r="B4678" s="90">
        <v>44176</v>
      </c>
      <c r="C4678" s="90" t="s">
        <v>754</v>
      </c>
      <c r="D4678" s="91">
        <f>VLOOKUP(Pag_Inicio_Corr_mas_casos[[#This Row],[Corregimiento]],Hoja3!$A$2:$D$676,4,0)</f>
        <v>90304</v>
      </c>
      <c r="E4678" s="90">
        <v>32</v>
      </c>
    </row>
    <row r="4679" spans="1:5">
      <c r="A4679" s="89">
        <v>44176</v>
      </c>
      <c r="B4679" s="90">
        <v>44176</v>
      </c>
      <c r="C4679" s="90" t="s">
        <v>587</v>
      </c>
      <c r="D4679" s="91">
        <f>VLOOKUP(Pag_Inicio_Corr_mas_casos[[#This Row],[Corregimiento]],Hoja3!$A$2:$D$676,4,0)</f>
        <v>130716</v>
      </c>
      <c r="E4679" s="90">
        <v>32</v>
      </c>
    </row>
    <row r="4680" spans="1:5">
      <c r="A4680" s="89">
        <v>44176</v>
      </c>
      <c r="B4680" s="90">
        <v>44176</v>
      </c>
      <c r="C4680" s="90" t="s">
        <v>557</v>
      </c>
      <c r="D4680" s="91">
        <f>VLOOKUP(Pag_Inicio_Corr_mas_casos[[#This Row],[Corregimiento]],Hoja3!$A$2:$D$676,4,0)</f>
        <v>80811</v>
      </c>
      <c r="E4680" s="90">
        <v>30</v>
      </c>
    </row>
    <row r="4681" spans="1:5">
      <c r="A4681" s="89">
        <v>44176</v>
      </c>
      <c r="B4681" s="90">
        <v>44176</v>
      </c>
      <c r="C4681" s="90" t="s">
        <v>744</v>
      </c>
      <c r="D4681" s="91">
        <f>VLOOKUP(Pag_Inicio_Corr_mas_casos[[#This Row],[Corregimiento]],Hoja3!$A$2:$D$676,4,0)</f>
        <v>20105</v>
      </c>
      <c r="E4681" s="90">
        <v>29</v>
      </c>
    </row>
    <row r="4682" spans="1:5">
      <c r="A4682" s="89">
        <v>44176</v>
      </c>
      <c r="B4682" s="90">
        <v>44176</v>
      </c>
      <c r="C4682" s="90" t="s">
        <v>563</v>
      </c>
      <c r="D4682" s="91">
        <f>VLOOKUP(Pag_Inicio_Corr_mas_casos[[#This Row],[Corregimiento]],Hoja3!$A$2:$D$676,4,0)</f>
        <v>130105</v>
      </c>
      <c r="E4682" s="90">
        <v>29</v>
      </c>
    </row>
    <row r="4683" spans="1:5">
      <c r="A4683" s="89">
        <v>44176</v>
      </c>
      <c r="B4683" s="90">
        <v>44176</v>
      </c>
      <c r="C4683" s="90" t="s">
        <v>561</v>
      </c>
      <c r="D4683" s="91">
        <f>VLOOKUP(Pag_Inicio_Corr_mas_casos[[#This Row],[Corregimiento]],Hoja3!$A$2:$D$676,4,0)</f>
        <v>50208</v>
      </c>
      <c r="E4683" s="90">
        <v>28</v>
      </c>
    </row>
    <row r="4684" spans="1:5">
      <c r="A4684" s="89">
        <v>44176</v>
      </c>
      <c r="B4684" s="90">
        <v>44176</v>
      </c>
      <c r="C4684" s="90" t="s">
        <v>527</v>
      </c>
      <c r="D4684" s="91">
        <f>VLOOKUP(Pag_Inicio_Corr_mas_casos[[#This Row],[Corregimiento]],Hoja3!$A$2:$D$676,4,0)</f>
        <v>80802</v>
      </c>
      <c r="E4684" s="90">
        <v>27</v>
      </c>
    </row>
    <row r="4685" spans="1:5">
      <c r="A4685" s="89">
        <v>44176</v>
      </c>
      <c r="B4685" s="90">
        <v>44176</v>
      </c>
      <c r="C4685" s="90" t="s">
        <v>568</v>
      </c>
      <c r="D4685" s="91">
        <f>VLOOKUP(Pag_Inicio_Corr_mas_casos[[#This Row],[Corregimiento]],Hoja3!$A$2:$D$676,4,0)</f>
        <v>130717</v>
      </c>
      <c r="E4685" s="90">
        <v>27</v>
      </c>
    </row>
    <row r="4686" spans="1:5">
      <c r="A4686" s="89">
        <v>44176</v>
      </c>
      <c r="B4686" s="90">
        <v>44176</v>
      </c>
      <c r="C4686" s="90" t="s">
        <v>553</v>
      </c>
      <c r="D4686" s="91">
        <f>VLOOKUP(Pag_Inicio_Corr_mas_casos[[#This Row],[Corregimiento]],Hoja3!$A$2:$D$676,4,0)</f>
        <v>80808</v>
      </c>
      <c r="E4686" s="90">
        <v>26</v>
      </c>
    </row>
    <row r="4687" spans="1:5">
      <c r="A4687" s="89">
        <v>44176</v>
      </c>
      <c r="B4687" s="90">
        <v>44176</v>
      </c>
      <c r="C4687" s="90" t="s">
        <v>531</v>
      </c>
      <c r="D4687" s="91">
        <f>VLOOKUP(Pag_Inicio_Corr_mas_casos[[#This Row],[Corregimiento]],Hoja3!$A$2:$D$676,4,0)</f>
        <v>81008</v>
      </c>
      <c r="E4687" s="90">
        <v>25</v>
      </c>
    </row>
    <row r="4688" spans="1:5">
      <c r="A4688" s="89">
        <v>44176</v>
      </c>
      <c r="B4688" s="90">
        <v>44176</v>
      </c>
      <c r="C4688" s="90" t="s">
        <v>538</v>
      </c>
      <c r="D4688" s="91">
        <f>VLOOKUP(Pag_Inicio_Corr_mas_casos[[#This Row],[Corregimiento]],Hoja3!$A$2:$D$676,4,0)</f>
        <v>130107</v>
      </c>
      <c r="E4688" s="90">
        <v>24</v>
      </c>
    </row>
    <row r="4689" spans="1:5">
      <c r="A4689" s="89">
        <v>44176</v>
      </c>
      <c r="B4689" s="90">
        <v>44176</v>
      </c>
      <c r="C4689" s="90" t="s">
        <v>586</v>
      </c>
      <c r="D4689" s="91">
        <f>VLOOKUP(Pag_Inicio_Corr_mas_casos[[#This Row],[Corregimiento]],Hoja3!$A$2:$D$676,4,0)</f>
        <v>81005</v>
      </c>
      <c r="E4689" s="90">
        <v>24</v>
      </c>
    </row>
    <row r="4690" spans="1:5">
      <c r="A4690" s="89">
        <v>44176</v>
      </c>
      <c r="B4690" s="90">
        <v>44176</v>
      </c>
      <c r="C4690" s="90" t="s">
        <v>562</v>
      </c>
      <c r="D4690" s="91">
        <f>VLOOKUP(Pag_Inicio_Corr_mas_casos[[#This Row],[Corregimiento]],Hoja3!$A$2:$D$676,4,0)</f>
        <v>80803</v>
      </c>
      <c r="E4690" s="90">
        <v>22</v>
      </c>
    </row>
    <row r="4691" spans="1:5">
      <c r="A4691" s="89">
        <v>44176</v>
      </c>
      <c r="B4691" s="90">
        <v>44176</v>
      </c>
      <c r="C4691" s="90" t="s">
        <v>572</v>
      </c>
      <c r="D4691" s="91">
        <f>VLOOKUP(Pag_Inicio_Corr_mas_casos[[#This Row],[Corregimiento]],Hoja3!$A$2:$D$676,4,0)</f>
        <v>130701</v>
      </c>
      <c r="E4691" s="90">
        <v>21</v>
      </c>
    </row>
    <row r="4692" spans="1:5">
      <c r="A4692" s="89">
        <v>44176</v>
      </c>
      <c r="B4692" s="90">
        <v>44176</v>
      </c>
      <c r="C4692" s="90" t="s">
        <v>580</v>
      </c>
      <c r="D4692" s="91">
        <f>VLOOKUP(Pag_Inicio_Corr_mas_casos[[#This Row],[Corregimiento]],Hoja3!$A$2:$D$676,4,0)</f>
        <v>91001</v>
      </c>
      <c r="E4692" s="90">
        <v>21</v>
      </c>
    </row>
    <row r="4693" spans="1:5">
      <c r="A4693" s="89">
        <v>44176</v>
      </c>
      <c r="B4693" s="90">
        <v>44176</v>
      </c>
      <c r="C4693" s="90" t="s">
        <v>542</v>
      </c>
      <c r="D4693" s="91">
        <f>VLOOKUP(Pag_Inicio_Corr_mas_casos[[#This Row],[Corregimiento]],Hoja3!$A$2:$D$676,4,0)</f>
        <v>40601</v>
      </c>
      <c r="E4693" s="90">
        <v>20</v>
      </c>
    </row>
    <row r="4694" spans="1:5">
      <c r="A4694" s="89">
        <v>44176</v>
      </c>
      <c r="B4694" s="90">
        <v>44176</v>
      </c>
      <c r="C4694" s="90" t="s">
        <v>599</v>
      </c>
      <c r="D4694" s="91">
        <f>VLOOKUP(Pag_Inicio_Corr_mas_casos[[#This Row],[Corregimiento]],Hoja3!$A$2:$D$676,4,0)</f>
        <v>81004</v>
      </c>
      <c r="E4694" s="90">
        <v>20</v>
      </c>
    </row>
    <row r="4695" spans="1:5">
      <c r="A4695" s="89">
        <v>44176</v>
      </c>
      <c r="B4695" s="90">
        <v>44176</v>
      </c>
      <c r="C4695" s="90" t="s">
        <v>595</v>
      </c>
      <c r="D4695" s="91">
        <f>VLOOKUP(Pag_Inicio_Corr_mas_casos[[#This Row],[Corregimiento]],Hoja3!$A$2:$D$676,4,0)</f>
        <v>20601</v>
      </c>
      <c r="E4695" s="90">
        <v>20</v>
      </c>
    </row>
    <row r="4696" spans="1:5">
      <c r="A4696" s="89">
        <v>44176</v>
      </c>
      <c r="B4696" s="90">
        <v>44176</v>
      </c>
      <c r="C4696" s="90" t="s">
        <v>559</v>
      </c>
      <c r="D4696" s="91">
        <f>VLOOKUP(Pag_Inicio_Corr_mas_casos[[#This Row],[Corregimiento]],Hoja3!$A$2:$D$676,4,0)</f>
        <v>130708</v>
      </c>
      <c r="E4696" s="90">
        <v>18</v>
      </c>
    </row>
    <row r="4697" spans="1:5">
      <c r="A4697" s="89">
        <v>44176</v>
      </c>
      <c r="B4697" s="90">
        <v>44176</v>
      </c>
      <c r="C4697" s="90" t="s">
        <v>573</v>
      </c>
      <c r="D4697" s="91">
        <f>VLOOKUP(Pag_Inicio_Corr_mas_casos[[#This Row],[Corregimiento]],Hoja3!$A$2:$D$676,4,0)</f>
        <v>80804</v>
      </c>
      <c r="E4697" s="90">
        <v>17</v>
      </c>
    </row>
    <row r="4698" spans="1:5">
      <c r="A4698" s="89">
        <v>44176</v>
      </c>
      <c r="B4698" s="90">
        <v>44176</v>
      </c>
      <c r="C4698" s="90" t="s">
        <v>539</v>
      </c>
      <c r="D4698" s="91">
        <f>VLOOKUP(Pag_Inicio_Corr_mas_casos[[#This Row],[Corregimiento]],Hoja3!$A$2:$D$676,4,0)</f>
        <v>81006</v>
      </c>
      <c r="E4698" s="90">
        <v>16</v>
      </c>
    </row>
    <row r="4699" spans="1:5">
      <c r="A4699" s="89">
        <v>44176</v>
      </c>
      <c r="B4699" s="90">
        <v>44176</v>
      </c>
      <c r="C4699" s="90" t="s">
        <v>544</v>
      </c>
      <c r="D4699" s="91">
        <f>VLOOKUP(Pag_Inicio_Corr_mas_casos[[#This Row],[Corregimiento]],Hoja3!$A$2:$D$676,4,0)</f>
        <v>130108</v>
      </c>
      <c r="E4699" s="90">
        <v>16</v>
      </c>
    </row>
    <row r="4700" spans="1:5">
      <c r="A4700" s="89">
        <v>44176</v>
      </c>
      <c r="B4700" s="90">
        <v>44176</v>
      </c>
      <c r="C4700" s="90" t="s">
        <v>517</v>
      </c>
      <c r="D4700" s="91">
        <f>VLOOKUP(Pag_Inicio_Corr_mas_casos[[#This Row],[Corregimiento]],Hoja3!$A$2:$D$676,4,0)</f>
        <v>130709</v>
      </c>
      <c r="E4700" s="90">
        <v>15</v>
      </c>
    </row>
    <row r="4701" spans="1:5">
      <c r="A4701" s="89">
        <v>44176</v>
      </c>
      <c r="B4701" s="90">
        <v>44176</v>
      </c>
      <c r="C4701" s="90" t="s">
        <v>694</v>
      </c>
      <c r="D4701" s="91">
        <f>VLOOKUP(Pag_Inicio_Corr_mas_casos[[#This Row],[Corregimiento]],Hoja3!$A$2:$D$676,4,0)</f>
        <v>20401</v>
      </c>
      <c r="E4701" s="90">
        <v>15</v>
      </c>
    </row>
    <row r="4702" spans="1:5">
      <c r="A4702" s="89">
        <v>44176</v>
      </c>
      <c r="B4702" s="90">
        <v>44176</v>
      </c>
      <c r="C4702" s="90" t="s">
        <v>567</v>
      </c>
      <c r="D4702" s="91">
        <f>VLOOKUP(Pag_Inicio_Corr_mas_casos[[#This Row],[Corregimiento]],Hoja3!$A$2:$D$676,4,0)</f>
        <v>80805</v>
      </c>
      <c r="E4702" s="90">
        <v>14</v>
      </c>
    </row>
    <row r="4703" spans="1:5">
      <c r="A4703" s="89">
        <v>44176</v>
      </c>
      <c r="B4703" s="90">
        <v>44176</v>
      </c>
      <c r="C4703" s="90" t="s">
        <v>755</v>
      </c>
      <c r="D4703" s="91">
        <f>VLOOKUP(Pag_Inicio_Corr_mas_casos[[#This Row],[Corregimiento]],Hoja3!$A$2:$D$676,4,0)</f>
        <v>20103</v>
      </c>
      <c r="E4703" s="90">
        <v>14</v>
      </c>
    </row>
    <row r="4704" spans="1:5">
      <c r="A4704" s="89">
        <v>44176</v>
      </c>
      <c r="B4704" s="90">
        <v>44176</v>
      </c>
      <c r="C4704" s="90" t="s">
        <v>600</v>
      </c>
      <c r="D4704" s="91">
        <f>VLOOKUP(Pag_Inicio_Corr_mas_casos[[#This Row],[Corregimiento]],Hoja3!$A$2:$D$676,4,0)</f>
        <v>30115</v>
      </c>
      <c r="E4704" s="90">
        <v>13</v>
      </c>
    </row>
    <row r="4705" spans="1:5">
      <c r="A4705" s="89">
        <v>44176</v>
      </c>
      <c r="B4705" s="90">
        <v>44176</v>
      </c>
      <c r="C4705" s="90" t="s">
        <v>657</v>
      </c>
      <c r="D4705" s="91">
        <f>VLOOKUP(Pag_Inicio_Corr_mas_casos[[#This Row],[Corregimiento]],Hoja3!$A$2:$D$676,4,0)</f>
        <v>91101</v>
      </c>
      <c r="E4705" s="90">
        <v>12</v>
      </c>
    </row>
    <row r="4706" spans="1:5">
      <c r="A4706" s="89">
        <v>44176</v>
      </c>
      <c r="B4706" s="90">
        <v>44176</v>
      </c>
      <c r="C4706" s="90" t="s">
        <v>592</v>
      </c>
      <c r="D4706" s="91">
        <f>VLOOKUP(Pag_Inicio_Corr_mas_casos[[#This Row],[Corregimiento]],Hoja3!$A$2:$D$676,4,0)</f>
        <v>20101</v>
      </c>
      <c r="E4706" s="90">
        <v>11</v>
      </c>
    </row>
    <row r="4707" spans="1:5">
      <c r="A4707" s="89">
        <v>44176</v>
      </c>
      <c r="B4707" s="90">
        <v>44176</v>
      </c>
      <c r="C4707" s="90" t="s">
        <v>756</v>
      </c>
      <c r="D4707" s="91">
        <f>VLOOKUP(Pag_Inicio_Corr_mas_casos[[#This Row],[Corregimiento]],Hoja3!$A$2:$D$676,4,0)</f>
        <v>90705</v>
      </c>
      <c r="E4707" s="90">
        <v>11</v>
      </c>
    </row>
    <row r="4708" spans="1:5">
      <c r="A4708" s="83">
        <v>44177</v>
      </c>
      <c r="B4708" s="84">
        <v>44177</v>
      </c>
      <c r="C4708" s="84" t="s">
        <v>529</v>
      </c>
      <c r="D4708" s="85">
        <f>VLOOKUP(Pag_Inicio_Corr_mas_casos[[#This Row],[Corregimiento]],Hoja3!$A$2:$D$676,4,0)</f>
        <v>80821</v>
      </c>
      <c r="E4708" s="84">
        <v>107</v>
      </c>
    </row>
    <row r="4709" spans="1:5">
      <c r="A4709" s="83">
        <v>44177</v>
      </c>
      <c r="B4709" s="84">
        <v>44177</v>
      </c>
      <c r="C4709" s="84" t="s">
        <v>565</v>
      </c>
      <c r="D4709" s="85">
        <f>VLOOKUP(Pag_Inicio_Corr_mas_casos[[#This Row],[Corregimiento]],Hoja3!$A$2:$D$676,4,0)</f>
        <v>80809</v>
      </c>
      <c r="E4709" s="84">
        <v>106</v>
      </c>
    </row>
    <row r="4710" spans="1:5">
      <c r="A4710" s="83">
        <v>44177</v>
      </c>
      <c r="B4710" s="84">
        <v>44177</v>
      </c>
      <c r="C4710" s="84" t="s">
        <v>526</v>
      </c>
      <c r="D4710" s="85">
        <f>VLOOKUP(Pag_Inicio_Corr_mas_casos[[#This Row],[Corregimiento]],Hoja3!$A$2:$D$676,4,0)</f>
        <v>130106</v>
      </c>
      <c r="E4710" s="84">
        <v>106</v>
      </c>
    </row>
    <row r="4711" spans="1:5">
      <c r="A4711" s="83">
        <v>44177</v>
      </c>
      <c r="B4711" s="84">
        <v>44177</v>
      </c>
      <c r="C4711" s="84" t="s">
        <v>524</v>
      </c>
      <c r="D4711" s="85">
        <f>VLOOKUP(Pag_Inicio_Corr_mas_casos[[#This Row],[Corregimiento]],Hoja3!$A$2:$D$676,4,0)</f>
        <v>130101</v>
      </c>
      <c r="E4711" s="84">
        <v>100</v>
      </c>
    </row>
    <row r="4712" spans="1:5">
      <c r="A4712" s="83">
        <v>44177</v>
      </c>
      <c r="B4712" s="84">
        <v>44177</v>
      </c>
      <c r="C4712" s="84" t="s">
        <v>540</v>
      </c>
      <c r="D4712" s="85">
        <f>VLOOKUP(Pag_Inicio_Corr_mas_casos[[#This Row],[Corregimiento]],Hoja3!$A$2:$D$676,4,0)</f>
        <v>80812</v>
      </c>
      <c r="E4712" s="84">
        <v>81</v>
      </c>
    </row>
    <row r="4713" spans="1:5">
      <c r="A4713" s="83">
        <v>44177</v>
      </c>
      <c r="B4713" s="84">
        <v>44177</v>
      </c>
      <c r="C4713" s="84" t="s">
        <v>528</v>
      </c>
      <c r="D4713" s="85">
        <f>VLOOKUP(Pag_Inicio_Corr_mas_casos[[#This Row],[Corregimiento]],Hoja3!$A$2:$D$676,4,0)</f>
        <v>130102</v>
      </c>
      <c r="E4713" s="84">
        <v>78</v>
      </c>
    </row>
    <row r="4714" spans="1:5">
      <c r="A4714" s="83">
        <v>44177</v>
      </c>
      <c r="B4714" s="84">
        <v>44177</v>
      </c>
      <c r="C4714" s="84" t="s">
        <v>533</v>
      </c>
      <c r="D4714" s="85">
        <f>VLOOKUP(Pag_Inicio_Corr_mas_casos[[#This Row],[Corregimiento]],Hoja3!$A$2:$D$676,4,0)</f>
        <v>80817</v>
      </c>
      <c r="E4714" s="84">
        <v>77</v>
      </c>
    </row>
    <row r="4715" spans="1:5">
      <c r="A4715" s="83">
        <v>44177</v>
      </c>
      <c r="B4715" s="84">
        <v>44177</v>
      </c>
      <c r="C4715" s="84" t="s">
        <v>537</v>
      </c>
      <c r="D4715" s="85">
        <f>VLOOKUP(Pag_Inicio_Corr_mas_casos[[#This Row],[Corregimiento]],Hoja3!$A$2:$D$676,4,0)</f>
        <v>80819</v>
      </c>
      <c r="E4715" s="84">
        <v>74</v>
      </c>
    </row>
    <row r="4716" spans="1:5">
      <c r="A4716" s="83">
        <v>44177</v>
      </c>
      <c r="B4716" s="84">
        <v>44177</v>
      </c>
      <c r="C4716" s="84" t="s">
        <v>538</v>
      </c>
      <c r="D4716" s="85">
        <f>VLOOKUP(Pag_Inicio_Corr_mas_casos[[#This Row],[Corregimiento]],Hoja3!$A$2:$D$676,4,0)</f>
        <v>130107</v>
      </c>
      <c r="E4716" s="84">
        <v>70</v>
      </c>
    </row>
    <row r="4717" spans="1:5">
      <c r="A4717" s="83">
        <v>44177</v>
      </c>
      <c r="B4717" s="84">
        <v>44177</v>
      </c>
      <c r="C4717" s="84" t="s">
        <v>568</v>
      </c>
      <c r="D4717" s="85">
        <f>VLOOKUP(Pag_Inicio_Corr_mas_casos[[#This Row],[Corregimiento]],Hoja3!$A$2:$D$676,4,0)</f>
        <v>130717</v>
      </c>
      <c r="E4717" s="84">
        <v>70</v>
      </c>
    </row>
    <row r="4718" spans="1:5">
      <c r="A4718" s="83">
        <v>44177</v>
      </c>
      <c r="B4718" s="84">
        <v>44177</v>
      </c>
      <c r="C4718" s="84" t="s">
        <v>535</v>
      </c>
      <c r="D4718" s="85">
        <f>VLOOKUP(Pag_Inicio_Corr_mas_casos[[#This Row],[Corregimiento]],Hoja3!$A$2:$D$676,4,0)</f>
        <v>80823</v>
      </c>
      <c r="E4718" s="84">
        <v>60</v>
      </c>
    </row>
    <row r="4719" spans="1:5">
      <c r="A4719" s="83">
        <v>44177</v>
      </c>
      <c r="B4719" s="84">
        <v>44177</v>
      </c>
      <c r="C4719" s="84" t="s">
        <v>559</v>
      </c>
      <c r="D4719" s="85">
        <f>VLOOKUP(Pag_Inicio_Corr_mas_casos[[#This Row],[Corregimiento]],Hoja3!$A$2:$D$676,4,0)</f>
        <v>130708</v>
      </c>
      <c r="E4719" s="84">
        <v>59</v>
      </c>
    </row>
    <row r="4720" spans="1:5">
      <c r="A4720" s="83">
        <v>44177</v>
      </c>
      <c r="B4720" s="84">
        <v>44177</v>
      </c>
      <c r="C4720" s="84" t="s">
        <v>534</v>
      </c>
      <c r="D4720" s="85">
        <f>VLOOKUP(Pag_Inicio_Corr_mas_casos[[#This Row],[Corregimiento]],Hoja3!$A$2:$D$676,4,0)</f>
        <v>80822</v>
      </c>
      <c r="E4720" s="84">
        <v>57</v>
      </c>
    </row>
    <row r="4721" spans="1:5">
      <c r="A4721" s="83">
        <v>44177</v>
      </c>
      <c r="B4721" s="84">
        <v>44177</v>
      </c>
      <c r="C4721" s="84" t="s">
        <v>543</v>
      </c>
      <c r="D4721" s="85">
        <f>VLOOKUP(Pag_Inicio_Corr_mas_casos[[#This Row],[Corregimiento]],Hoja3!$A$2:$D$676,4,0)</f>
        <v>80806</v>
      </c>
      <c r="E4721" s="84">
        <v>55</v>
      </c>
    </row>
    <row r="4722" spans="1:5">
      <c r="A4722" s="83">
        <v>44177</v>
      </c>
      <c r="B4722" s="84">
        <v>44177</v>
      </c>
      <c r="C4722" s="84" t="s">
        <v>545</v>
      </c>
      <c r="D4722" s="85">
        <f>VLOOKUP(Pag_Inicio_Corr_mas_casos[[#This Row],[Corregimiento]],Hoja3!$A$2:$D$676,4,0)</f>
        <v>80810</v>
      </c>
      <c r="E4722" s="84">
        <v>53</v>
      </c>
    </row>
    <row r="4723" spans="1:5">
      <c r="A4723" s="83">
        <v>44177</v>
      </c>
      <c r="B4723" s="84">
        <v>44177</v>
      </c>
      <c r="C4723" s="84" t="s">
        <v>541</v>
      </c>
      <c r="D4723" s="85">
        <f>VLOOKUP(Pag_Inicio_Corr_mas_casos[[#This Row],[Corregimiento]],Hoja3!$A$2:$D$676,4,0)</f>
        <v>130702</v>
      </c>
      <c r="E4723" s="84">
        <v>52</v>
      </c>
    </row>
    <row r="4724" spans="1:5">
      <c r="A4724" s="83">
        <v>44177</v>
      </c>
      <c r="B4724" s="84">
        <v>44177</v>
      </c>
      <c r="C4724" s="84" t="s">
        <v>560</v>
      </c>
      <c r="D4724" s="85">
        <f>VLOOKUP(Pag_Inicio_Corr_mas_casos[[#This Row],[Corregimiento]],Hoja3!$A$2:$D$676,4,0)</f>
        <v>80826</v>
      </c>
      <c r="E4724" s="84">
        <v>51</v>
      </c>
    </row>
    <row r="4725" spans="1:5">
      <c r="A4725" s="83">
        <v>44177</v>
      </c>
      <c r="B4725" s="84">
        <v>44177</v>
      </c>
      <c r="C4725" s="84" t="s">
        <v>570</v>
      </c>
      <c r="D4725" s="85">
        <f>VLOOKUP(Pag_Inicio_Corr_mas_casos[[#This Row],[Corregimiento]],Hoja3!$A$2:$D$676,4,0)</f>
        <v>81009</v>
      </c>
      <c r="E4725" s="84">
        <v>49</v>
      </c>
    </row>
    <row r="4726" spans="1:5">
      <c r="A4726" s="83">
        <v>44177</v>
      </c>
      <c r="B4726" s="84">
        <v>44177</v>
      </c>
      <c r="C4726" s="84" t="s">
        <v>554</v>
      </c>
      <c r="D4726" s="85">
        <f>VLOOKUP(Pag_Inicio_Corr_mas_casos[[#This Row],[Corregimiento]],Hoja3!$A$2:$D$676,4,0)</f>
        <v>80820</v>
      </c>
      <c r="E4726" s="84">
        <v>45</v>
      </c>
    </row>
    <row r="4727" spans="1:5">
      <c r="A4727" s="83">
        <v>44177</v>
      </c>
      <c r="B4727" s="84">
        <v>44177</v>
      </c>
      <c r="C4727" s="84" t="s">
        <v>532</v>
      </c>
      <c r="D4727" s="85">
        <f>VLOOKUP(Pag_Inicio_Corr_mas_casos[[#This Row],[Corregimiento]],Hoja3!$A$2:$D$676,4,0)</f>
        <v>80816</v>
      </c>
      <c r="E4727" s="84">
        <v>43</v>
      </c>
    </row>
    <row r="4728" spans="1:5">
      <c r="A4728" s="83">
        <v>44177</v>
      </c>
      <c r="B4728" s="84">
        <v>44177</v>
      </c>
      <c r="C4728" s="84" t="s">
        <v>530</v>
      </c>
      <c r="D4728" s="85">
        <f>VLOOKUP(Pag_Inicio_Corr_mas_casos[[#This Row],[Corregimiento]],Hoja3!$A$2:$D$676,4,0)</f>
        <v>81007</v>
      </c>
      <c r="E4728" s="84">
        <v>42</v>
      </c>
    </row>
    <row r="4729" spans="1:5">
      <c r="A4729" s="83">
        <v>44177</v>
      </c>
      <c r="B4729" s="84">
        <v>44177</v>
      </c>
      <c r="C4729" s="84" t="s">
        <v>557</v>
      </c>
      <c r="D4729" s="85">
        <f>VLOOKUP(Pag_Inicio_Corr_mas_casos[[#This Row],[Corregimiento]],Hoja3!$A$2:$D$676,4,0)</f>
        <v>80811</v>
      </c>
      <c r="E4729" s="84">
        <v>40</v>
      </c>
    </row>
    <row r="4730" spans="1:5">
      <c r="A4730" s="83">
        <v>44177</v>
      </c>
      <c r="B4730" s="84">
        <v>44177</v>
      </c>
      <c r="C4730" s="84" t="s">
        <v>525</v>
      </c>
      <c r="D4730" s="85">
        <f>VLOOKUP(Pag_Inicio_Corr_mas_casos[[#This Row],[Corregimiento]],Hoja3!$A$2:$D$676,4,0)</f>
        <v>81002</v>
      </c>
      <c r="E4730" s="84">
        <v>40</v>
      </c>
    </row>
    <row r="4731" spans="1:5">
      <c r="A4731" s="83">
        <v>44177</v>
      </c>
      <c r="B4731" s="84">
        <v>44177</v>
      </c>
      <c r="C4731" s="84" t="s">
        <v>531</v>
      </c>
      <c r="D4731" s="85">
        <f>VLOOKUP(Pag_Inicio_Corr_mas_casos[[#This Row],[Corregimiento]],Hoja3!$A$2:$D$676,4,0)</f>
        <v>81008</v>
      </c>
      <c r="E4731" s="84">
        <v>39</v>
      </c>
    </row>
    <row r="4732" spans="1:5">
      <c r="A4732" s="83">
        <v>44177</v>
      </c>
      <c r="B4732" s="84">
        <v>44177</v>
      </c>
      <c r="C4732" s="84" t="s">
        <v>550</v>
      </c>
      <c r="D4732" s="85">
        <f>VLOOKUP(Pag_Inicio_Corr_mas_casos[[#This Row],[Corregimiento]],Hoja3!$A$2:$D$676,4,0)</f>
        <v>80813</v>
      </c>
      <c r="E4732" s="84">
        <v>38</v>
      </c>
    </row>
    <row r="4733" spans="1:5">
      <c r="A4733" s="83">
        <v>44177</v>
      </c>
      <c r="B4733" s="84">
        <v>44177</v>
      </c>
      <c r="C4733" s="84" t="s">
        <v>561</v>
      </c>
      <c r="D4733" s="85">
        <f>VLOOKUP(Pag_Inicio_Corr_mas_casos[[#This Row],[Corregimiento]],Hoja3!$A$2:$D$676,4,0)</f>
        <v>50208</v>
      </c>
      <c r="E4733" s="84">
        <v>38</v>
      </c>
    </row>
    <row r="4734" spans="1:5">
      <c r="A4734" s="83">
        <v>44177</v>
      </c>
      <c r="B4734" s="84">
        <v>44177</v>
      </c>
      <c r="C4734" s="84" t="s">
        <v>555</v>
      </c>
      <c r="D4734" s="85">
        <f>VLOOKUP(Pag_Inicio_Corr_mas_casos[[#This Row],[Corregimiento]],Hoja3!$A$2:$D$676,4,0)</f>
        <v>80815</v>
      </c>
      <c r="E4734" s="84">
        <v>56</v>
      </c>
    </row>
    <row r="4735" spans="1:5">
      <c r="A4735" s="83">
        <v>44177</v>
      </c>
      <c r="B4735" s="84">
        <v>44177</v>
      </c>
      <c r="C4735" s="84" t="s">
        <v>576</v>
      </c>
      <c r="D4735" s="85">
        <f>VLOOKUP(Pag_Inicio_Corr_mas_casos[[#This Row],[Corregimiento]],Hoja3!$A$2:$D$676,4,0)</f>
        <v>80814</v>
      </c>
      <c r="E4735" s="84">
        <v>31</v>
      </c>
    </row>
    <row r="4736" spans="1:5">
      <c r="A4736" s="83">
        <v>44177</v>
      </c>
      <c r="B4736" s="84">
        <v>44177</v>
      </c>
      <c r="C4736" s="84" t="s">
        <v>544</v>
      </c>
      <c r="D4736" s="85">
        <f>VLOOKUP(Pag_Inicio_Corr_mas_casos[[#This Row],[Corregimiento]],Hoja3!$A$2:$D$676,4,0)</f>
        <v>130108</v>
      </c>
      <c r="E4736" s="84">
        <v>31</v>
      </c>
    </row>
    <row r="4737" spans="1:5">
      <c r="A4737" s="83">
        <v>44177</v>
      </c>
      <c r="B4737" s="84">
        <v>44177</v>
      </c>
      <c r="C4737" s="84" t="s">
        <v>569</v>
      </c>
      <c r="D4737" s="85">
        <f>VLOOKUP(Pag_Inicio_Corr_mas_casos[[#This Row],[Corregimiento]],Hoja3!$A$2:$D$676,4,0)</f>
        <v>81003</v>
      </c>
      <c r="E4737" s="84">
        <v>31</v>
      </c>
    </row>
    <row r="4738" spans="1:5">
      <c r="A4738" s="83">
        <v>44177</v>
      </c>
      <c r="B4738" s="84">
        <v>44177</v>
      </c>
      <c r="C4738" s="84" t="s">
        <v>552</v>
      </c>
      <c r="D4738" s="85">
        <f>VLOOKUP(Pag_Inicio_Corr_mas_casos[[#This Row],[Corregimiento]],Hoja3!$A$2:$D$676,4,0)</f>
        <v>80501</v>
      </c>
      <c r="E4738" s="84">
        <v>30</v>
      </c>
    </row>
    <row r="4739" spans="1:5">
      <c r="A4739" s="83">
        <v>44177</v>
      </c>
      <c r="B4739" s="84">
        <v>44177</v>
      </c>
      <c r="C4739" s="84" t="s">
        <v>572</v>
      </c>
      <c r="D4739" s="85">
        <f>VLOOKUP(Pag_Inicio_Corr_mas_casos[[#This Row],[Corregimiento]],Hoja3!$A$2:$D$676,4,0)</f>
        <v>130701</v>
      </c>
      <c r="E4739" s="84">
        <v>30</v>
      </c>
    </row>
    <row r="4740" spans="1:5">
      <c r="A4740" s="83">
        <v>44177</v>
      </c>
      <c r="B4740" s="84">
        <v>44177</v>
      </c>
      <c r="C4740" s="84" t="s">
        <v>575</v>
      </c>
      <c r="D4740" s="85">
        <f>VLOOKUP(Pag_Inicio_Corr_mas_casos[[#This Row],[Corregimiento]],Hoja3!$A$2:$D$676,4,0)</f>
        <v>80807</v>
      </c>
      <c r="E4740" s="84">
        <v>29</v>
      </c>
    </row>
    <row r="4741" spans="1:5">
      <c r="A4741" s="83">
        <v>44177</v>
      </c>
      <c r="B4741" s="84">
        <v>44177</v>
      </c>
      <c r="C4741" s="84" t="s">
        <v>536</v>
      </c>
      <c r="D4741" s="85">
        <f>VLOOKUP(Pag_Inicio_Corr_mas_casos[[#This Row],[Corregimiento]],Hoja3!$A$2:$D$676,4,0)</f>
        <v>81001</v>
      </c>
      <c r="E4741" s="84">
        <v>28</v>
      </c>
    </row>
    <row r="4742" spans="1:5">
      <c r="A4742" s="83">
        <v>44177</v>
      </c>
      <c r="B4742" s="84">
        <v>44177</v>
      </c>
      <c r="C4742" s="84" t="s">
        <v>542</v>
      </c>
      <c r="D4742" s="85">
        <f>VLOOKUP(Pag_Inicio_Corr_mas_casos[[#This Row],[Corregimiento]],Hoja3!$A$2:$D$676,4,0)</f>
        <v>40601</v>
      </c>
      <c r="E4742" s="84">
        <v>26</v>
      </c>
    </row>
    <row r="4743" spans="1:5">
      <c r="A4743" s="83">
        <v>44177</v>
      </c>
      <c r="B4743" s="84">
        <v>44177</v>
      </c>
      <c r="C4743" s="84" t="s">
        <v>579</v>
      </c>
      <c r="D4743" s="85">
        <f>VLOOKUP(Pag_Inicio_Corr_mas_casos[[#This Row],[Corregimiento]],Hoja3!$A$2:$D$676,4,0)</f>
        <v>130706</v>
      </c>
      <c r="E4743" s="84">
        <v>25</v>
      </c>
    </row>
    <row r="4744" spans="1:5">
      <c r="A4744" s="83">
        <v>44177</v>
      </c>
      <c r="B4744" s="84">
        <v>44177</v>
      </c>
      <c r="C4744" s="84" t="s">
        <v>586</v>
      </c>
      <c r="D4744" s="85">
        <f>VLOOKUP(Pag_Inicio_Corr_mas_casos[[#This Row],[Corregimiento]],Hoja3!$A$2:$D$676,4,0)</f>
        <v>81005</v>
      </c>
      <c r="E4744" s="84">
        <v>22</v>
      </c>
    </row>
    <row r="4745" spans="1:5">
      <c r="A4745" s="83">
        <v>44177</v>
      </c>
      <c r="B4745" s="84">
        <v>44177</v>
      </c>
      <c r="C4745" s="84" t="s">
        <v>517</v>
      </c>
      <c r="D4745" s="85">
        <f>VLOOKUP(Pag_Inicio_Corr_mas_casos[[#This Row],[Corregimiento]],Hoja3!$A$2:$D$676,4,0)</f>
        <v>130709</v>
      </c>
      <c r="E4745" s="84">
        <v>22</v>
      </c>
    </row>
    <row r="4746" spans="1:5">
      <c r="A4746" s="83">
        <v>44177</v>
      </c>
      <c r="B4746" s="84">
        <v>44177</v>
      </c>
      <c r="C4746" s="84" t="s">
        <v>571</v>
      </c>
      <c r="D4746" s="85">
        <f>VLOOKUP(Pag_Inicio_Corr_mas_casos[[#This Row],[Corregimiento]],Hoja3!$A$2:$D$676,4,0)</f>
        <v>30104</v>
      </c>
      <c r="E4746" s="84">
        <v>21</v>
      </c>
    </row>
    <row r="4747" spans="1:5">
      <c r="A4747" s="83">
        <v>44177</v>
      </c>
      <c r="B4747" s="84">
        <v>44177</v>
      </c>
      <c r="C4747" s="84" t="s">
        <v>562</v>
      </c>
      <c r="D4747" s="85">
        <f>VLOOKUP(Pag_Inicio_Corr_mas_casos[[#This Row],[Corregimiento]],Hoja3!$A$2:$D$676,4,0)</f>
        <v>80803</v>
      </c>
      <c r="E4747" s="84">
        <v>20</v>
      </c>
    </row>
    <row r="4748" spans="1:5">
      <c r="A4748" s="83">
        <v>44177</v>
      </c>
      <c r="B4748" s="84">
        <v>44177</v>
      </c>
      <c r="C4748" s="84" t="s">
        <v>587</v>
      </c>
      <c r="D4748" s="85">
        <f>VLOOKUP(Pag_Inicio_Corr_mas_casos[[#This Row],[Corregimiento]],Hoja3!$A$2:$D$676,4,0)</f>
        <v>130716</v>
      </c>
      <c r="E4748" s="84">
        <v>20</v>
      </c>
    </row>
    <row r="4749" spans="1:5">
      <c r="A4749" s="83">
        <v>44177</v>
      </c>
      <c r="B4749" s="84">
        <v>44177</v>
      </c>
      <c r="C4749" s="84" t="s">
        <v>580</v>
      </c>
      <c r="D4749" s="85">
        <f>VLOOKUP(Pag_Inicio_Corr_mas_casos[[#This Row],[Corregimiento]],Hoja3!$A$2:$D$676,4,0)</f>
        <v>91001</v>
      </c>
      <c r="E4749" s="84">
        <v>20</v>
      </c>
    </row>
    <row r="4750" spans="1:5">
      <c r="A4750" s="83">
        <v>44177</v>
      </c>
      <c r="B4750" s="84">
        <v>44177</v>
      </c>
      <c r="C4750" s="84" t="s">
        <v>563</v>
      </c>
      <c r="D4750" s="85">
        <f>VLOOKUP(Pag_Inicio_Corr_mas_casos[[#This Row],[Corregimiento]],Hoja3!$A$2:$D$676,4,0)</f>
        <v>130105</v>
      </c>
      <c r="E4750" s="84">
        <v>20</v>
      </c>
    </row>
    <row r="4751" spans="1:5">
      <c r="A4751" s="83">
        <v>44177</v>
      </c>
      <c r="B4751" s="84">
        <v>44177</v>
      </c>
      <c r="C4751" s="84" t="s">
        <v>691</v>
      </c>
      <c r="D4751" s="85">
        <f>VLOOKUP(Pag_Inicio_Corr_mas_casos[[#This Row],[Corregimiento]],Hoja3!$A$2:$D$676,4,0)</f>
        <v>130103</v>
      </c>
      <c r="E4751" s="84">
        <v>18</v>
      </c>
    </row>
    <row r="4752" spans="1:5">
      <c r="A4752" s="83">
        <v>44177</v>
      </c>
      <c r="B4752" s="84">
        <v>44177</v>
      </c>
      <c r="C4752" s="84" t="s">
        <v>694</v>
      </c>
      <c r="D4752" s="85">
        <f>VLOOKUP(Pag_Inicio_Corr_mas_casos[[#This Row],[Corregimiento]],Hoja3!$A$2:$D$676,4,0)</f>
        <v>20401</v>
      </c>
      <c r="E4752" s="84">
        <v>18</v>
      </c>
    </row>
    <row r="4753" spans="1:6">
      <c r="A4753" s="83">
        <v>44177</v>
      </c>
      <c r="B4753" s="84">
        <v>44177</v>
      </c>
      <c r="C4753" s="84" t="s">
        <v>527</v>
      </c>
      <c r="D4753" s="85">
        <f>VLOOKUP(Pag_Inicio_Corr_mas_casos[[#This Row],[Corregimiento]],Hoja3!$A$2:$D$676,4,0)</f>
        <v>80802</v>
      </c>
      <c r="E4753" s="84">
        <v>16</v>
      </c>
    </row>
    <row r="4754" spans="1:6">
      <c r="A4754" s="83">
        <v>44177</v>
      </c>
      <c r="B4754" s="84">
        <v>44177</v>
      </c>
      <c r="C4754" s="84" t="s">
        <v>553</v>
      </c>
      <c r="D4754" s="85">
        <f>VLOOKUP(Pag_Inicio_Corr_mas_casos[[#This Row],[Corregimiento]],Hoja3!$A$2:$D$676,4,0)</f>
        <v>80808</v>
      </c>
      <c r="E4754" s="84">
        <v>16</v>
      </c>
    </row>
    <row r="4755" spans="1:6">
      <c r="A4755" s="83">
        <v>44177</v>
      </c>
      <c r="B4755" s="84">
        <v>44177</v>
      </c>
      <c r="C4755" s="84" t="s">
        <v>599</v>
      </c>
      <c r="D4755" s="85">
        <f>VLOOKUP(Pag_Inicio_Corr_mas_casos[[#This Row],[Corregimiento]],Hoja3!$A$2:$D$676,4,0)</f>
        <v>81004</v>
      </c>
      <c r="E4755" s="84">
        <v>16</v>
      </c>
    </row>
    <row r="4756" spans="1:6">
      <c r="A4756" s="83">
        <v>44177</v>
      </c>
      <c r="B4756" s="84">
        <v>44177</v>
      </c>
      <c r="C4756" s="84" t="s">
        <v>626</v>
      </c>
      <c r="D4756" s="85">
        <f>VLOOKUP(Pag_Inicio_Corr_mas_casos[[#This Row],[Corregimiento]],Hoja3!$A$2:$D$676,4,0)</f>
        <v>90301</v>
      </c>
      <c r="E4756" s="84">
        <v>15</v>
      </c>
    </row>
    <row r="4757" spans="1:6">
      <c r="A4757" s="83">
        <v>44177</v>
      </c>
      <c r="B4757" s="84">
        <v>44177</v>
      </c>
      <c r="C4757" s="84" t="s">
        <v>546</v>
      </c>
      <c r="D4757" s="85">
        <f>VLOOKUP(Pag_Inicio_Corr_mas_casos[[#This Row],[Corregimiento]],Hoja3!$A$2:$D$676,4,0)</f>
        <v>30107</v>
      </c>
      <c r="E4757" s="84">
        <v>14</v>
      </c>
    </row>
    <row r="4758" spans="1:6">
      <c r="A4758" s="83">
        <v>44177</v>
      </c>
      <c r="B4758" s="84">
        <v>44177</v>
      </c>
      <c r="C4758" s="84" t="s">
        <v>727</v>
      </c>
      <c r="D4758" s="85">
        <f>VLOOKUP(Pag_Inicio_Corr_mas_casos[[#This Row],[Corregimiento]],Hoja3!$A$2:$D$676,4,0)</f>
        <v>40608</v>
      </c>
      <c r="E4758" s="84">
        <v>12</v>
      </c>
    </row>
    <row r="4759" spans="1:6">
      <c r="A4759" s="83">
        <v>44177</v>
      </c>
      <c r="B4759" s="84">
        <v>44177</v>
      </c>
      <c r="C4759" s="84" t="s">
        <v>757</v>
      </c>
      <c r="D4759" s="85">
        <f>VLOOKUP(Pag_Inicio_Corr_mas_casos[[#This Row],[Corregimiento]],Hoja3!$A$2:$D$676,4,0)</f>
        <v>20604</v>
      </c>
      <c r="E4759" s="84">
        <v>12</v>
      </c>
    </row>
    <row r="4760" spans="1:6">
      <c r="A4760" s="83">
        <v>44177</v>
      </c>
      <c r="B4760" s="84">
        <v>44177</v>
      </c>
      <c r="C4760" s="84" t="s">
        <v>617</v>
      </c>
      <c r="D4760" s="85">
        <f>VLOOKUP(Pag_Inicio_Corr_mas_casos[[#This Row],[Corregimiento]],Hoja3!$A$2:$D$676,4,0)</f>
        <v>40801</v>
      </c>
      <c r="E4760" s="84">
        <v>12</v>
      </c>
    </row>
    <row r="4761" spans="1:6">
      <c r="A4761" s="83">
        <v>44177</v>
      </c>
      <c r="B4761" s="84">
        <v>44177</v>
      </c>
      <c r="C4761" s="84" t="s">
        <v>607</v>
      </c>
      <c r="D4761" s="85">
        <f>VLOOKUP(Pag_Inicio_Corr_mas_casos[[#This Row],[Corregimiento]],Hoja3!$A$2:$D$676,4,0)</f>
        <v>30103</v>
      </c>
      <c r="E4761" s="84">
        <v>12</v>
      </c>
    </row>
    <row r="4762" spans="1:6">
      <c r="A4762" s="83">
        <v>44177</v>
      </c>
      <c r="B4762" s="84">
        <v>44177</v>
      </c>
      <c r="C4762" s="84" t="s">
        <v>595</v>
      </c>
      <c r="D4762" s="85">
        <f>VLOOKUP(Pag_Inicio_Corr_mas_casos[[#This Row],[Corregimiento]],Hoja3!$A$2:$D$676,4,0)</f>
        <v>20601</v>
      </c>
      <c r="E4762" s="84">
        <v>12</v>
      </c>
    </row>
    <row r="4763" spans="1:6">
      <c r="A4763" s="83">
        <v>44177</v>
      </c>
      <c r="B4763" s="84">
        <v>44177</v>
      </c>
      <c r="C4763" s="84" t="s">
        <v>547</v>
      </c>
      <c r="D4763" s="85">
        <f>VLOOKUP(Pag_Inicio_Corr_mas_casos[[#This Row],[Corregimiento]],Hoja3!$A$2:$D$676,4,0)</f>
        <v>30113</v>
      </c>
      <c r="E4763" s="84">
        <v>11</v>
      </c>
    </row>
    <row r="4764" spans="1:6">
      <c r="A4764" s="83">
        <v>44177</v>
      </c>
      <c r="B4764" s="84">
        <v>44177</v>
      </c>
      <c r="C4764" s="84" t="s">
        <v>573</v>
      </c>
      <c r="D4764" s="85">
        <f>VLOOKUP(Pag_Inicio_Corr_mas_casos[[#This Row],[Corregimiento]],Hoja3!$A$2:$D$676,4,0)</f>
        <v>80804</v>
      </c>
      <c r="E4764" s="84">
        <v>11</v>
      </c>
    </row>
    <row r="4765" spans="1:6">
      <c r="A4765" s="64">
        <v>44178</v>
      </c>
      <c r="B4765" s="65">
        <v>44178</v>
      </c>
      <c r="C4765" s="65" t="s">
        <v>526</v>
      </c>
      <c r="D4765" s="66">
        <f>VLOOKUP(Pag_Inicio_Corr_mas_casos[[#This Row],[Corregimiento]],Hoja3!$A$2:$D$676,4,0)</f>
        <v>130106</v>
      </c>
      <c r="E4765" s="65">
        <v>106</v>
      </c>
      <c r="F4765">
        <v>1</v>
      </c>
    </row>
    <row r="4766" spans="1:6">
      <c r="A4766" s="64">
        <v>44178</v>
      </c>
      <c r="B4766" s="65">
        <v>44178</v>
      </c>
      <c r="C4766" s="65" t="s">
        <v>524</v>
      </c>
      <c r="D4766" s="66">
        <f>VLOOKUP(Pag_Inicio_Corr_mas_casos[[#This Row],[Corregimiento]],Hoja3!$A$2:$D$676,4,0)</f>
        <v>130101</v>
      </c>
      <c r="E4766" s="65">
        <v>94</v>
      </c>
      <c r="F4766">
        <v>1</v>
      </c>
    </row>
    <row r="4767" spans="1:6">
      <c r="A4767" s="64">
        <v>44178</v>
      </c>
      <c r="B4767" s="65">
        <v>44178</v>
      </c>
      <c r="C4767" s="65" t="s">
        <v>540</v>
      </c>
      <c r="D4767" s="66">
        <f>VLOOKUP(Pag_Inicio_Corr_mas_casos[[#This Row],[Corregimiento]],Hoja3!$A$2:$D$676,4,0)</f>
        <v>80812</v>
      </c>
      <c r="E4767" s="65">
        <v>86</v>
      </c>
      <c r="F4767">
        <v>1</v>
      </c>
    </row>
    <row r="4768" spans="1:6">
      <c r="A4768" s="64">
        <v>44178</v>
      </c>
      <c r="B4768" s="65">
        <v>44178</v>
      </c>
      <c r="C4768" s="65" t="s">
        <v>537</v>
      </c>
      <c r="D4768" s="66">
        <f>VLOOKUP(Pag_Inicio_Corr_mas_casos[[#This Row],[Corregimiento]],Hoja3!$A$2:$D$676,4,0)</f>
        <v>80819</v>
      </c>
      <c r="E4768" s="65">
        <v>74</v>
      </c>
      <c r="F4768">
        <v>1</v>
      </c>
    </row>
    <row r="4769" spans="1:6">
      <c r="A4769" s="64">
        <v>44178</v>
      </c>
      <c r="B4769" s="65">
        <v>44178</v>
      </c>
      <c r="C4769" s="65" t="s">
        <v>545</v>
      </c>
      <c r="D4769" s="66">
        <f>VLOOKUP(Pag_Inicio_Corr_mas_casos[[#This Row],[Corregimiento]],Hoja3!$A$2:$D$676,4,0)</f>
        <v>80810</v>
      </c>
      <c r="E4769" s="65">
        <v>73</v>
      </c>
      <c r="F4769">
        <v>1</v>
      </c>
    </row>
    <row r="4770" spans="1:6">
      <c r="A4770" s="64">
        <v>44178</v>
      </c>
      <c r="B4770" s="65">
        <v>44178</v>
      </c>
      <c r="C4770" s="65" t="s">
        <v>528</v>
      </c>
      <c r="D4770" s="66">
        <f>VLOOKUP(Pag_Inicio_Corr_mas_casos[[#This Row],[Corregimiento]],Hoja3!$A$2:$D$676,4,0)</f>
        <v>130102</v>
      </c>
      <c r="E4770" s="65">
        <v>65</v>
      </c>
      <c r="F4770">
        <v>1</v>
      </c>
    </row>
    <row r="4771" spans="1:6">
      <c r="A4771" s="64">
        <v>44178</v>
      </c>
      <c r="B4771" s="65">
        <v>44178</v>
      </c>
      <c r="C4771" s="65" t="s">
        <v>535</v>
      </c>
      <c r="D4771" s="66">
        <f>VLOOKUP(Pag_Inicio_Corr_mas_casos[[#This Row],[Corregimiento]],Hoja3!$A$2:$D$676,4,0)</f>
        <v>80823</v>
      </c>
      <c r="E4771" s="65">
        <v>61</v>
      </c>
      <c r="F4771">
        <v>1</v>
      </c>
    </row>
    <row r="4772" spans="1:6">
      <c r="A4772" s="64">
        <v>44178</v>
      </c>
      <c r="B4772" s="65">
        <v>44178</v>
      </c>
      <c r="C4772" s="65" t="s">
        <v>530</v>
      </c>
      <c r="D4772" s="66">
        <f>VLOOKUP(Pag_Inicio_Corr_mas_casos[[#This Row],[Corregimiento]],Hoja3!$A$2:$D$676,4,0)</f>
        <v>81007</v>
      </c>
      <c r="E4772" s="65">
        <v>56</v>
      </c>
      <c r="F4772">
        <v>1</v>
      </c>
    </row>
    <row r="4773" spans="1:6">
      <c r="A4773" s="64">
        <v>44178</v>
      </c>
      <c r="B4773" s="65">
        <v>44178</v>
      </c>
      <c r="C4773" s="65" t="s">
        <v>538</v>
      </c>
      <c r="D4773" s="66">
        <f>VLOOKUP(Pag_Inicio_Corr_mas_casos[[#This Row],[Corregimiento]],Hoja3!$A$2:$D$676,4,0)</f>
        <v>130107</v>
      </c>
      <c r="E4773" s="65">
        <v>54</v>
      </c>
      <c r="F4773">
        <v>1</v>
      </c>
    </row>
    <row r="4774" spans="1:6">
      <c r="A4774" s="64">
        <v>44178</v>
      </c>
      <c r="B4774" s="65">
        <v>44178</v>
      </c>
      <c r="C4774" s="65" t="s">
        <v>569</v>
      </c>
      <c r="D4774" s="66">
        <f>VLOOKUP(Pag_Inicio_Corr_mas_casos[[#This Row],[Corregimiento]],Hoja3!$A$2:$D$676,4,0)</f>
        <v>81003</v>
      </c>
      <c r="E4774" s="65">
        <v>53</v>
      </c>
      <c r="F4774">
        <v>1</v>
      </c>
    </row>
    <row r="4775" spans="1:6">
      <c r="A4775" s="64">
        <v>44178</v>
      </c>
      <c r="B4775" s="65">
        <v>44178</v>
      </c>
      <c r="C4775" s="65" t="s">
        <v>536</v>
      </c>
      <c r="D4775" s="66">
        <f>VLOOKUP(Pag_Inicio_Corr_mas_casos[[#This Row],[Corregimiento]],Hoja3!$A$2:$D$676,4,0)</f>
        <v>81001</v>
      </c>
      <c r="E4775" s="65">
        <v>51</v>
      </c>
      <c r="F4775">
        <v>1</v>
      </c>
    </row>
    <row r="4776" spans="1:6">
      <c r="A4776" s="64">
        <v>44178</v>
      </c>
      <c r="B4776" s="65">
        <v>44178</v>
      </c>
      <c r="C4776" s="65" t="s">
        <v>552</v>
      </c>
      <c r="D4776" s="66">
        <f>VLOOKUP(Pag_Inicio_Corr_mas_casos[[#This Row],[Corregimiento]],Hoja3!$A$2:$D$676,4,0)</f>
        <v>80501</v>
      </c>
      <c r="E4776" s="65">
        <v>49</v>
      </c>
      <c r="F4776">
        <v>1</v>
      </c>
    </row>
    <row r="4777" spans="1:6">
      <c r="A4777" s="64">
        <v>44178</v>
      </c>
      <c r="B4777" s="65">
        <v>44178</v>
      </c>
      <c r="C4777" s="65" t="s">
        <v>525</v>
      </c>
      <c r="D4777" s="66">
        <f>VLOOKUP(Pag_Inicio_Corr_mas_casos[[#This Row],[Corregimiento]],Hoja3!$A$2:$D$676,4,0)</f>
        <v>81002</v>
      </c>
      <c r="E4777" s="65">
        <v>48</v>
      </c>
      <c r="F4777">
        <v>1</v>
      </c>
    </row>
    <row r="4778" spans="1:6">
      <c r="A4778" s="64">
        <v>44178</v>
      </c>
      <c r="B4778" s="65">
        <v>44178</v>
      </c>
      <c r="C4778" s="65" t="s">
        <v>575</v>
      </c>
      <c r="D4778" s="66">
        <f>VLOOKUP(Pag_Inicio_Corr_mas_casos[[#This Row],[Corregimiento]],Hoja3!$A$2:$D$676,4,0)</f>
        <v>80807</v>
      </c>
      <c r="E4778" s="65">
        <v>46</v>
      </c>
      <c r="F4778">
        <v>1</v>
      </c>
    </row>
    <row r="4779" spans="1:6">
      <c r="A4779" s="64">
        <v>44178</v>
      </c>
      <c r="B4779" s="65">
        <v>44178</v>
      </c>
      <c r="C4779" s="65" t="s">
        <v>560</v>
      </c>
      <c r="D4779" s="66">
        <f>VLOOKUP(Pag_Inicio_Corr_mas_casos[[#This Row],[Corregimiento]],Hoja3!$A$2:$D$676,4,0)</f>
        <v>80826</v>
      </c>
      <c r="E4779" s="65">
        <v>46</v>
      </c>
      <c r="F4779">
        <v>1</v>
      </c>
    </row>
    <row r="4780" spans="1:6">
      <c r="A4780" s="64">
        <v>44178</v>
      </c>
      <c r="B4780" s="65">
        <v>44178</v>
      </c>
      <c r="C4780" s="65" t="s">
        <v>565</v>
      </c>
      <c r="D4780" s="66">
        <f>VLOOKUP(Pag_Inicio_Corr_mas_casos[[#This Row],[Corregimiento]],Hoja3!$A$2:$D$676,4,0)</f>
        <v>80809</v>
      </c>
      <c r="E4780" s="65">
        <v>45</v>
      </c>
      <c r="F4780">
        <v>1</v>
      </c>
    </row>
    <row r="4781" spans="1:6">
      <c r="A4781" s="64">
        <v>44178</v>
      </c>
      <c r="B4781" s="65">
        <v>44178</v>
      </c>
      <c r="C4781" s="65" t="s">
        <v>568</v>
      </c>
      <c r="D4781" s="66">
        <f>VLOOKUP(Pag_Inicio_Corr_mas_casos[[#This Row],[Corregimiento]],Hoja3!$A$2:$D$676,4,0)</f>
        <v>130717</v>
      </c>
      <c r="E4781" s="65">
        <v>42</v>
      </c>
      <c r="F4781">
        <v>1</v>
      </c>
    </row>
    <row r="4782" spans="1:6">
      <c r="A4782" s="64">
        <v>44178</v>
      </c>
      <c r="B4782" s="65">
        <v>44178</v>
      </c>
      <c r="C4782" s="65" t="s">
        <v>532</v>
      </c>
      <c r="D4782" s="66">
        <f>VLOOKUP(Pag_Inicio_Corr_mas_casos[[#This Row],[Corregimiento]],Hoja3!$A$2:$D$676,4,0)</f>
        <v>80816</v>
      </c>
      <c r="E4782" s="65">
        <v>42</v>
      </c>
      <c r="F4782">
        <v>1</v>
      </c>
    </row>
    <row r="4783" spans="1:6">
      <c r="A4783" s="64">
        <v>44178</v>
      </c>
      <c r="B4783" s="65">
        <v>44178</v>
      </c>
      <c r="C4783" s="65" t="s">
        <v>550</v>
      </c>
      <c r="D4783" s="66">
        <f>VLOOKUP(Pag_Inicio_Corr_mas_casos[[#This Row],[Corregimiento]],Hoja3!$A$2:$D$676,4,0)</f>
        <v>80813</v>
      </c>
      <c r="E4783" s="65">
        <v>41</v>
      </c>
      <c r="F4783">
        <v>1</v>
      </c>
    </row>
    <row r="4784" spans="1:6">
      <c r="A4784" s="64">
        <v>44178</v>
      </c>
      <c r="B4784" s="65">
        <v>44178</v>
      </c>
      <c r="C4784" s="65" t="s">
        <v>543</v>
      </c>
      <c r="D4784" s="66">
        <f>VLOOKUP(Pag_Inicio_Corr_mas_casos[[#This Row],[Corregimiento]],Hoja3!$A$2:$D$676,4,0)</f>
        <v>80806</v>
      </c>
      <c r="E4784" s="65">
        <v>41</v>
      </c>
      <c r="F4784">
        <v>1</v>
      </c>
    </row>
    <row r="4785" spans="1:6">
      <c r="A4785" s="64">
        <v>44178</v>
      </c>
      <c r="B4785" s="65">
        <v>44178</v>
      </c>
      <c r="C4785" s="65" t="s">
        <v>533</v>
      </c>
      <c r="D4785" s="66">
        <f>VLOOKUP(Pag_Inicio_Corr_mas_casos[[#This Row],[Corregimiento]],Hoja3!$A$2:$D$676,4,0)</f>
        <v>80817</v>
      </c>
      <c r="E4785" s="65">
        <v>39</v>
      </c>
      <c r="F4785">
        <v>1</v>
      </c>
    </row>
    <row r="4786" spans="1:6">
      <c r="A4786" s="64">
        <v>44178</v>
      </c>
      <c r="B4786" s="65">
        <v>44178</v>
      </c>
      <c r="C4786" s="65" t="s">
        <v>529</v>
      </c>
      <c r="D4786" s="66">
        <f>VLOOKUP(Pag_Inicio_Corr_mas_casos[[#This Row],[Corregimiento]],Hoja3!$A$2:$D$676,4,0)</f>
        <v>80821</v>
      </c>
      <c r="E4786" s="65">
        <v>38</v>
      </c>
      <c r="F4786">
        <v>1</v>
      </c>
    </row>
    <row r="4787" spans="1:6">
      <c r="A4787" s="64">
        <v>44178</v>
      </c>
      <c r="B4787" s="65">
        <v>44178</v>
      </c>
      <c r="C4787" s="65" t="s">
        <v>542</v>
      </c>
      <c r="D4787" s="66">
        <f>VLOOKUP(Pag_Inicio_Corr_mas_casos[[#This Row],[Corregimiento]],Hoja3!$A$2:$D$676,4,0)</f>
        <v>40601</v>
      </c>
      <c r="E4787" s="65">
        <v>38</v>
      </c>
      <c r="F4787">
        <v>1</v>
      </c>
    </row>
    <row r="4788" spans="1:6">
      <c r="A4788" s="64">
        <v>44178</v>
      </c>
      <c r="B4788" s="65">
        <v>44178</v>
      </c>
      <c r="C4788" s="65" t="s">
        <v>555</v>
      </c>
      <c r="D4788" s="66">
        <f>VLOOKUP(Pag_Inicio_Corr_mas_casos[[#This Row],[Corregimiento]],Hoja3!$A$2:$D$676,4,0)</f>
        <v>80815</v>
      </c>
      <c r="E4788" s="65">
        <v>36</v>
      </c>
      <c r="F4788">
        <v>1</v>
      </c>
    </row>
    <row r="4789" spans="1:6">
      <c r="A4789" s="64">
        <v>44178</v>
      </c>
      <c r="B4789" s="65">
        <v>44178</v>
      </c>
      <c r="C4789" s="65" t="s">
        <v>541</v>
      </c>
      <c r="D4789" s="66">
        <f>VLOOKUP(Pag_Inicio_Corr_mas_casos[[#This Row],[Corregimiento]],Hoja3!$A$2:$D$676,4,0)</f>
        <v>130702</v>
      </c>
      <c r="E4789" s="65">
        <v>48</v>
      </c>
      <c r="F4789">
        <v>1</v>
      </c>
    </row>
    <row r="4790" spans="1:6">
      <c r="A4790" s="64">
        <v>44178</v>
      </c>
      <c r="B4790" s="65">
        <v>44178</v>
      </c>
      <c r="C4790" s="65" t="s">
        <v>557</v>
      </c>
      <c r="D4790" s="66">
        <f>VLOOKUP(Pag_Inicio_Corr_mas_casos[[#This Row],[Corregimiento]],Hoja3!$A$2:$D$676,4,0)</f>
        <v>80811</v>
      </c>
      <c r="E4790" s="65">
        <v>33</v>
      </c>
      <c r="F4790">
        <v>1</v>
      </c>
    </row>
    <row r="4791" spans="1:6">
      <c r="A4791" s="64">
        <v>44178</v>
      </c>
      <c r="B4791" s="65">
        <v>44178</v>
      </c>
      <c r="C4791" s="65" t="s">
        <v>531</v>
      </c>
      <c r="D4791" s="66">
        <f>VLOOKUP(Pag_Inicio_Corr_mas_casos[[#This Row],[Corregimiento]],Hoja3!$A$2:$D$676,4,0)</f>
        <v>81008</v>
      </c>
      <c r="E4791" s="65">
        <v>32</v>
      </c>
      <c r="F4791">
        <v>1</v>
      </c>
    </row>
    <row r="4792" spans="1:6">
      <c r="A4792" s="64">
        <v>44178</v>
      </c>
      <c r="B4792" s="65">
        <v>44178</v>
      </c>
      <c r="C4792" s="65" t="s">
        <v>572</v>
      </c>
      <c r="D4792" s="66">
        <f>VLOOKUP(Pag_Inicio_Corr_mas_casos[[#This Row],[Corregimiento]],Hoja3!$A$2:$D$676,4,0)</f>
        <v>130701</v>
      </c>
      <c r="E4792" s="65">
        <v>32</v>
      </c>
      <c r="F4792">
        <v>1</v>
      </c>
    </row>
    <row r="4793" spans="1:6">
      <c r="A4793" s="64">
        <v>44178</v>
      </c>
      <c r="B4793" s="65">
        <v>44178</v>
      </c>
      <c r="C4793" s="65" t="s">
        <v>559</v>
      </c>
      <c r="D4793" s="66">
        <f>VLOOKUP(Pag_Inicio_Corr_mas_casos[[#This Row],[Corregimiento]],Hoja3!$A$2:$D$676,4,0)</f>
        <v>130708</v>
      </c>
      <c r="E4793" s="65">
        <v>31</v>
      </c>
      <c r="F4793">
        <v>1</v>
      </c>
    </row>
    <row r="4794" spans="1:6">
      <c r="A4794" s="64">
        <v>44178</v>
      </c>
      <c r="B4794" s="65">
        <v>44178</v>
      </c>
      <c r="C4794" s="65" t="s">
        <v>570</v>
      </c>
      <c r="D4794" s="66">
        <f>VLOOKUP(Pag_Inicio_Corr_mas_casos[[#This Row],[Corregimiento]],Hoja3!$A$2:$D$676,4,0)</f>
        <v>81009</v>
      </c>
      <c r="E4794" s="65">
        <v>28</v>
      </c>
      <c r="F4794">
        <v>1</v>
      </c>
    </row>
    <row r="4795" spans="1:6">
      <c r="A4795" s="64">
        <v>44178</v>
      </c>
      <c r="B4795" s="65">
        <v>44178</v>
      </c>
      <c r="C4795" s="65" t="s">
        <v>587</v>
      </c>
      <c r="D4795" s="66">
        <f>VLOOKUP(Pag_Inicio_Corr_mas_casos[[#This Row],[Corregimiento]],Hoja3!$A$2:$D$676,4,0)</f>
        <v>130716</v>
      </c>
      <c r="E4795" s="65">
        <v>27</v>
      </c>
      <c r="F4795">
        <v>1</v>
      </c>
    </row>
    <row r="4796" spans="1:6">
      <c r="A4796" s="64">
        <v>44178</v>
      </c>
      <c r="B4796" s="65">
        <v>44178</v>
      </c>
      <c r="C4796" s="65" t="s">
        <v>544</v>
      </c>
      <c r="D4796" s="66">
        <f>VLOOKUP(Pag_Inicio_Corr_mas_casos[[#This Row],[Corregimiento]],Hoja3!$A$2:$D$676,4,0)</f>
        <v>130108</v>
      </c>
      <c r="E4796" s="65">
        <v>26</v>
      </c>
      <c r="F4796">
        <v>1</v>
      </c>
    </row>
    <row r="4797" spans="1:6">
      <c r="A4797" s="64">
        <v>44178</v>
      </c>
      <c r="B4797" s="65">
        <v>44178</v>
      </c>
      <c r="C4797" s="65" t="s">
        <v>576</v>
      </c>
      <c r="D4797" s="66">
        <f>VLOOKUP(Pag_Inicio_Corr_mas_casos[[#This Row],[Corregimiento]],Hoja3!$A$2:$D$676,4,0)</f>
        <v>80814</v>
      </c>
      <c r="E4797" s="65">
        <v>24</v>
      </c>
      <c r="F4797">
        <v>1</v>
      </c>
    </row>
    <row r="4798" spans="1:6">
      <c r="A4798" s="64">
        <v>44178</v>
      </c>
      <c r="B4798" s="65">
        <v>44178</v>
      </c>
      <c r="C4798" s="65" t="s">
        <v>553</v>
      </c>
      <c r="D4798" s="66">
        <f>VLOOKUP(Pag_Inicio_Corr_mas_casos[[#This Row],[Corregimiento]],Hoja3!$A$2:$D$676,4,0)</f>
        <v>80808</v>
      </c>
      <c r="E4798" s="65">
        <v>24</v>
      </c>
      <c r="F4798">
        <v>1</v>
      </c>
    </row>
    <row r="4799" spans="1:6">
      <c r="A4799" s="64">
        <v>44178</v>
      </c>
      <c r="B4799" s="65">
        <v>44178</v>
      </c>
      <c r="C4799" s="65" t="s">
        <v>579</v>
      </c>
      <c r="D4799" s="66">
        <f>VLOOKUP(Pag_Inicio_Corr_mas_casos[[#This Row],[Corregimiento]],Hoja3!$A$2:$D$676,4,0)</f>
        <v>130706</v>
      </c>
      <c r="E4799" s="65">
        <v>23</v>
      </c>
      <c r="F4799">
        <v>1</v>
      </c>
    </row>
    <row r="4800" spans="1:6">
      <c r="A4800" s="64">
        <v>44178</v>
      </c>
      <c r="B4800" s="65">
        <v>44178</v>
      </c>
      <c r="C4800" s="65" t="s">
        <v>562</v>
      </c>
      <c r="D4800" s="66">
        <f>VLOOKUP(Pag_Inicio_Corr_mas_casos[[#This Row],[Corregimiento]],Hoja3!$A$2:$D$676,4,0)</f>
        <v>80803</v>
      </c>
      <c r="E4800" s="65">
        <v>23</v>
      </c>
      <c r="F4800">
        <v>1</v>
      </c>
    </row>
    <row r="4801" spans="1:6">
      <c r="A4801" s="64">
        <v>44178</v>
      </c>
      <c r="B4801" s="65">
        <v>44178</v>
      </c>
      <c r="C4801" s="65" t="s">
        <v>586</v>
      </c>
      <c r="D4801" s="66">
        <f>VLOOKUP(Pag_Inicio_Corr_mas_casos[[#This Row],[Corregimiento]],Hoja3!$A$2:$D$676,4,0)</f>
        <v>81005</v>
      </c>
      <c r="E4801" s="65">
        <v>21</v>
      </c>
      <c r="F4801">
        <v>1</v>
      </c>
    </row>
    <row r="4802" spans="1:6">
      <c r="A4802" s="64">
        <v>44178</v>
      </c>
      <c r="B4802" s="65">
        <v>44178</v>
      </c>
      <c r="C4802" s="65" t="s">
        <v>517</v>
      </c>
      <c r="D4802" s="66">
        <f>VLOOKUP(Pag_Inicio_Corr_mas_casos[[#This Row],[Corregimiento]],Hoja3!$A$2:$D$676,4,0)</f>
        <v>130709</v>
      </c>
      <c r="E4802" s="65">
        <v>20</v>
      </c>
      <c r="F4802">
        <v>1</v>
      </c>
    </row>
    <row r="4803" spans="1:6">
      <c r="A4803" s="64">
        <v>44178</v>
      </c>
      <c r="B4803" s="65">
        <v>44178</v>
      </c>
      <c r="C4803" s="65" t="s">
        <v>539</v>
      </c>
      <c r="D4803" s="66">
        <f>VLOOKUP(Pag_Inicio_Corr_mas_casos[[#This Row],[Corregimiento]],Hoja3!$A$2:$D$676,4,0)</f>
        <v>81006</v>
      </c>
      <c r="E4803" s="65">
        <v>20</v>
      </c>
      <c r="F4803">
        <v>1</v>
      </c>
    </row>
    <row r="4804" spans="1:6">
      <c r="A4804" s="64">
        <v>44178</v>
      </c>
      <c r="B4804" s="65">
        <v>44178</v>
      </c>
      <c r="C4804" s="65" t="s">
        <v>554</v>
      </c>
      <c r="D4804" s="66">
        <f>VLOOKUP(Pag_Inicio_Corr_mas_casos[[#This Row],[Corregimiento]],Hoja3!$A$2:$D$676,4,0)</f>
        <v>80820</v>
      </c>
      <c r="E4804" s="65">
        <v>19</v>
      </c>
      <c r="F4804">
        <v>1</v>
      </c>
    </row>
    <row r="4805" spans="1:6">
      <c r="A4805" s="64">
        <v>44178</v>
      </c>
      <c r="B4805" s="65">
        <v>44178</v>
      </c>
      <c r="C4805" s="65" t="s">
        <v>603</v>
      </c>
      <c r="D4805" s="66">
        <f>VLOOKUP(Pag_Inicio_Corr_mas_casos[[#This Row],[Corregimiento]],Hoja3!$A$2:$D$676,4,0)</f>
        <v>40611</v>
      </c>
      <c r="E4805" s="65">
        <v>18</v>
      </c>
      <c r="F4805">
        <v>1</v>
      </c>
    </row>
    <row r="4806" spans="1:6">
      <c r="A4806" s="64">
        <v>44178</v>
      </c>
      <c r="B4806" s="65">
        <v>44178</v>
      </c>
      <c r="C4806" s="65" t="s">
        <v>534</v>
      </c>
      <c r="D4806" s="66">
        <f>VLOOKUP(Pag_Inicio_Corr_mas_casos[[#This Row],[Corregimiento]],Hoja3!$A$2:$D$676,4,0)</f>
        <v>80822</v>
      </c>
      <c r="E4806" s="65">
        <v>18</v>
      </c>
      <c r="F4806">
        <v>1</v>
      </c>
    </row>
    <row r="4807" spans="1:6">
      <c r="A4807" s="64">
        <v>44178</v>
      </c>
      <c r="B4807" s="65">
        <v>44178</v>
      </c>
      <c r="C4807" s="65" t="s">
        <v>561</v>
      </c>
      <c r="D4807" s="66">
        <f>VLOOKUP(Pag_Inicio_Corr_mas_casos[[#This Row],[Corregimiento]],Hoja3!$A$2:$D$676,4,0)</f>
        <v>50208</v>
      </c>
      <c r="E4807" s="65">
        <v>17</v>
      </c>
      <c r="F4807">
        <v>1</v>
      </c>
    </row>
    <row r="4808" spans="1:6">
      <c r="A4808" s="64">
        <v>44178</v>
      </c>
      <c r="B4808" s="65">
        <v>44178</v>
      </c>
      <c r="C4808" s="65" t="s">
        <v>546</v>
      </c>
      <c r="D4808" s="66">
        <f>VLOOKUP(Pag_Inicio_Corr_mas_casos[[#This Row],[Corregimiento]],Hoja3!$A$2:$D$676,4,0)</f>
        <v>30107</v>
      </c>
      <c r="E4808" s="65">
        <v>17</v>
      </c>
      <c r="F4808">
        <v>1</v>
      </c>
    </row>
    <row r="4809" spans="1:6">
      <c r="A4809" s="64">
        <v>44178</v>
      </c>
      <c r="B4809" s="65">
        <v>44178</v>
      </c>
      <c r="C4809" s="65" t="s">
        <v>599</v>
      </c>
      <c r="D4809" s="66">
        <f>VLOOKUP(Pag_Inicio_Corr_mas_casos[[#This Row],[Corregimiento]],Hoja3!$A$2:$D$676,4,0)</f>
        <v>81004</v>
      </c>
      <c r="E4809" s="65">
        <v>16</v>
      </c>
      <c r="F4809">
        <v>1</v>
      </c>
    </row>
    <row r="4810" spans="1:6">
      <c r="A4810" s="64">
        <v>44178</v>
      </c>
      <c r="B4810" s="65">
        <v>44178</v>
      </c>
      <c r="C4810" s="65" t="s">
        <v>595</v>
      </c>
      <c r="D4810" s="66">
        <f>VLOOKUP(Pag_Inicio_Corr_mas_casos[[#This Row],[Corregimiento]],Hoja3!$A$2:$D$676,4,0)</f>
        <v>20601</v>
      </c>
      <c r="E4810" s="65">
        <v>16</v>
      </c>
      <c r="F4810">
        <v>1</v>
      </c>
    </row>
    <row r="4811" spans="1:6">
      <c r="A4811" s="64">
        <v>44178</v>
      </c>
      <c r="B4811" s="65">
        <v>44178</v>
      </c>
      <c r="C4811" s="65" t="s">
        <v>573</v>
      </c>
      <c r="D4811" s="66">
        <f>VLOOKUP(Pag_Inicio_Corr_mas_casos[[#This Row],[Corregimiento]],Hoja3!$A$2:$D$676,4,0)</f>
        <v>80804</v>
      </c>
      <c r="E4811" s="65">
        <v>15</v>
      </c>
      <c r="F4811">
        <v>1</v>
      </c>
    </row>
    <row r="4812" spans="1:6">
      <c r="A4812" s="64">
        <v>44178</v>
      </c>
      <c r="B4812" s="65">
        <v>44178</v>
      </c>
      <c r="C4812" s="65" t="s">
        <v>744</v>
      </c>
      <c r="D4812" s="66">
        <f>VLOOKUP(Pag_Inicio_Corr_mas_casos[[#This Row],[Corregimiento]],Hoja3!$A$2:$D$676,4,0)</f>
        <v>20105</v>
      </c>
      <c r="E4812" s="65">
        <v>14</v>
      </c>
      <c r="F4812">
        <v>1</v>
      </c>
    </row>
    <row r="4813" spans="1:6">
      <c r="A4813" s="64">
        <v>44178</v>
      </c>
      <c r="B4813" s="65">
        <v>44178</v>
      </c>
      <c r="C4813" s="65" t="s">
        <v>580</v>
      </c>
      <c r="D4813" s="66">
        <f>VLOOKUP(Pag_Inicio_Corr_mas_casos[[#This Row],[Corregimiento]],Hoja3!$A$2:$D$676,4,0)</f>
        <v>91001</v>
      </c>
      <c r="E4813" s="65">
        <v>13</v>
      </c>
      <c r="F4813">
        <v>1</v>
      </c>
    </row>
    <row r="4814" spans="1:6">
      <c r="A4814" s="64">
        <v>44178</v>
      </c>
      <c r="B4814" s="65">
        <v>44178</v>
      </c>
      <c r="C4814" s="65" t="s">
        <v>592</v>
      </c>
      <c r="D4814" s="66">
        <f>VLOOKUP(Pag_Inicio_Corr_mas_casos[[#This Row],[Corregimiento]],Hoja3!$A$2:$D$676,4,0)</f>
        <v>20101</v>
      </c>
      <c r="E4814" s="65">
        <v>12</v>
      </c>
      <c r="F4814">
        <v>1</v>
      </c>
    </row>
    <row r="4815" spans="1:6">
      <c r="A4815" s="64">
        <v>44178</v>
      </c>
      <c r="B4815" s="65">
        <v>44178</v>
      </c>
      <c r="C4815" s="65" t="s">
        <v>665</v>
      </c>
      <c r="D4815" s="66">
        <f>VLOOKUP(Pag_Inicio_Corr_mas_casos[[#This Row],[Corregimiento]],Hoja3!$A$2:$D$676,4,0)</f>
        <v>20201</v>
      </c>
      <c r="E4815" s="65">
        <v>12</v>
      </c>
      <c r="F4815">
        <v>1</v>
      </c>
    </row>
    <row r="4816" spans="1:6">
      <c r="A4816" s="64">
        <v>44178</v>
      </c>
      <c r="B4816" s="65">
        <v>44178</v>
      </c>
      <c r="C4816" s="65" t="s">
        <v>758</v>
      </c>
      <c r="D4816" s="66">
        <f>VLOOKUP(Pag_Inicio_Corr_mas_casos[[#This Row],[Corregimiento]],Hoja3!$A$2:$D$676,4,0)</f>
        <v>30113</v>
      </c>
      <c r="E4816" s="65">
        <v>12</v>
      </c>
      <c r="F4816">
        <v>1</v>
      </c>
    </row>
    <row r="4817" spans="1:6">
      <c r="A4817" s="64">
        <v>44178</v>
      </c>
      <c r="B4817" s="65">
        <v>44178</v>
      </c>
      <c r="C4817" s="65" t="s">
        <v>558</v>
      </c>
      <c r="D4817" s="66">
        <f>VLOOKUP(Pag_Inicio_Corr_mas_casos[[#This Row],[Corregimiento]],Hoja3!$A$2:$D$676,4,0)</f>
        <v>50316</v>
      </c>
      <c r="E4817" s="65">
        <v>11</v>
      </c>
      <c r="F4817">
        <v>1</v>
      </c>
    </row>
    <row r="4818" spans="1:6">
      <c r="A4818" s="83">
        <v>44179</v>
      </c>
      <c r="B4818" s="84">
        <v>44179</v>
      </c>
      <c r="C4818" s="84" t="s">
        <v>543</v>
      </c>
      <c r="D4818" s="85">
        <f>VLOOKUP(Pag_Inicio_Corr_mas_casos[[#This Row],[Corregimiento]],Hoja3!$A$2:$D$676,4,0)</f>
        <v>80806</v>
      </c>
      <c r="E4818" s="84">
        <v>47</v>
      </c>
      <c r="F4818">
        <v>1</v>
      </c>
    </row>
    <row r="4819" spans="1:6">
      <c r="A4819" s="83">
        <v>44179</v>
      </c>
      <c r="B4819" s="84">
        <v>44179</v>
      </c>
      <c r="C4819" s="84" t="s">
        <v>540</v>
      </c>
      <c r="D4819" s="85">
        <f>VLOOKUP(Pag_Inicio_Corr_mas_casos[[#This Row],[Corregimiento]],Hoja3!$A$2:$D$676,4,0)</f>
        <v>80812</v>
      </c>
      <c r="E4819" s="84">
        <v>45</v>
      </c>
      <c r="F4819">
        <v>1</v>
      </c>
    </row>
    <row r="4820" spans="1:6">
      <c r="A4820" s="83">
        <v>44179</v>
      </c>
      <c r="B4820" s="84">
        <v>44179</v>
      </c>
      <c r="C4820" s="84" t="s">
        <v>569</v>
      </c>
      <c r="D4820" s="85">
        <f>VLOOKUP(Pag_Inicio_Corr_mas_casos[[#This Row],[Corregimiento]],Hoja3!$A$2:$D$676,4,0)</f>
        <v>81003</v>
      </c>
      <c r="E4820" s="84">
        <v>42</v>
      </c>
      <c r="F4820">
        <v>1</v>
      </c>
    </row>
    <row r="4821" spans="1:6">
      <c r="A4821" s="83">
        <v>44179</v>
      </c>
      <c r="B4821" s="84">
        <v>44179</v>
      </c>
      <c r="C4821" s="84" t="s">
        <v>537</v>
      </c>
      <c r="D4821" s="85">
        <f>VLOOKUP(Pag_Inicio_Corr_mas_casos[[#This Row],[Corregimiento]],Hoja3!$A$2:$D$676,4,0)</f>
        <v>80819</v>
      </c>
      <c r="E4821" s="84">
        <v>41</v>
      </c>
      <c r="F4821">
        <v>1</v>
      </c>
    </row>
    <row r="4822" spans="1:6">
      <c r="A4822" s="83">
        <v>44179</v>
      </c>
      <c r="B4822" s="84">
        <v>44179</v>
      </c>
      <c r="C4822" s="84" t="s">
        <v>526</v>
      </c>
      <c r="D4822" s="85">
        <f>VLOOKUP(Pag_Inicio_Corr_mas_casos[[#This Row],[Corregimiento]],Hoja3!$A$2:$D$676,4,0)</f>
        <v>130106</v>
      </c>
      <c r="E4822" s="84">
        <v>41</v>
      </c>
      <c r="F4822">
        <v>1</v>
      </c>
    </row>
    <row r="4823" spans="1:6">
      <c r="A4823" s="83">
        <v>44179</v>
      </c>
      <c r="B4823" s="84">
        <v>44179</v>
      </c>
      <c r="C4823" s="84" t="s">
        <v>536</v>
      </c>
      <c r="D4823" s="85">
        <f>VLOOKUP(Pag_Inicio_Corr_mas_casos[[#This Row],[Corregimiento]],Hoja3!$A$2:$D$676,4,0)</f>
        <v>81001</v>
      </c>
      <c r="E4823" s="84">
        <v>39</v>
      </c>
      <c r="F4823">
        <v>1</v>
      </c>
    </row>
    <row r="4824" spans="1:6">
      <c r="A4824" s="83">
        <v>44179</v>
      </c>
      <c r="B4824" s="84">
        <v>44179</v>
      </c>
      <c r="C4824" s="84" t="s">
        <v>561</v>
      </c>
      <c r="D4824" s="85">
        <f>VLOOKUP(Pag_Inicio_Corr_mas_casos[[#This Row],[Corregimiento]],Hoja3!$A$2:$D$676,4,0)</f>
        <v>50208</v>
      </c>
      <c r="E4824" s="84">
        <v>39</v>
      </c>
      <c r="F4824">
        <v>1</v>
      </c>
    </row>
    <row r="4825" spans="1:6">
      <c r="A4825" s="83">
        <v>44179</v>
      </c>
      <c r="B4825" s="84">
        <v>44179</v>
      </c>
      <c r="C4825" s="84" t="s">
        <v>545</v>
      </c>
      <c r="D4825" s="85">
        <f>VLOOKUP(Pag_Inicio_Corr_mas_casos[[#This Row],[Corregimiento]],Hoja3!$A$2:$D$676,4,0)</f>
        <v>80810</v>
      </c>
      <c r="E4825" s="84">
        <v>39</v>
      </c>
      <c r="F4825">
        <v>1</v>
      </c>
    </row>
    <row r="4826" spans="1:6">
      <c r="A4826" s="83">
        <v>44179</v>
      </c>
      <c r="B4826" s="84">
        <v>44179</v>
      </c>
      <c r="C4826" s="84" t="s">
        <v>565</v>
      </c>
      <c r="D4826" s="85">
        <f>VLOOKUP(Pag_Inicio_Corr_mas_casos[[#This Row],[Corregimiento]],Hoja3!$A$2:$D$676,4,0)</f>
        <v>80809</v>
      </c>
      <c r="E4826" s="84">
        <v>39</v>
      </c>
      <c r="F4826">
        <v>1</v>
      </c>
    </row>
    <row r="4827" spans="1:6">
      <c r="A4827" s="83">
        <v>44179</v>
      </c>
      <c r="B4827" s="84">
        <v>44179</v>
      </c>
      <c r="C4827" s="84" t="s">
        <v>550</v>
      </c>
      <c r="D4827" s="85">
        <f>VLOOKUP(Pag_Inicio_Corr_mas_casos[[#This Row],[Corregimiento]],Hoja3!$A$2:$D$676,4,0)</f>
        <v>80813</v>
      </c>
      <c r="E4827" s="84">
        <v>38</v>
      </c>
      <c r="F4827">
        <v>1</v>
      </c>
    </row>
    <row r="4828" spans="1:6">
      <c r="A4828" s="83">
        <v>44179</v>
      </c>
      <c r="B4828" s="84">
        <v>44179</v>
      </c>
      <c r="C4828" s="84" t="s">
        <v>530</v>
      </c>
      <c r="D4828" s="85">
        <f>VLOOKUP(Pag_Inicio_Corr_mas_casos[[#This Row],[Corregimiento]],Hoja3!$A$2:$D$676,4,0)</f>
        <v>81007</v>
      </c>
      <c r="E4828" s="84">
        <v>36</v>
      </c>
      <c r="F4828">
        <v>1</v>
      </c>
    </row>
    <row r="4829" spans="1:6">
      <c r="A4829" s="83">
        <v>44179</v>
      </c>
      <c r="B4829" s="84">
        <v>44179</v>
      </c>
      <c r="C4829" s="84" t="s">
        <v>555</v>
      </c>
      <c r="D4829" s="85">
        <f>VLOOKUP(Pag_Inicio_Corr_mas_casos[[#This Row],[Corregimiento]],Hoja3!$A$2:$D$676,4,0)</f>
        <v>80815</v>
      </c>
      <c r="E4829" s="84">
        <v>36</v>
      </c>
      <c r="F4829">
        <v>1</v>
      </c>
    </row>
    <row r="4830" spans="1:6">
      <c r="A4830" s="83">
        <v>44179</v>
      </c>
      <c r="B4830" s="84">
        <v>44179</v>
      </c>
      <c r="C4830" s="84" t="s">
        <v>572</v>
      </c>
      <c r="D4830" s="85">
        <f>VLOOKUP(Pag_Inicio_Corr_mas_casos[[#This Row],[Corregimiento]],Hoja3!$A$2:$D$676,4,0)</f>
        <v>130701</v>
      </c>
      <c r="E4830" s="84">
        <v>35</v>
      </c>
      <c r="F4830">
        <v>1</v>
      </c>
    </row>
    <row r="4831" spans="1:6">
      <c r="A4831" s="83">
        <v>44179</v>
      </c>
      <c r="B4831" s="84">
        <v>44179</v>
      </c>
      <c r="C4831" s="84" t="s">
        <v>535</v>
      </c>
      <c r="D4831" s="85">
        <f>VLOOKUP(Pag_Inicio_Corr_mas_casos[[#This Row],[Corregimiento]],Hoja3!$A$2:$D$676,4,0)</f>
        <v>80823</v>
      </c>
      <c r="E4831" s="84">
        <v>35</v>
      </c>
      <c r="F4831">
        <v>1</v>
      </c>
    </row>
    <row r="4832" spans="1:6">
      <c r="A4832" s="83">
        <v>44179</v>
      </c>
      <c r="B4832" s="84">
        <v>44179</v>
      </c>
      <c r="C4832" s="84" t="s">
        <v>529</v>
      </c>
      <c r="D4832" s="85">
        <f>VLOOKUP(Pag_Inicio_Corr_mas_casos[[#This Row],[Corregimiento]],Hoja3!$A$2:$D$676,4,0)</f>
        <v>80821</v>
      </c>
      <c r="E4832" s="84">
        <v>33</v>
      </c>
      <c r="F4832">
        <v>1</v>
      </c>
    </row>
    <row r="4833" spans="1:6">
      <c r="A4833" s="83">
        <v>44179</v>
      </c>
      <c r="B4833" s="84">
        <v>44179</v>
      </c>
      <c r="C4833" s="84" t="s">
        <v>524</v>
      </c>
      <c r="D4833" s="85">
        <f>VLOOKUP(Pag_Inicio_Corr_mas_casos[[#This Row],[Corregimiento]],Hoja3!$A$2:$D$676,4,0)</f>
        <v>130101</v>
      </c>
      <c r="E4833" s="84">
        <v>30</v>
      </c>
      <c r="F4833">
        <v>1</v>
      </c>
    </row>
    <row r="4834" spans="1:6">
      <c r="A4834" s="83">
        <v>44179</v>
      </c>
      <c r="B4834" s="84">
        <v>44179</v>
      </c>
      <c r="C4834" s="84" t="s">
        <v>533</v>
      </c>
      <c r="D4834" s="85">
        <f>VLOOKUP(Pag_Inicio_Corr_mas_casos[[#This Row],[Corregimiento]],Hoja3!$A$2:$D$676,4,0)</f>
        <v>80817</v>
      </c>
      <c r="E4834" s="84">
        <v>42</v>
      </c>
      <c r="F4834">
        <v>1</v>
      </c>
    </row>
    <row r="4835" spans="1:6">
      <c r="A4835" s="83">
        <v>44179</v>
      </c>
      <c r="B4835" s="84">
        <v>44179</v>
      </c>
      <c r="C4835" s="84" t="s">
        <v>560</v>
      </c>
      <c r="D4835" s="85">
        <f>VLOOKUP(Pag_Inicio_Corr_mas_casos[[#This Row],[Corregimiento]],Hoja3!$A$2:$D$676,4,0)</f>
        <v>80826</v>
      </c>
      <c r="E4835" s="84">
        <v>28</v>
      </c>
      <c r="F4835">
        <v>1</v>
      </c>
    </row>
    <row r="4836" spans="1:6">
      <c r="A4836" s="83">
        <v>44179</v>
      </c>
      <c r="B4836" s="84">
        <v>44179</v>
      </c>
      <c r="C4836" s="84" t="s">
        <v>532</v>
      </c>
      <c r="D4836" s="85">
        <f>VLOOKUP(Pag_Inicio_Corr_mas_casos[[#This Row],[Corregimiento]],Hoja3!$A$2:$D$676,4,0)</f>
        <v>80816</v>
      </c>
      <c r="E4836" s="84">
        <v>25</v>
      </c>
      <c r="F4836">
        <v>1</v>
      </c>
    </row>
    <row r="4837" spans="1:6">
      <c r="A4837" s="83">
        <v>44179</v>
      </c>
      <c r="B4837" s="84">
        <v>44179</v>
      </c>
      <c r="C4837" s="84" t="s">
        <v>531</v>
      </c>
      <c r="D4837" s="85">
        <f>VLOOKUP(Pag_Inicio_Corr_mas_casos[[#This Row],[Corregimiento]],Hoja3!$A$2:$D$676,4,0)</f>
        <v>81008</v>
      </c>
      <c r="E4837" s="84">
        <v>25</v>
      </c>
      <c r="F4837">
        <v>1</v>
      </c>
    </row>
    <row r="4838" spans="1:6">
      <c r="A4838" s="83">
        <v>44179</v>
      </c>
      <c r="B4838" s="84">
        <v>44179</v>
      </c>
      <c r="C4838" s="84" t="s">
        <v>570</v>
      </c>
      <c r="D4838" s="85">
        <f>VLOOKUP(Pag_Inicio_Corr_mas_casos[[#This Row],[Corregimiento]],Hoja3!$A$2:$D$676,4,0)</f>
        <v>81009</v>
      </c>
      <c r="E4838" s="84">
        <v>25</v>
      </c>
      <c r="F4838">
        <v>1</v>
      </c>
    </row>
    <row r="4839" spans="1:6">
      <c r="A4839" s="83">
        <v>44179</v>
      </c>
      <c r="B4839" s="84">
        <v>44179</v>
      </c>
      <c r="C4839" s="84" t="s">
        <v>571</v>
      </c>
      <c r="D4839" s="85">
        <f>VLOOKUP(Pag_Inicio_Corr_mas_casos[[#This Row],[Corregimiento]],Hoja3!$A$2:$D$676,4,0)</f>
        <v>30104</v>
      </c>
      <c r="E4839" s="84">
        <v>24</v>
      </c>
      <c r="F4839">
        <v>1</v>
      </c>
    </row>
    <row r="4840" spans="1:6">
      <c r="A4840" s="83">
        <v>44179</v>
      </c>
      <c r="B4840" s="84">
        <v>44179</v>
      </c>
      <c r="C4840" s="84" t="s">
        <v>552</v>
      </c>
      <c r="D4840" s="85">
        <f>VLOOKUP(Pag_Inicio_Corr_mas_casos[[#This Row],[Corregimiento]],Hoja3!$A$2:$D$676,4,0)</f>
        <v>80501</v>
      </c>
      <c r="E4840" s="84">
        <v>23</v>
      </c>
      <c r="F4840">
        <v>1</v>
      </c>
    </row>
    <row r="4841" spans="1:6">
      <c r="A4841" s="83">
        <v>44179</v>
      </c>
      <c r="B4841" s="84">
        <v>44179</v>
      </c>
      <c r="C4841" s="84" t="s">
        <v>554</v>
      </c>
      <c r="D4841" s="85">
        <f>VLOOKUP(Pag_Inicio_Corr_mas_casos[[#This Row],[Corregimiento]],Hoja3!$A$2:$D$676,4,0)</f>
        <v>80820</v>
      </c>
      <c r="E4841" s="84">
        <v>23</v>
      </c>
      <c r="F4841">
        <v>1</v>
      </c>
    </row>
    <row r="4842" spans="1:6">
      <c r="A4842" s="83">
        <v>44179</v>
      </c>
      <c r="B4842" s="84">
        <v>44179</v>
      </c>
      <c r="C4842" s="84" t="s">
        <v>553</v>
      </c>
      <c r="D4842" s="85">
        <f>VLOOKUP(Pag_Inicio_Corr_mas_casos[[#This Row],[Corregimiento]],Hoja3!$A$2:$D$676,4,0)</f>
        <v>80808</v>
      </c>
      <c r="E4842" s="84">
        <v>22</v>
      </c>
      <c r="F4842">
        <v>1</v>
      </c>
    </row>
    <row r="4843" spans="1:6">
      <c r="A4843" s="83">
        <v>44179</v>
      </c>
      <c r="B4843" s="84">
        <v>44179</v>
      </c>
      <c r="C4843" s="84" t="s">
        <v>547</v>
      </c>
      <c r="D4843" s="85">
        <f>VLOOKUP(Pag_Inicio_Corr_mas_casos[[#This Row],[Corregimiento]],Hoja3!$A$2:$D$676,4,0)</f>
        <v>30113</v>
      </c>
      <c r="E4843" s="84">
        <v>22</v>
      </c>
      <c r="F4843">
        <v>1</v>
      </c>
    </row>
    <row r="4844" spans="1:6">
      <c r="A4844" s="83">
        <v>44179</v>
      </c>
      <c r="B4844" s="84">
        <v>44179</v>
      </c>
      <c r="C4844" s="84" t="s">
        <v>534</v>
      </c>
      <c r="D4844" s="85">
        <f>VLOOKUP(Pag_Inicio_Corr_mas_casos[[#This Row],[Corregimiento]],Hoja3!$A$2:$D$676,4,0)</f>
        <v>80822</v>
      </c>
      <c r="E4844" s="84">
        <v>20</v>
      </c>
      <c r="F4844">
        <v>1</v>
      </c>
    </row>
    <row r="4845" spans="1:6">
      <c r="A4845" s="83">
        <v>44179</v>
      </c>
      <c r="B4845" s="84">
        <v>44179</v>
      </c>
      <c r="C4845" s="84" t="s">
        <v>542</v>
      </c>
      <c r="D4845" s="85">
        <f>VLOOKUP(Pag_Inicio_Corr_mas_casos[[#This Row],[Corregimiento]],Hoja3!$A$2:$D$676,4,0)</f>
        <v>40601</v>
      </c>
      <c r="E4845" s="84">
        <v>20</v>
      </c>
      <c r="F4845">
        <v>1</v>
      </c>
    </row>
    <row r="4846" spans="1:6">
      <c r="A4846" s="83">
        <v>44179</v>
      </c>
      <c r="B4846" s="84">
        <v>44179</v>
      </c>
      <c r="C4846" s="84" t="s">
        <v>541</v>
      </c>
      <c r="D4846" s="85">
        <f>VLOOKUP(Pag_Inicio_Corr_mas_casos[[#This Row],[Corregimiento]],Hoja3!$A$2:$D$676,4,0)</f>
        <v>130702</v>
      </c>
      <c r="E4846" s="84">
        <v>19</v>
      </c>
      <c r="F4846">
        <v>1</v>
      </c>
    </row>
    <row r="4847" spans="1:6">
      <c r="A4847" s="83">
        <v>44179</v>
      </c>
      <c r="B4847" s="84">
        <v>44179</v>
      </c>
      <c r="C4847" s="84" t="s">
        <v>528</v>
      </c>
      <c r="D4847" s="85">
        <f>VLOOKUP(Pag_Inicio_Corr_mas_casos[[#This Row],[Corregimiento]],Hoja3!$A$2:$D$676,4,0)</f>
        <v>130102</v>
      </c>
      <c r="E4847" s="84">
        <v>19</v>
      </c>
      <c r="F4847">
        <v>1</v>
      </c>
    </row>
    <row r="4848" spans="1:6">
      <c r="A4848" s="83">
        <v>44179</v>
      </c>
      <c r="B4848" s="84">
        <v>44179</v>
      </c>
      <c r="C4848" s="84" t="s">
        <v>557</v>
      </c>
      <c r="D4848" s="85">
        <f>VLOOKUP(Pag_Inicio_Corr_mas_casos[[#This Row],[Corregimiento]],Hoja3!$A$2:$D$676,4,0)</f>
        <v>80811</v>
      </c>
      <c r="E4848" s="84">
        <v>19</v>
      </c>
      <c r="F4848">
        <v>1</v>
      </c>
    </row>
    <row r="4849" spans="1:6">
      <c r="A4849" s="83">
        <v>44179</v>
      </c>
      <c r="B4849" s="84">
        <v>44179</v>
      </c>
      <c r="C4849" s="84" t="s">
        <v>525</v>
      </c>
      <c r="D4849" s="85">
        <f>VLOOKUP(Pag_Inicio_Corr_mas_casos[[#This Row],[Corregimiento]],Hoja3!$A$2:$D$676,4,0)</f>
        <v>81002</v>
      </c>
      <c r="E4849" s="84">
        <v>17</v>
      </c>
      <c r="F4849">
        <v>1</v>
      </c>
    </row>
    <row r="4850" spans="1:6">
      <c r="A4850" s="83">
        <v>44179</v>
      </c>
      <c r="B4850" s="84">
        <v>44179</v>
      </c>
      <c r="C4850" s="84" t="s">
        <v>575</v>
      </c>
      <c r="D4850" s="85">
        <f>VLOOKUP(Pag_Inicio_Corr_mas_casos[[#This Row],[Corregimiento]],Hoja3!$A$2:$D$676,4,0)</f>
        <v>80807</v>
      </c>
      <c r="E4850" s="84">
        <v>17</v>
      </c>
      <c r="F4850">
        <v>1</v>
      </c>
    </row>
    <row r="4851" spans="1:6">
      <c r="A4851" s="83">
        <v>44179</v>
      </c>
      <c r="B4851" s="84">
        <v>44179</v>
      </c>
      <c r="C4851" s="84" t="s">
        <v>546</v>
      </c>
      <c r="D4851" s="85">
        <f>VLOOKUP(Pag_Inicio_Corr_mas_casos[[#This Row],[Corregimiento]],Hoja3!$A$2:$D$676,4,0)</f>
        <v>30107</v>
      </c>
      <c r="E4851" s="84">
        <v>17</v>
      </c>
      <c r="F4851">
        <v>1</v>
      </c>
    </row>
    <row r="4852" spans="1:6">
      <c r="A4852" s="83">
        <v>44179</v>
      </c>
      <c r="B4852" s="84">
        <v>44179</v>
      </c>
      <c r="C4852" s="84" t="s">
        <v>568</v>
      </c>
      <c r="D4852" s="85">
        <f>VLOOKUP(Pag_Inicio_Corr_mas_casos[[#This Row],[Corregimiento]],Hoja3!$A$2:$D$676,4,0)</f>
        <v>130717</v>
      </c>
      <c r="E4852" s="84">
        <v>17</v>
      </c>
      <c r="F4852">
        <v>1</v>
      </c>
    </row>
    <row r="4853" spans="1:6">
      <c r="A4853" s="83">
        <v>44179</v>
      </c>
      <c r="B4853" s="84">
        <v>44179</v>
      </c>
      <c r="C4853" s="84" t="s">
        <v>576</v>
      </c>
      <c r="D4853" s="85">
        <f>VLOOKUP(Pag_Inicio_Corr_mas_casos[[#This Row],[Corregimiento]],Hoja3!$A$2:$D$676,4,0)</f>
        <v>80814</v>
      </c>
      <c r="E4853" s="84">
        <v>16</v>
      </c>
      <c r="F4853">
        <v>1</v>
      </c>
    </row>
    <row r="4854" spans="1:6">
      <c r="A4854" s="83">
        <v>44179</v>
      </c>
      <c r="B4854" s="84">
        <v>44179</v>
      </c>
      <c r="C4854" s="84" t="s">
        <v>579</v>
      </c>
      <c r="D4854" s="85">
        <f>VLOOKUP(Pag_Inicio_Corr_mas_casos[[#This Row],[Corregimiento]],Hoja3!$A$2:$D$676,4,0)</f>
        <v>130706</v>
      </c>
      <c r="E4854" s="84">
        <v>16</v>
      </c>
      <c r="F4854">
        <v>1</v>
      </c>
    </row>
    <row r="4855" spans="1:6">
      <c r="A4855" s="83">
        <v>44179</v>
      </c>
      <c r="B4855" s="84">
        <v>44179</v>
      </c>
      <c r="C4855" s="84" t="s">
        <v>599</v>
      </c>
      <c r="D4855" s="85">
        <f>VLOOKUP(Pag_Inicio_Corr_mas_casos[[#This Row],[Corregimiento]],Hoja3!$A$2:$D$676,4,0)</f>
        <v>81004</v>
      </c>
      <c r="E4855" s="84">
        <v>16</v>
      </c>
      <c r="F4855">
        <v>1</v>
      </c>
    </row>
    <row r="4856" spans="1:6">
      <c r="A4856" s="83">
        <v>44179</v>
      </c>
      <c r="B4856" s="84">
        <v>44179</v>
      </c>
      <c r="C4856" s="84" t="s">
        <v>587</v>
      </c>
      <c r="D4856" s="85">
        <f>VLOOKUP(Pag_Inicio_Corr_mas_casos[[#This Row],[Corregimiento]],Hoja3!$A$2:$D$676,4,0)</f>
        <v>130716</v>
      </c>
      <c r="E4856" s="84">
        <v>16</v>
      </c>
      <c r="F4856">
        <v>1</v>
      </c>
    </row>
    <row r="4857" spans="1:6">
      <c r="A4857" s="83">
        <v>44179</v>
      </c>
      <c r="B4857" s="84">
        <v>44179</v>
      </c>
      <c r="C4857" s="84" t="s">
        <v>586</v>
      </c>
      <c r="D4857" s="85">
        <f>VLOOKUP(Pag_Inicio_Corr_mas_casos[[#This Row],[Corregimiento]],Hoja3!$A$2:$D$676,4,0)</f>
        <v>81005</v>
      </c>
      <c r="E4857" s="84">
        <v>15</v>
      </c>
      <c r="F4857">
        <v>1</v>
      </c>
    </row>
    <row r="4858" spans="1:6">
      <c r="A4858" s="83">
        <v>44179</v>
      </c>
      <c r="B4858" s="84">
        <v>44179</v>
      </c>
      <c r="C4858" s="84" t="s">
        <v>538</v>
      </c>
      <c r="D4858" s="85">
        <f>VLOOKUP(Pag_Inicio_Corr_mas_casos[[#This Row],[Corregimiento]],Hoja3!$A$2:$D$676,4,0)</f>
        <v>130107</v>
      </c>
      <c r="E4858" s="84">
        <v>14</v>
      </c>
      <c r="F4858">
        <v>1</v>
      </c>
    </row>
    <row r="4859" spans="1:6">
      <c r="A4859" s="83">
        <v>44179</v>
      </c>
      <c r="B4859" s="84">
        <v>44179</v>
      </c>
      <c r="C4859" s="84" t="s">
        <v>544</v>
      </c>
      <c r="D4859" s="85">
        <f>VLOOKUP(Pag_Inicio_Corr_mas_casos[[#This Row],[Corregimiento]],Hoja3!$A$2:$D$676,4,0)</f>
        <v>130108</v>
      </c>
      <c r="E4859" s="84">
        <v>14</v>
      </c>
      <c r="F4859">
        <v>1</v>
      </c>
    </row>
    <row r="4860" spans="1:6">
      <c r="A4860" s="83">
        <v>44179</v>
      </c>
      <c r="B4860" s="84">
        <v>44179</v>
      </c>
      <c r="C4860" s="84" t="s">
        <v>595</v>
      </c>
      <c r="D4860" s="85">
        <f>VLOOKUP(Pag_Inicio_Corr_mas_casos[[#This Row],[Corregimiento]],Hoja3!$A$2:$D$676,4,0)</f>
        <v>20601</v>
      </c>
      <c r="E4860" s="84">
        <v>13</v>
      </c>
      <c r="F4860">
        <v>1</v>
      </c>
    </row>
    <row r="4861" spans="1:6">
      <c r="A4861" s="83">
        <v>44179</v>
      </c>
      <c r="B4861" s="84">
        <v>44179</v>
      </c>
      <c r="C4861" s="84" t="s">
        <v>657</v>
      </c>
      <c r="D4861" s="85">
        <f>VLOOKUP(Pag_Inicio_Corr_mas_casos[[#This Row],[Corregimiento]],Hoja3!$A$2:$D$676,4,0)</f>
        <v>91101</v>
      </c>
      <c r="E4861" s="84">
        <v>13</v>
      </c>
      <c r="F4861">
        <v>1</v>
      </c>
    </row>
    <row r="4862" spans="1:6">
      <c r="A4862" s="83">
        <v>44179</v>
      </c>
      <c r="B4862" s="84">
        <v>44179</v>
      </c>
      <c r="C4862" s="84" t="s">
        <v>573</v>
      </c>
      <c r="D4862" s="85">
        <f>VLOOKUP(Pag_Inicio_Corr_mas_casos[[#This Row],[Corregimiento]],Hoja3!$A$2:$D$676,4,0)</f>
        <v>80804</v>
      </c>
      <c r="E4862" s="84">
        <v>12</v>
      </c>
      <c r="F4862">
        <v>1</v>
      </c>
    </row>
    <row r="4863" spans="1:6">
      <c r="A4863" s="83">
        <v>44179</v>
      </c>
      <c r="B4863" s="84">
        <v>44179</v>
      </c>
      <c r="C4863" s="84" t="s">
        <v>694</v>
      </c>
      <c r="D4863" s="85">
        <f>VLOOKUP(Pag_Inicio_Corr_mas_casos[[#This Row],[Corregimiento]],Hoja3!$A$2:$D$676,4,0)</f>
        <v>20401</v>
      </c>
      <c r="E4863" s="84">
        <v>12</v>
      </c>
      <c r="F4863">
        <v>1</v>
      </c>
    </row>
    <row r="4864" spans="1:6">
      <c r="A4864" s="83">
        <v>44179</v>
      </c>
      <c r="B4864" s="84">
        <v>44179</v>
      </c>
      <c r="C4864" s="84" t="s">
        <v>578</v>
      </c>
      <c r="D4864" s="85">
        <f>VLOOKUP(Pag_Inicio_Corr_mas_casos[[#This Row],[Corregimiento]],Hoja3!$A$2:$D$676,4,0)</f>
        <v>30111</v>
      </c>
      <c r="E4864" s="84">
        <v>12</v>
      </c>
      <c r="F4864">
        <v>1</v>
      </c>
    </row>
    <row r="4865" spans="1:6">
      <c r="A4865" s="83">
        <v>44179</v>
      </c>
      <c r="B4865" s="84">
        <v>44179</v>
      </c>
      <c r="C4865" s="84" t="s">
        <v>559</v>
      </c>
      <c r="D4865" s="85">
        <f>VLOOKUP(Pag_Inicio_Corr_mas_casos[[#This Row],[Corregimiento]],Hoja3!$A$2:$D$676,4,0)</f>
        <v>130708</v>
      </c>
      <c r="E4865" s="84">
        <v>11</v>
      </c>
      <c r="F4865">
        <v>1</v>
      </c>
    </row>
    <row r="4866" spans="1:6">
      <c r="A4866" s="83">
        <v>44179</v>
      </c>
      <c r="B4866" s="84">
        <v>44179</v>
      </c>
      <c r="C4866" s="84" t="s">
        <v>563</v>
      </c>
      <c r="D4866" s="85">
        <f>VLOOKUP(Pag_Inicio_Corr_mas_casos[[#This Row],[Corregimiento]],Hoja3!$A$2:$D$676,4,0)</f>
        <v>130105</v>
      </c>
      <c r="E4866" s="84">
        <v>11</v>
      </c>
      <c r="F4866">
        <v>1</v>
      </c>
    </row>
    <row r="4867" spans="1:6">
      <c r="A4867" s="55">
        <v>44180</v>
      </c>
      <c r="B4867" s="56">
        <v>44180</v>
      </c>
      <c r="C4867" s="56" t="s">
        <v>529</v>
      </c>
      <c r="D4867" s="57">
        <f>VLOOKUP(Pag_Inicio_Corr_mas_casos[[#This Row],[Corregimiento]],Hoja3!$A$2:$D$676,4,0)</f>
        <v>80821</v>
      </c>
      <c r="E4867" s="56">
        <v>80</v>
      </c>
      <c r="F4867">
        <v>1</v>
      </c>
    </row>
    <row r="4868" spans="1:6">
      <c r="A4868" s="55">
        <v>44180</v>
      </c>
      <c r="B4868" s="56">
        <v>44180</v>
      </c>
      <c r="C4868" s="56" t="s">
        <v>540</v>
      </c>
      <c r="D4868" s="57">
        <f>VLOOKUP(Pag_Inicio_Corr_mas_casos[[#This Row],[Corregimiento]],Hoja3!$A$2:$D$676,4,0)</f>
        <v>80812</v>
      </c>
      <c r="E4868" s="56">
        <v>78</v>
      </c>
      <c r="F4868">
        <v>1</v>
      </c>
    </row>
    <row r="4869" spans="1:6">
      <c r="A4869" s="55">
        <v>44180</v>
      </c>
      <c r="B4869" s="56">
        <v>44180</v>
      </c>
      <c r="C4869" s="56" t="s">
        <v>524</v>
      </c>
      <c r="D4869" s="57">
        <f>VLOOKUP(Pag_Inicio_Corr_mas_casos[[#This Row],[Corregimiento]],Hoja3!$A$2:$D$676,4,0)</f>
        <v>130101</v>
      </c>
      <c r="E4869" s="56">
        <v>70</v>
      </c>
      <c r="F4869">
        <v>1</v>
      </c>
    </row>
    <row r="4870" spans="1:6">
      <c r="A4870" s="55">
        <v>44180</v>
      </c>
      <c r="B4870" s="56">
        <v>44180</v>
      </c>
      <c r="C4870" s="56" t="s">
        <v>528</v>
      </c>
      <c r="D4870" s="57">
        <f>VLOOKUP(Pag_Inicio_Corr_mas_casos[[#This Row],[Corregimiento]],Hoja3!$A$2:$D$676,4,0)</f>
        <v>130102</v>
      </c>
      <c r="E4870" s="56">
        <v>64</v>
      </c>
      <c r="F4870">
        <v>1</v>
      </c>
    </row>
    <row r="4871" spans="1:6">
      <c r="A4871" s="55">
        <v>44180</v>
      </c>
      <c r="B4871" s="56">
        <v>44180</v>
      </c>
      <c r="C4871" s="56" t="s">
        <v>537</v>
      </c>
      <c r="D4871" s="57">
        <f>VLOOKUP(Pag_Inicio_Corr_mas_casos[[#This Row],[Corregimiento]],Hoja3!$A$2:$D$676,4,0)</f>
        <v>80819</v>
      </c>
      <c r="E4871" s="56">
        <v>62</v>
      </c>
      <c r="F4871">
        <v>1</v>
      </c>
    </row>
    <row r="4872" spans="1:6">
      <c r="A4872" s="55">
        <v>44180</v>
      </c>
      <c r="B4872" s="56">
        <v>44180</v>
      </c>
      <c r="C4872" s="56" t="s">
        <v>543</v>
      </c>
      <c r="D4872" s="57">
        <f>VLOOKUP(Pag_Inicio_Corr_mas_casos[[#This Row],[Corregimiento]],Hoja3!$A$2:$D$676,4,0)</f>
        <v>80806</v>
      </c>
      <c r="E4872" s="56">
        <v>59</v>
      </c>
      <c r="F4872">
        <v>1</v>
      </c>
    </row>
    <row r="4873" spans="1:6">
      <c r="A4873" s="55">
        <v>44180</v>
      </c>
      <c r="B4873" s="56">
        <v>44180</v>
      </c>
      <c r="C4873" s="56" t="s">
        <v>565</v>
      </c>
      <c r="D4873" s="57">
        <f>VLOOKUP(Pag_Inicio_Corr_mas_casos[[#This Row],[Corregimiento]],Hoja3!$A$2:$D$676,4,0)</f>
        <v>80809</v>
      </c>
      <c r="E4873" s="56">
        <v>58</v>
      </c>
      <c r="F4873">
        <v>1</v>
      </c>
    </row>
    <row r="4874" spans="1:6">
      <c r="A4874" s="55">
        <v>44180</v>
      </c>
      <c r="B4874" s="56">
        <v>44180</v>
      </c>
      <c r="C4874" s="56" t="s">
        <v>526</v>
      </c>
      <c r="D4874" s="57">
        <f>VLOOKUP(Pag_Inicio_Corr_mas_casos[[#This Row],[Corregimiento]],Hoja3!$A$2:$D$676,4,0)</f>
        <v>130106</v>
      </c>
      <c r="E4874" s="56">
        <v>56</v>
      </c>
      <c r="F4874">
        <v>1</v>
      </c>
    </row>
    <row r="4875" spans="1:6">
      <c r="A4875" s="55">
        <v>44180</v>
      </c>
      <c r="B4875" s="56">
        <v>44180</v>
      </c>
      <c r="C4875" s="56" t="s">
        <v>541</v>
      </c>
      <c r="D4875" s="57">
        <f>VLOOKUP(Pag_Inicio_Corr_mas_casos[[#This Row],[Corregimiento]],Hoja3!$A$2:$D$676,4,0)</f>
        <v>130702</v>
      </c>
      <c r="E4875" s="56">
        <v>53</v>
      </c>
      <c r="F4875">
        <v>1</v>
      </c>
    </row>
    <row r="4876" spans="1:6">
      <c r="A4876" s="55">
        <v>44180</v>
      </c>
      <c r="B4876" s="56">
        <v>44180</v>
      </c>
      <c r="C4876" s="56" t="s">
        <v>545</v>
      </c>
      <c r="D4876" s="57">
        <f>VLOOKUP(Pag_Inicio_Corr_mas_casos[[#This Row],[Corregimiento]],Hoja3!$A$2:$D$676,4,0)</f>
        <v>80810</v>
      </c>
      <c r="E4876" s="56">
        <v>50</v>
      </c>
      <c r="F4876">
        <v>1</v>
      </c>
    </row>
    <row r="4877" spans="1:6">
      <c r="A4877" s="55">
        <v>44180</v>
      </c>
      <c r="B4877" s="56">
        <v>44180</v>
      </c>
      <c r="C4877" s="56" t="s">
        <v>533</v>
      </c>
      <c r="D4877" s="57">
        <f>VLOOKUP(Pag_Inicio_Corr_mas_casos[[#This Row],[Corregimiento]],Hoja3!$A$2:$D$676,4,0)</f>
        <v>80817</v>
      </c>
      <c r="E4877" s="56">
        <v>61</v>
      </c>
      <c r="F4877">
        <v>1</v>
      </c>
    </row>
    <row r="4878" spans="1:6">
      <c r="A4878" s="55">
        <v>44180</v>
      </c>
      <c r="B4878" s="56">
        <v>44180</v>
      </c>
      <c r="C4878" s="56" t="s">
        <v>538</v>
      </c>
      <c r="D4878" s="57">
        <f>VLOOKUP(Pag_Inicio_Corr_mas_casos[[#This Row],[Corregimiento]],Hoja3!$A$2:$D$676,4,0)</f>
        <v>130107</v>
      </c>
      <c r="E4878" s="56">
        <v>45</v>
      </c>
      <c r="F4878">
        <v>1</v>
      </c>
    </row>
    <row r="4879" spans="1:6">
      <c r="A4879" s="55">
        <v>44180</v>
      </c>
      <c r="B4879" s="56">
        <v>44180</v>
      </c>
      <c r="C4879" s="56" t="s">
        <v>560</v>
      </c>
      <c r="D4879" s="57">
        <f>VLOOKUP(Pag_Inicio_Corr_mas_casos[[#This Row],[Corregimiento]],Hoja3!$A$2:$D$676,4,0)</f>
        <v>80826</v>
      </c>
      <c r="E4879" s="56">
        <v>43</v>
      </c>
      <c r="F4879">
        <v>1</v>
      </c>
    </row>
    <row r="4880" spans="1:6">
      <c r="A4880" s="55">
        <v>44180</v>
      </c>
      <c r="B4880" s="56">
        <v>44180</v>
      </c>
      <c r="C4880" s="56" t="s">
        <v>550</v>
      </c>
      <c r="D4880" s="57">
        <f>VLOOKUP(Pag_Inicio_Corr_mas_casos[[#This Row],[Corregimiento]],Hoja3!$A$2:$D$676,4,0)</f>
        <v>80813</v>
      </c>
      <c r="E4880" s="56">
        <v>39</v>
      </c>
      <c r="F4880">
        <v>1</v>
      </c>
    </row>
    <row r="4881" spans="1:6">
      <c r="A4881" s="55">
        <v>44180</v>
      </c>
      <c r="B4881" s="56">
        <v>44180</v>
      </c>
      <c r="C4881" s="56" t="s">
        <v>542</v>
      </c>
      <c r="D4881" s="57">
        <f>VLOOKUP(Pag_Inicio_Corr_mas_casos[[#This Row],[Corregimiento]],Hoja3!$A$2:$D$676,4,0)</f>
        <v>40601</v>
      </c>
      <c r="E4881" s="56">
        <v>38</v>
      </c>
      <c r="F4881">
        <v>1</v>
      </c>
    </row>
    <row r="4882" spans="1:6">
      <c r="A4882" s="55">
        <v>44180</v>
      </c>
      <c r="B4882" s="56">
        <v>44180</v>
      </c>
      <c r="C4882" s="56" t="s">
        <v>530</v>
      </c>
      <c r="D4882" s="57">
        <f>VLOOKUP(Pag_Inicio_Corr_mas_casos[[#This Row],[Corregimiento]],Hoja3!$A$2:$D$676,4,0)</f>
        <v>81007</v>
      </c>
      <c r="E4882" s="56">
        <v>37</v>
      </c>
      <c r="F4882">
        <v>1</v>
      </c>
    </row>
    <row r="4883" spans="1:6">
      <c r="A4883" s="55">
        <v>44180</v>
      </c>
      <c r="B4883" s="56">
        <v>44180</v>
      </c>
      <c r="C4883" s="56" t="s">
        <v>575</v>
      </c>
      <c r="D4883" s="57">
        <f>VLOOKUP(Pag_Inicio_Corr_mas_casos[[#This Row],[Corregimiento]],Hoja3!$A$2:$D$676,4,0)</f>
        <v>80807</v>
      </c>
      <c r="E4883" s="56">
        <v>37</v>
      </c>
      <c r="F4883">
        <v>1</v>
      </c>
    </row>
    <row r="4884" spans="1:6">
      <c r="A4884" s="55">
        <v>44180</v>
      </c>
      <c r="B4884" s="56">
        <v>44180</v>
      </c>
      <c r="C4884" s="56" t="s">
        <v>587</v>
      </c>
      <c r="D4884" s="57">
        <f>VLOOKUP(Pag_Inicio_Corr_mas_casos[[#This Row],[Corregimiento]],Hoja3!$A$2:$D$676,4,0)</f>
        <v>130716</v>
      </c>
      <c r="E4884" s="56">
        <v>37</v>
      </c>
      <c r="F4884">
        <v>1</v>
      </c>
    </row>
    <row r="4885" spans="1:6">
      <c r="A4885" s="55">
        <v>44180</v>
      </c>
      <c r="B4885" s="56">
        <v>44180</v>
      </c>
      <c r="C4885" s="56" t="s">
        <v>570</v>
      </c>
      <c r="D4885" s="57">
        <f>VLOOKUP(Pag_Inicio_Corr_mas_casos[[#This Row],[Corregimiento]],Hoja3!$A$2:$D$676,4,0)</f>
        <v>81009</v>
      </c>
      <c r="E4885" s="56">
        <v>37</v>
      </c>
      <c r="F4885">
        <v>1</v>
      </c>
    </row>
    <row r="4886" spans="1:6">
      <c r="A4886" s="55">
        <v>44180</v>
      </c>
      <c r="B4886" s="56">
        <v>44180</v>
      </c>
      <c r="C4886" s="56" t="s">
        <v>568</v>
      </c>
      <c r="D4886" s="57">
        <f>VLOOKUP(Pag_Inicio_Corr_mas_casos[[#This Row],[Corregimiento]],Hoja3!$A$2:$D$676,4,0)</f>
        <v>130717</v>
      </c>
      <c r="E4886" s="56">
        <v>36</v>
      </c>
      <c r="F4886">
        <v>1</v>
      </c>
    </row>
    <row r="4887" spans="1:6">
      <c r="A4887" s="55">
        <v>44180</v>
      </c>
      <c r="B4887" s="56">
        <v>44180</v>
      </c>
      <c r="C4887" s="56" t="s">
        <v>580</v>
      </c>
      <c r="D4887" s="57">
        <f>VLOOKUP(Pag_Inicio_Corr_mas_casos[[#This Row],[Corregimiento]],Hoja3!$A$2:$D$676,4,0)</f>
        <v>91001</v>
      </c>
      <c r="E4887" s="56">
        <v>36</v>
      </c>
      <c r="F4887">
        <v>1</v>
      </c>
    </row>
    <row r="4888" spans="1:6">
      <c r="A4888" s="55">
        <v>44180</v>
      </c>
      <c r="B4888" s="56">
        <v>44180</v>
      </c>
      <c r="C4888" s="56" t="s">
        <v>559</v>
      </c>
      <c r="D4888" s="57">
        <f>VLOOKUP(Pag_Inicio_Corr_mas_casos[[#This Row],[Corregimiento]],Hoja3!$A$2:$D$676,4,0)</f>
        <v>130708</v>
      </c>
      <c r="E4888" s="56">
        <v>35</v>
      </c>
      <c r="F4888">
        <v>1</v>
      </c>
    </row>
    <row r="4889" spans="1:6">
      <c r="A4889" s="55">
        <v>44180</v>
      </c>
      <c r="B4889" s="56">
        <v>44180</v>
      </c>
      <c r="C4889" s="56" t="s">
        <v>532</v>
      </c>
      <c r="D4889" s="57">
        <f>VLOOKUP(Pag_Inicio_Corr_mas_casos[[#This Row],[Corregimiento]],Hoja3!$A$2:$D$676,4,0)</f>
        <v>80816</v>
      </c>
      <c r="E4889" s="56">
        <v>35</v>
      </c>
      <c r="F4889">
        <v>1</v>
      </c>
    </row>
    <row r="4890" spans="1:6">
      <c r="A4890" s="55">
        <v>44180</v>
      </c>
      <c r="B4890" s="56">
        <v>44180</v>
      </c>
      <c r="C4890" s="56" t="s">
        <v>525</v>
      </c>
      <c r="D4890" s="57">
        <f>VLOOKUP(Pag_Inicio_Corr_mas_casos[[#This Row],[Corregimiento]],Hoja3!$A$2:$D$676,4,0)</f>
        <v>81002</v>
      </c>
      <c r="E4890" s="56">
        <v>34</v>
      </c>
      <c r="F4890">
        <v>1</v>
      </c>
    </row>
    <row r="4891" spans="1:6">
      <c r="A4891" s="55">
        <v>44180</v>
      </c>
      <c r="B4891" s="56">
        <v>44180</v>
      </c>
      <c r="C4891" s="56" t="s">
        <v>555</v>
      </c>
      <c r="D4891" s="57">
        <f>VLOOKUP(Pag_Inicio_Corr_mas_casos[[#This Row],[Corregimiento]],Hoja3!$A$2:$D$676,4,0)</f>
        <v>80815</v>
      </c>
      <c r="E4891" s="56">
        <v>31</v>
      </c>
      <c r="F4891">
        <v>1</v>
      </c>
    </row>
    <row r="4892" spans="1:6">
      <c r="A4892" s="55">
        <v>44180</v>
      </c>
      <c r="B4892" s="56">
        <v>44180</v>
      </c>
      <c r="C4892" s="56" t="s">
        <v>569</v>
      </c>
      <c r="D4892" s="57">
        <f>VLOOKUP(Pag_Inicio_Corr_mas_casos[[#This Row],[Corregimiento]],Hoja3!$A$2:$D$676,4,0)</f>
        <v>81003</v>
      </c>
      <c r="E4892" s="56">
        <v>31</v>
      </c>
      <c r="F4892">
        <v>1</v>
      </c>
    </row>
    <row r="4893" spans="1:6">
      <c r="A4893" s="55">
        <v>44180</v>
      </c>
      <c r="B4893" s="56">
        <v>44180</v>
      </c>
      <c r="C4893" s="56" t="s">
        <v>536</v>
      </c>
      <c r="D4893" s="57">
        <f>VLOOKUP(Pag_Inicio_Corr_mas_casos[[#This Row],[Corregimiento]],Hoja3!$A$2:$D$676,4,0)</f>
        <v>81001</v>
      </c>
      <c r="E4893" s="56">
        <v>30</v>
      </c>
      <c r="F4893">
        <v>1</v>
      </c>
    </row>
    <row r="4894" spans="1:6">
      <c r="A4894" s="55">
        <v>44180</v>
      </c>
      <c r="B4894" s="56">
        <v>44180</v>
      </c>
      <c r="C4894" s="56" t="s">
        <v>535</v>
      </c>
      <c r="D4894" s="57">
        <f>VLOOKUP(Pag_Inicio_Corr_mas_casos[[#This Row],[Corregimiento]],Hoja3!$A$2:$D$676,4,0)</f>
        <v>80823</v>
      </c>
      <c r="E4894" s="56">
        <v>29</v>
      </c>
      <c r="F4894">
        <v>1</v>
      </c>
    </row>
    <row r="4895" spans="1:6">
      <c r="A4895" s="55">
        <v>44180</v>
      </c>
      <c r="B4895" s="56">
        <v>44180</v>
      </c>
      <c r="C4895" s="56" t="s">
        <v>563</v>
      </c>
      <c r="D4895" s="57">
        <f>VLOOKUP(Pag_Inicio_Corr_mas_casos[[#This Row],[Corregimiento]],Hoja3!$A$2:$D$676,4,0)</f>
        <v>130105</v>
      </c>
      <c r="E4895" s="56">
        <v>28</v>
      </c>
      <c r="F4895">
        <v>1</v>
      </c>
    </row>
    <row r="4896" spans="1:6">
      <c r="A4896" s="55">
        <v>44180</v>
      </c>
      <c r="B4896" s="56">
        <v>44180</v>
      </c>
      <c r="C4896" s="56" t="s">
        <v>554</v>
      </c>
      <c r="D4896" s="57">
        <f>VLOOKUP(Pag_Inicio_Corr_mas_casos[[#This Row],[Corregimiento]],Hoja3!$A$2:$D$676,4,0)</f>
        <v>80820</v>
      </c>
      <c r="E4896" s="56">
        <v>27</v>
      </c>
      <c r="F4896">
        <v>1</v>
      </c>
    </row>
    <row r="4897" spans="1:6">
      <c r="A4897" s="55">
        <v>44180</v>
      </c>
      <c r="B4897" s="56">
        <v>44180</v>
      </c>
      <c r="C4897" s="56" t="s">
        <v>544</v>
      </c>
      <c r="D4897" s="57">
        <f>VLOOKUP(Pag_Inicio_Corr_mas_casos[[#This Row],[Corregimiento]],Hoja3!$A$2:$D$676,4,0)</f>
        <v>130108</v>
      </c>
      <c r="E4897" s="56">
        <v>25</v>
      </c>
      <c r="F4897">
        <v>1</v>
      </c>
    </row>
    <row r="4898" spans="1:6">
      <c r="A4898" s="55">
        <v>44180</v>
      </c>
      <c r="B4898" s="56">
        <v>44180</v>
      </c>
      <c r="C4898" s="56" t="s">
        <v>572</v>
      </c>
      <c r="D4898" s="57">
        <f>VLOOKUP(Pag_Inicio_Corr_mas_casos[[#This Row],[Corregimiento]],Hoja3!$A$2:$D$676,4,0)</f>
        <v>130701</v>
      </c>
      <c r="E4898" s="56">
        <v>24</v>
      </c>
      <c r="F4898">
        <v>1</v>
      </c>
    </row>
    <row r="4899" spans="1:6">
      <c r="A4899" s="55">
        <v>44180</v>
      </c>
      <c r="B4899" s="56">
        <v>44180</v>
      </c>
      <c r="C4899" s="56" t="s">
        <v>557</v>
      </c>
      <c r="D4899" s="57">
        <f>VLOOKUP(Pag_Inicio_Corr_mas_casos[[#This Row],[Corregimiento]],Hoja3!$A$2:$D$676,4,0)</f>
        <v>80811</v>
      </c>
      <c r="E4899" s="56">
        <v>23</v>
      </c>
      <c r="F4899">
        <v>1</v>
      </c>
    </row>
    <row r="4900" spans="1:6">
      <c r="A4900" s="55">
        <v>44180</v>
      </c>
      <c r="B4900" s="56">
        <v>44180</v>
      </c>
      <c r="C4900" s="56" t="s">
        <v>627</v>
      </c>
      <c r="D4900" s="57">
        <f>VLOOKUP(Pag_Inicio_Corr_mas_casos[[#This Row],[Corregimiento]],Hoja3!$A$2:$D$676,4,0)</f>
        <v>40606</v>
      </c>
      <c r="E4900" s="56">
        <v>22</v>
      </c>
      <c r="F4900">
        <v>1</v>
      </c>
    </row>
    <row r="4901" spans="1:6">
      <c r="A4901" s="55">
        <v>44180</v>
      </c>
      <c r="B4901" s="56">
        <v>44180</v>
      </c>
      <c r="C4901" s="56" t="s">
        <v>691</v>
      </c>
      <c r="D4901" s="57">
        <f>VLOOKUP(Pag_Inicio_Corr_mas_casos[[#This Row],[Corregimiento]],Hoja3!$A$2:$D$676,4,0)</f>
        <v>130103</v>
      </c>
      <c r="E4901" s="56">
        <v>22</v>
      </c>
      <c r="F4901">
        <v>1</v>
      </c>
    </row>
    <row r="4902" spans="1:6">
      <c r="A4902" s="55">
        <v>44180</v>
      </c>
      <c r="B4902" s="56">
        <v>44180</v>
      </c>
      <c r="C4902" s="56" t="s">
        <v>573</v>
      </c>
      <c r="D4902" s="57">
        <f>VLOOKUP(Pag_Inicio_Corr_mas_casos[[#This Row],[Corregimiento]],Hoja3!$A$2:$D$676,4,0)</f>
        <v>80804</v>
      </c>
      <c r="E4902" s="56">
        <v>21</v>
      </c>
      <c r="F4902">
        <v>1</v>
      </c>
    </row>
    <row r="4903" spans="1:6">
      <c r="A4903" s="55">
        <v>44180</v>
      </c>
      <c r="B4903" s="56">
        <v>44180</v>
      </c>
      <c r="C4903" s="56" t="s">
        <v>552</v>
      </c>
      <c r="D4903" s="57">
        <f>VLOOKUP(Pag_Inicio_Corr_mas_casos[[#This Row],[Corregimiento]],Hoja3!$A$2:$D$676,4,0)</f>
        <v>80501</v>
      </c>
      <c r="E4903" s="56">
        <v>21</v>
      </c>
      <c r="F4903">
        <v>1</v>
      </c>
    </row>
    <row r="4904" spans="1:6">
      <c r="A4904" s="55">
        <v>44180</v>
      </c>
      <c r="B4904" s="56">
        <v>44180</v>
      </c>
      <c r="C4904" s="56" t="s">
        <v>531</v>
      </c>
      <c r="D4904" s="57">
        <f>VLOOKUP(Pag_Inicio_Corr_mas_casos[[#This Row],[Corregimiento]],Hoja3!$A$2:$D$676,4,0)</f>
        <v>81008</v>
      </c>
      <c r="E4904" s="56">
        <v>21</v>
      </c>
      <c r="F4904">
        <v>1</v>
      </c>
    </row>
    <row r="4905" spans="1:6">
      <c r="A4905" s="55">
        <v>44180</v>
      </c>
      <c r="B4905" s="56">
        <v>44180</v>
      </c>
      <c r="C4905" s="56" t="s">
        <v>534</v>
      </c>
      <c r="D4905" s="57">
        <f>VLOOKUP(Pag_Inicio_Corr_mas_casos[[#This Row],[Corregimiento]],Hoja3!$A$2:$D$676,4,0)</f>
        <v>80822</v>
      </c>
      <c r="E4905" s="56">
        <v>19</v>
      </c>
      <c r="F4905">
        <v>1</v>
      </c>
    </row>
    <row r="4906" spans="1:6">
      <c r="A4906" s="55">
        <v>44180</v>
      </c>
      <c r="B4906" s="56">
        <v>44180</v>
      </c>
      <c r="C4906" s="56" t="s">
        <v>579</v>
      </c>
      <c r="D4906" s="57">
        <f>VLOOKUP(Pag_Inicio_Corr_mas_casos[[#This Row],[Corregimiento]],Hoja3!$A$2:$D$676,4,0)</f>
        <v>130706</v>
      </c>
      <c r="E4906" s="56">
        <v>18</v>
      </c>
      <c r="F4906">
        <v>1</v>
      </c>
    </row>
    <row r="4907" spans="1:6">
      <c r="A4907" s="55">
        <v>44180</v>
      </c>
      <c r="B4907" s="56">
        <v>44180</v>
      </c>
      <c r="C4907" s="56" t="s">
        <v>561</v>
      </c>
      <c r="D4907" s="57">
        <f>VLOOKUP(Pag_Inicio_Corr_mas_casos[[#This Row],[Corregimiento]],Hoja3!$A$2:$D$676,4,0)</f>
        <v>50208</v>
      </c>
      <c r="E4907" s="56">
        <v>18</v>
      </c>
      <c r="F4907">
        <v>1</v>
      </c>
    </row>
    <row r="4908" spans="1:6">
      <c r="A4908" s="55">
        <v>44180</v>
      </c>
      <c r="B4908" s="56">
        <v>44180</v>
      </c>
      <c r="C4908" s="56" t="s">
        <v>571</v>
      </c>
      <c r="D4908" s="57">
        <f>VLOOKUP(Pag_Inicio_Corr_mas_casos[[#This Row],[Corregimiento]],Hoja3!$A$2:$D$676,4,0)</f>
        <v>30104</v>
      </c>
      <c r="E4908" s="56">
        <v>16</v>
      </c>
      <c r="F4908">
        <v>1</v>
      </c>
    </row>
    <row r="4909" spans="1:6">
      <c r="A4909" s="55">
        <v>44180</v>
      </c>
      <c r="B4909" s="56">
        <v>44180</v>
      </c>
      <c r="C4909" s="56" t="s">
        <v>725</v>
      </c>
      <c r="D4909" s="57">
        <f>VLOOKUP(Pag_Inicio_Corr_mas_casos[[#This Row],[Corregimiento]],Hoja3!$A$2:$D$676,4,0)</f>
        <v>60202</v>
      </c>
      <c r="E4909" s="56">
        <v>16</v>
      </c>
      <c r="F4909">
        <v>1</v>
      </c>
    </row>
    <row r="4910" spans="1:6">
      <c r="A4910" s="55">
        <v>44180</v>
      </c>
      <c r="B4910" s="56">
        <v>44180</v>
      </c>
      <c r="C4910" s="56" t="s">
        <v>546</v>
      </c>
      <c r="D4910" s="57">
        <f>VLOOKUP(Pag_Inicio_Corr_mas_casos[[#This Row],[Corregimiento]],Hoja3!$A$2:$D$676,4,0)</f>
        <v>30107</v>
      </c>
      <c r="E4910" s="56">
        <v>16</v>
      </c>
      <c r="F4910">
        <v>1</v>
      </c>
    </row>
    <row r="4911" spans="1:6">
      <c r="A4911" s="55">
        <v>44180</v>
      </c>
      <c r="B4911" s="56">
        <v>44180</v>
      </c>
      <c r="C4911" s="56" t="s">
        <v>517</v>
      </c>
      <c r="D4911" s="57">
        <f>VLOOKUP(Pag_Inicio_Corr_mas_casos[[#This Row],[Corregimiento]],Hoja3!$A$2:$D$676,4,0)</f>
        <v>130709</v>
      </c>
      <c r="E4911" s="56">
        <v>16</v>
      </c>
      <c r="F4911">
        <v>1</v>
      </c>
    </row>
    <row r="4912" spans="1:6">
      <c r="A4912" s="55">
        <v>44180</v>
      </c>
      <c r="B4912" s="56">
        <v>44180</v>
      </c>
      <c r="C4912" s="56" t="s">
        <v>697</v>
      </c>
      <c r="D4912" s="57">
        <f>VLOOKUP(Pag_Inicio_Corr_mas_casos[[#This Row],[Corregimiento]],Hoja3!$A$2:$D$676,4,0)</f>
        <v>91011</v>
      </c>
      <c r="E4912" s="56">
        <v>16</v>
      </c>
      <c r="F4912">
        <v>1</v>
      </c>
    </row>
    <row r="4913" spans="1:6">
      <c r="A4913" s="55">
        <v>44180</v>
      </c>
      <c r="B4913" s="56">
        <v>44180</v>
      </c>
      <c r="C4913" s="56" t="s">
        <v>527</v>
      </c>
      <c r="D4913" s="57">
        <f>VLOOKUP(Pag_Inicio_Corr_mas_casos[[#This Row],[Corregimiento]],Hoja3!$A$2:$D$676,4,0)</f>
        <v>80802</v>
      </c>
      <c r="E4913" s="56">
        <v>15</v>
      </c>
      <c r="F4913">
        <v>1</v>
      </c>
    </row>
    <row r="4914" spans="1:6">
      <c r="A4914" s="55">
        <v>44180</v>
      </c>
      <c r="B4914" s="56">
        <v>44180</v>
      </c>
      <c r="C4914" s="56" t="s">
        <v>562</v>
      </c>
      <c r="D4914" s="57">
        <f>VLOOKUP(Pag_Inicio_Corr_mas_casos[[#This Row],[Corregimiento]],Hoja3!$A$2:$D$676,4,0)</f>
        <v>80803</v>
      </c>
      <c r="E4914" s="56">
        <v>14</v>
      </c>
      <c r="F4914">
        <v>1</v>
      </c>
    </row>
    <row r="4915" spans="1:6">
      <c r="A4915" s="55">
        <v>44180</v>
      </c>
      <c r="B4915" s="56">
        <v>44180</v>
      </c>
      <c r="C4915" s="56" t="s">
        <v>549</v>
      </c>
      <c r="D4915" s="57">
        <f>VLOOKUP(Pag_Inicio_Corr_mas_casos[[#This Row],[Corregimiento]],Hoja3!$A$2:$D$676,4,0)</f>
        <v>50207</v>
      </c>
      <c r="E4915" s="56">
        <v>14</v>
      </c>
      <c r="F4915">
        <v>1</v>
      </c>
    </row>
    <row r="4916" spans="1:6">
      <c r="A4916" s="58">
        <v>44181</v>
      </c>
      <c r="B4916" s="59">
        <v>44181</v>
      </c>
      <c r="C4916" s="59" t="s">
        <v>526</v>
      </c>
      <c r="D4916" s="60">
        <f>VLOOKUP(Pag_Inicio_Corr_mas_casos[[#This Row],[Corregimiento]],Hoja3!$A$2:$D$676,4,0)</f>
        <v>130106</v>
      </c>
      <c r="E4916" s="59">
        <v>111</v>
      </c>
      <c r="F4916">
        <v>1</v>
      </c>
    </row>
    <row r="4917" spans="1:6">
      <c r="A4917" s="58">
        <v>44181</v>
      </c>
      <c r="B4917" s="59">
        <v>44181</v>
      </c>
      <c r="C4917" s="59" t="s">
        <v>524</v>
      </c>
      <c r="D4917" s="60">
        <f>VLOOKUP(Pag_Inicio_Corr_mas_casos[[#This Row],[Corregimiento]],Hoja3!$A$2:$D$676,4,0)</f>
        <v>130101</v>
      </c>
      <c r="E4917" s="59">
        <v>99</v>
      </c>
      <c r="F4917">
        <v>1</v>
      </c>
    </row>
    <row r="4918" spans="1:6">
      <c r="A4918" s="58">
        <v>44181</v>
      </c>
      <c r="B4918" s="59">
        <v>44181</v>
      </c>
      <c r="C4918" s="59" t="s">
        <v>537</v>
      </c>
      <c r="D4918" s="60">
        <f>VLOOKUP(Pag_Inicio_Corr_mas_casos[[#This Row],[Corregimiento]],Hoja3!$A$2:$D$676,4,0)</f>
        <v>80819</v>
      </c>
      <c r="E4918" s="59">
        <v>88</v>
      </c>
      <c r="F4918">
        <v>1</v>
      </c>
    </row>
    <row r="4919" spans="1:6">
      <c r="A4919" s="58">
        <v>44181</v>
      </c>
      <c r="B4919" s="59">
        <v>44181</v>
      </c>
      <c r="C4919" s="59" t="s">
        <v>534</v>
      </c>
      <c r="D4919" s="60">
        <f>VLOOKUP(Pag_Inicio_Corr_mas_casos[[#This Row],[Corregimiento]],Hoja3!$A$2:$D$676,4,0)</f>
        <v>80822</v>
      </c>
      <c r="E4919" s="59">
        <v>86</v>
      </c>
      <c r="F4919">
        <v>1</v>
      </c>
    </row>
    <row r="4920" spans="1:6">
      <c r="A4920" s="58">
        <v>44181</v>
      </c>
      <c r="B4920" s="59">
        <v>44181</v>
      </c>
      <c r="C4920" s="59" t="s">
        <v>540</v>
      </c>
      <c r="D4920" s="60">
        <f>VLOOKUP(Pag_Inicio_Corr_mas_casos[[#This Row],[Corregimiento]],Hoja3!$A$2:$D$676,4,0)</f>
        <v>80812</v>
      </c>
      <c r="E4920" s="59">
        <v>82</v>
      </c>
      <c r="F4920">
        <v>1</v>
      </c>
    </row>
    <row r="4921" spans="1:6">
      <c r="A4921" s="58">
        <v>44181</v>
      </c>
      <c r="B4921" s="59">
        <v>44181</v>
      </c>
      <c r="C4921" s="59" t="s">
        <v>529</v>
      </c>
      <c r="D4921" s="60">
        <f>VLOOKUP(Pag_Inicio_Corr_mas_casos[[#This Row],[Corregimiento]],Hoja3!$A$2:$D$676,4,0)</f>
        <v>80821</v>
      </c>
      <c r="E4921" s="59">
        <v>80</v>
      </c>
      <c r="F4921">
        <v>1</v>
      </c>
    </row>
    <row r="4922" spans="1:6">
      <c r="A4922" s="58">
        <v>44181</v>
      </c>
      <c r="B4922" s="59">
        <v>44181</v>
      </c>
      <c r="C4922" s="59" t="s">
        <v>555</v>
      </c>
      <c r="D4922" s="60">
        <f>VLOOKUP(Pag_Inicio_Corr_mas_casos[[#This Row],[Corregimiento]],Hoja3!$A$2:$D$676,4,0)</f>
        <v>80815</v>
      </c>
      <c r="E4922" s="59">
        <v>91</v>
      </c>
      <c r="F4922">
        <v>1</v>
      </c>
    </row>
    <row r="4923" spans="1:6">
      <c r="A4923" s="58">
        <v>44181</v>
      </c>
      <c r="B4923" s="59">
        <v>44181</v>
      </c>
      <c r="C4923" s="59" t="s">
        <v>568</v>
      </c>
      <c r="D4923" s="60">
        <f>VLOOKUP(Pag_Inicio_Corr_mas_casos[[#This Row],[Corregimiento]],Hoja3!$A$2:$D$676,4,0)</f>
        <v>130717</v>
      </c>
      <c r="E4923" s="59">
        <v>68</v>
      </c>
      <c r="F4923">
        <v>1</v>
      </c>
    </row>
    <row r="4924" spans="1:6">
      <c r="A4924" s="58">
        <v>44181</v>
      </c>
      <c r="B4924" s="59">
        <v>44181</v>
      </c>
      <c r="C4924" s="59" t="s">
        <v>528</v>
      </c>
      <c r="D4924" s="60">
        <f>VLOOKUP(Pag_Inicio_Corr_mas_casos[[#This Row],[Corregimiento]],Hoja3!$A$2:$D$676,4,0)</f>
        <v>130102</v>
      </c>
      <c r="E4924" s="59">
        <v>67</v>
      </c>
      <c r="F4924">
        <v>1</v>
      </c>
    </row>
    <row r="4925" spans="1:6">
      <c r="A4925" s="58">
        <v>44181</v>
      </c>
      <c r="B4925" s="59">
        <v>44181</v>
      </c>
      <c r="C4925" s="59" t="s">
        <v>565</v>
      </c>
      <c r="D4925" s="60">
        <f>VLOOKUP(Pag_Inicio_Corr_mas_casos[[#This Row],[Corregimiento]],Hoja3!$A$2:$D$676,4,0)</f>
        <v>80809</v>
      </c>
      <c r="E4925" s="59">
        <v>64</v>
      </c>
      <c r="F4925">
        <v>1</v>
      </c>
    </row>
    <row r="4926" spans="1:6">
      <c r="A4926" s="58">
        <v>44181</v>
      </c>
      <c r="B4926" s="59">
        <v>44181</v>
      </c>
      <c r="C4926" s="59" t="s">
        <v>759</v>
      </c>
      <c r="D4926" s="60">
        <f>VLOOKUP(Pag_Inicio_Corr_mas_casos[[#This Row],[Corregimiento]],Hoja3!$A$2:$D$676,4,0)</f>
        <v>80816</v>
      </c>
      <c r="E4926" s="59">
        <v>60</v>
      </c>
      <c r="F4926">
        <v>1</v>
      </c>
    </row>
    <row r="4927" spans="1:6">
      <c r="A4927" s="58">
        <v>44181</v>
      </c>
      <c r="B4927" s="59">
        <v>44181</v>
      </c>
      <c r="C4927" s="59" t="s">
        <v>545</v>
      </c>
      <c r="D4927" s="60">
        <f>VLOOKUP(Pag_Inicio_Corr_mas_casos[[#This Row],[Corregimiento]],Hoja3!$A$2:$D$676,4,0)</f>
        <v>80810</v>
      </c>
      <c r="E4927" s="59">
        <v>59</v>
      </c>
      <c r="F4927">
        <v>1</v>
      </c>
    </row>
    <row r="4928" spans="1:6">
      <c r="A4928" s="58">
        <v>44181</v>
      </c>
      <c r="B4928" s="59">
        <v>44181</v>
      </c>
      <c r="C4928" s="59" t="s">
        <v>535</v>
      </c>
      <c r="D4928" s="60">
        <f>VLOOKUP(Pag_Inicio_Corr_mas_casos[[#This Row],[Corregimiento]],Hoja3!$A$2:$D$676,4,0)</f>
        <v>80823</v>
      </c>
      <c r="E4928" s="59">
        <v>59</v>
      </c>
      <c r="F4928">
        <v>1</v>
      </c>
    </row>
    <row r="4929" spans="1:6">
      <c r="A4929" s="58">
        <v>44181</v>
      </c>
      <c r="B4929" s="59">
        <v>44181</v>
      </c>
      <c r="C4929" s="59" t="s">
        <v>533</v>
      </c>
      <c r="D4929" s="60">
        <f>VLOOKUP(Pag_Inicio_Corr_mas_casos[[#This Row],[Corregimiento]],Hoja3!$A$2:$D$676,4,0)</f>
        <v>80817</v>
      </c>
      <c r="E4929" s="59">
        <v>71</v>
      </c>
      <c r="F4929">
        <v>1</v>
      </c>
    </row>
    <row r="4930" spans="1:6">
      <c r="A4930" s="58">
        <v>44181</v>
      </c>
      <c r="B4930" s="59">
        <v>44181</v>
      </c>
      <c r="C4930" s="59" t="s">
        <v>557</v>
      </c>
      <c r="D4930" s="60">
        <f>VLOOKUP(Pag_Inicio_Corr_mas_casos[[#This Row],[Corregimiento]],Hoja3!$A$2:$D$676,4,0)</f>
        <v>80811</v>
      </c>
      <c r="E4930" s="59">
        <v>55</v>
      </c>
      <c r="F4930">
        <v>1</v>
      </c>
    </row>
    <row r="4931" spans="1:6">
      <c r="A4931" s="58">
        <v>44181</v>
      </c>
      <c r="B4931" s="59">
        <v>44181</v>
      </c>
      <c r="C4931" s="59" t="s">
        <v>570</v>
      </c>
      <c r="D4931" s="60">
        <f>VLOOKUP(Pag_Inicio_Corr_mas_casos[[#This Row],[Corregimiento]],Hoja3!$A$2:$D$676,4,0)</f>
        <v>81009</v>
      </c>
      <c r="E4931" s="59">
        <v>50</v>
      </c>
      <c r="F4931">
        <v>1</v>
      </c>
    </row>
    <row r="4932" spans="1:6">
      <c r="A4932" s="58">
        <v>44181</v>
      </c>
      <c r="B4932" s="59">
        <v>44181</v>
      </c>
      <c r="C4932" s="59" t="s">
        <v>530</v>
      </c>
      <c r="D4932" s="60">
        <f>VLOOKUP(Pag_Inicio_Corr_mas_casos[[#This Row],[Corregimiento]],Hoja3!$A$2:$D$676,4,0)</f>
        <v>81007</v>
      </c>
      <c r="E4932" s="59">
        <v>49</v>
      </c>
      <c r="F4932">
        <v>1</v>
      </c>
    </row>
    <row r="4933" spans="1:6">
      <c r="A4933" s="58">
        <v>44181</v>
      </c>
      <c r="B4933" s="59">
        <v>44181</v>
      </c>
      <c r="C4933" s="59" t="s">
        <v>569</v>
      </c>
      <c r="D4933" s="60">
        <f>VLOOKUP(Pag_Inicio_Corr_mas_casos[[#This Row],[Corregimiento]],Hoja3!$A$2:$D$676,4,0)</f>
        <v>81003</v>
      </c>
      <c r="E4933" s="59">
        <v>48</v>
      </c>
      <c r="F4933">
        <v>1</v>
      </c>
    </row>
    <row r="4934" spans="1:6">
      <c r="A4934" s="58">
        <v>44181</v>
      </c>
      <c r="B4934" s="59">
        <v>44181</v>
      </c>
      <c r="C4934" s="59" t="s">
        <v>538</v>
      </c>
      <c r="D4934" s="60">
        <f>VLOOKUP(Pag_Inicio_Corr_mas_casos[[#This Row],[Corregimiento]],Hoja3!$A$2:$D$676,4,0)</f>
        <v>130107</v>
      </c>
      <c r="E4934" s="59">
        <v>47</v>
      </c>
      <c r="F4934">
        <v>1</v>
      </c>
    </row>
    <row r="4935" spans="1:6">
      <c r="A4935" s="58">
        <v>44181</v>
      </c>
      <c r="B4935" s="59">
        <v>44181</v>
      </c>
      <c r="C4935" s="59" t="s">
        <v>559</v>
      </c>
      <c r="D4935" s="60">
        <f>VLOOKUP(Pag_Inicio_Corr_mas_casos[[#This Row],[Corregimiento]],Hoja3!$A$2:$D$676,4,0)</f>
        <v>130708</v>
      </c>
      <c r="E4935" s="59">
        <v>47</v>
      </c>
      <c r="F4935">
        <v>1</v>
      </c>
    </row>
    <row r="4936" spans="1:6">
      <c r="A4936" s="58">
        <v>44181</v>
      </c>
      <c r="B4936" s="59">
        <v>44181</v>
      </c>
      <c r="C4936" s="59" t="s">
        <v>531</v>
      </c>
      <c r="D4936" s="60">
        <f>VLOOKUP(Pag_Inicio_Corr_mas_casos[[#This Row],[Corregimiento]],Hoja3!$A$2:$D$676,4,0)</f>
        <v>81008</v>
      </c>
      <c r="E4936" s="59">
        <v>46</v>
      </c>
      <c r="F4936">
        <v>1</v>
      </c>
    </row>
    <row r="4937" spans="1:6">
      <c r="A4937" s="58">
        <v>44181</v>
      </c>
      <c r="B4937" s="59">
        <v>44181</v>
      </c>
      <c r="C4937" s="59" t="s">
        <v>550</v>
      </c>
      <c r="D4937" s="60">
        <f>VLOOKUP(Pag_Inicio_Corr_mas_casos[[#This Row],[Corregimiento]],Hoja3!$A$2:$D$676,4,0)</f>
        <v>80813</v>
      </c>
      <c r="E4937" s="59">
        <v>45</v>
      </c>
      <c r="F4937">
        <v>1</v>
      </c>
    </row>
    <row r="4938" spans="1:6">
      <c r="A4938" s="58">
        <v>44181</v>
      </c>
      <c r="B4938" s="59">
        <v>44181</v>
      </c>
      <c r="C4938" s="59" t="s">
        <v>541</v>
      </c>
      <c r="D4938" s="60">
        <f>VLOOKUP(Pag_Inicio_Corr_mas_casos[[#This Row],[Corregimiento]],Hoja3!$A$2:$D$676,4,0)</f>
        <v>130702</v>
      </c>
      <c r="E4938" s="59">
        <v>43</v>
      </c>
      <c r="F4938">
        <v>1</v>
      </c>
    </row>
    <row r="4939" spans="1:6">
      <c r="A4939" s="58">
        <v>44181</v>
      </c>
      <c r="B4939" s="59">
        <v>44181</v>
      </c>
      <c r="C4939" s="59" t="s">
        <v>560</v>
      </c>
      <c r="D4939" s="60">
        <f>VLOOKUP(Pag_Inicio_Corr_mas_casos[[#This Row],[Corregimiento]],Hoja3!$A$2:$D$676,4,0)</f>
        <v>80826</v>
      </c>
      <c r="E4939" s="59">
        <v>40</v>
      </c>
      <c r="F4939">
        <v>1</v>
      </c>
    </row>
    <row r="4940" spans="1:6">
      <c r="A4940" s="58">
        <v>44181</v>
      </c>
      <c r="B4940" s="59">
        <v>44181</v>
      </c>
      <c r="C4940" s="59" t="s">
        <v>543</v>
      </c>
      <c r="D4940" s="60">
        <f>VLOOKUP(Pag_Inicio_Corr_mas_casos[[#This Row],[Corregimiento]],Hoja3!$A$2:$D$676,4,0)</f>
        <v>80806</v>
      </c>
      <c r="E4940" s="59">
        <v>39</v>
      </c>
      <c r="F4940">
        <v>1</v>
      </c>
    </row>
    <row r="4941" spans="1:6">
      <c r="A4941" s="58">
        <v>44181</v>
      </c>
      <c r="B4941" s="59">
        <v>44181</v>
      </c>
      <c r="C4941" s="59" t="s">
        <v>576</v>
      </c>
      <c r="D4941" s="60">
        <f>VLOOKUP(Pag_Inicio_Corr_mas_casos[[#This Row],[Corregimiento]],Hoja3!$A$2:$D$676,4,0)</f>
        <v>80814</v>
      </c>
      <c r="E4941" s="59">
        <v>38</v>
      </c>
      <c r="F4941">
        <v>1</v>
      </c>
    </row>
    <row r="4942" spans="1:6">
      <c r="A4942" s="58">
        <v>44181</v>
      </c>
      <c r="B4942" s="59">
        <v>44181</v>
      </c>
      <c r="C4942" s="59" t="s">
        <v>575</v>
      </c>
      <c r="D4942" s="60">
        <f>VLOOKUP(Pag_Inicio_Corr_mas_casos[[#This Row],[Corregimiento]],Hoja3!$A$2:$D$676,4,0)</f>
        <v>80807</v>
      </c>
      <c r="E4942" s="59">
        <v>38</v>
      </c>
      <c r="F4942">
        <v>1</v>
      </c>
    </row>
    <row r="4943" spans="1:6">
      <c r="A4943" s="58">
        <v>44181</v>
      </c>
      <c r="B4943" s="59">
        <v>44181</v>
      </c>
      <c r="C4943" s="59" t="s">
        <v>525</v>
      </c>
      <c r="D4943" s="60">
        <f>VLOOKUP(Pag_Inicio_Corr_mas_casos[[#This Row],[Corregimiento]],Hoja3!$A$2:$D$676,4,0)</f>
        <v>81002</v>
      </c>
      <c r="E4943" s="59">
        <v>37</v>
      </c>
      <c r="F4943">
        <v>1</v>
      </c>
    </row>
    <row r="4944" spans="1:6">
      <c r="A4944" s="58">
        <v>44181</v>
      </c>
      <c r="B4944" s="59">
        <v>44181</v>
      </c>
      <c r="C4944" s="59" t="s">
        <v>544</v>
      </c>
      <c r="D4944" s="60">
        <f>VLOOKUP(Pag_Inicio_Corr_mas_casos[[#This Row],[Corregimiento]],Hoja3!$A$2:$D$676,4,0)</f>
        <v>130108</v>
      </c>
      <c r="E4944" s="59">
        <v>37</v>
      </c>
      <c r="F4944">
        <v>1</v>
      </c>
    </row>
    <row r="4945" spans="1:6">
      <c r="A4945" s="58">
        <v>44181</v>
      </c>
      <c r="B4945" s="59">
        <v>44181</v>
      </c>
      <c r="C4945" s="59" t="s">
        <v>542</v>
      </c>
      <c r="D4945" s="60">
        <f>VLOOKUP(Pag_Inicio_Corr_mas_casos[[#This Row],[Corregimiento]],Hoja3!$A$2:$D$676,4,0)</f>
        <v>40601</v>
      </c>
      <c r="E4945" s="59">
        <v>35</v>
      </c>
      <c r="F4945">
        <v>1</v>
      </c>
    </row>
    <row r="4946" spans="1:6">
      <c r="A4946" s="58">
        <v>44181</v>
      </c>
      <c r="B4946" s="59">
        <v>44181</v>
      </c>
      <c r="C4946" s="59" t="s">
        <v>539</v>
      </c>
      <c r="D4946" s="60">
        <f>VLOOKUP(Pag_Inicio_Corr_mas_casos[[#This Row],[Corregimiento]],Hoja3!$A$2:$D$676,4,0)</f>
        <v>81006</v>
      </c>
      <c r="E4946" s="59">
        <v>35</v>
      </c>
      <c r="F4946">
        <v>1</v>
      </c>
    </row>
    <row r="4947" spans="1:6">
      <c r="A4947" s="58">
        <v>44181</v>
      </c>
      <c r="B4947" s="59">
        <v>44181</v>
      </c>
      <c r="C4947" s="59" t="s">
        <v>587</v>
      </c>
      <c r="D4947" s="60">
        <f>VLOOKUP(Pag_Inicio_Corr_mas_casos[[#This Row],[Corregimiento]],Hoja3!$A$2:$D$676,4,0)</f>
        <v>130716</v>
      </c>
      <c r="E4947" s="59">
        <v>34</v>
      </c>
      <c r="F4947">
        <v>1</v>
      </c>
    </row>
    <row r="4948" spans="1:6">
      <c r="A4948" s="58">
        <v>44181</v>
      </c>
      <c r="B4948" s="59">
        <v>44181</v>
      </c>
      <c r="C4948" s="59" t="s">
        <v>580</v>
      </c>
      <c r="D4948" s="60">
        <f>VLOOKUP(Pag_Inicio_Corr_mas_casos[[#This Row],[Corregimiento]],Hoja3!$A$2:$D$676,4,0)</f>
        <v>91001</v>
      </c>
      <c r="E4948" s="59">
        <v>33</v>
      </c>
      <c r="F4948">
        <v>1</v>
      </c>
    </row>
    <row r="4949" spans="1:6">
      <c r="A4949" s="58">
        <v>44181</v>
      </c>
      <c r="B4949" s="59">
        <v>44181</v>
      </c>
      <c r="C4949" s="59" t="s">
        <v>546</v>
      </c>
      <c r="D4949" s="60">
        <f>VLOOKUP(Pag_Inicio_Corr_mas_casos[[#This Row],[Corregimiento]],Hoja3!$A$2:$D$676,4,0)</f>
        <v>30107</v>
      </c>
      <c r="E4949" s="59">
        <v>31</v>
      </c>
      <c r="F4949">
        <v>1</v>
      </c>
    </row>
    <row r="4950" spans="1:6">
      <c r="A4950" s="58">
        <v>44181</v>
      </c>
      <c r="B4950" s="59">
        <v>44181</v>
      </c>
      <c r="C4950" s="59" t="s">
        <v>527</v>
      </c>
      <c r="D4950" s="60">
        <f>VLOOKUP(Pag_Inicio_Corr_mas_casos[[#This Row],[Corregimiento]],Hoja3!$A$2:$D$676,4,0)</f>
        <v>80802</v>
      </c>
      <c r="E4950" s="59">
        <v>31</v>
      </c>
      <c r="F4950">
        <v>1</v>
      </c>
    </row>
    <row r="4951" spans="1:6">
      <c r="A4951" s="58">
        <v>44181</v>
      </c>
      <c r="B4951" s="59">
        <v>44181</v>
      </c>
      <c r="C4951" s="59" t="s">
        <v>572</v>
      </c>
      <c r="D4951" s="60">
        <f>VLOOKUP(Pag_Inicio_Corr_mas_casos[[#This Row],[Corregimiento]],Hoja3!$A$2:$D$676,4,0)</f>
        <v>130701</v>
      </c>
      <c r="E4951" s="59">
        <v>30</v>
      </c>
      <c r="F4951">
        <v>1</v>
      </c>
    </row>
    <row r="4952" spans="1:6">
      <c r="A4952" s="58">
        <v>44181</v>
      </c>
      <c r="B4952" s="59">
        <v>44181</v>
      </c>
      <c r="C4952" s="59" t="s">
        <v>536</v>
      </c>
      <c r="D4952" s="60">
        <f>VLOOKUP(Pag_Inicio_Corr_mas_casos[[#This Row],[Corregimiento]],Hoja3!$A$2:$D$676,4,0)</f>
        <v>81001</v>
      </c>
      <c r="E4952" s="59">
        <v>29</v>
      </c>
      <c r="F4952">
        <v>1</v>
      </c>
    </row>
    <row r="4953" spans="1:6">
      <c r="A4953" s="58">
        <v>44181</v>
      </c>
      <c r="B4953" s="59">
        <v>44181</v>
      </c>
      <c r="C4953" s="59" t="s">
        <v>573</v>
      </c>
      <c r="D4953" s="60">
        <f>VLOOKUP(Pag_Inicio_Corr_mas_casos[[#This Row],[Corregimiento]],Hoja3!$A$2:$D$676,4,0)</f>
        <v>80804</v>
      </c>
      <c r="E4953" s="59">
        <v>28</v>
      </c>
      <c r="F4953">
        <v>1</v>
      </c>
    </row>
    <row r="4954" spans="1:6">
      <c r="A4954" s="58">
        <v>44181</v>
      </c>
      <c r="B4954" s="59">
        <v>44181</v>
      </c>
      <c r="C4954" s="59" t="s">
        <v>552</v>
      </c>
      <c r="D4954" s="60">
        <f>VLOOKUP(Pag_Inicio_Corr_mas_casos[[#This Row],[Corregimiento]],Hoja3!$A$2:$D$676,4,0)</f>
        <v>80501</v>
      </c>
      <c r="E4954" s="59">
        <v>26</v>
      </c>
      <c r="F4954">
        <v>1</v>
      </c>
    </row>
    <row r="4955" spans="1:6">
      <c r="A4955" s="58">
        <v>44181</v>
      </c>
      <c r="B4955" s="59">
        <v>44181</v>
      </c>
      <c r="C4955" s="59" t="s">
        <v>579</v>
      </c>
      <c r="D4955" s="60">
        <f>VLOOKUP(Pag_Inicio_Corr_mas_casos[[#This Row],[Corregimiento]],Hoja3!$A$2:$D$676,4,0)</f>
        <v>130706</v>
      </c>
      <c r="E4955" s="59">
        <v>24</v>
      </c>
      <c r="F4955">
        <v>1</v>
      </c>
    </row>
    <row r="4956" spans="1:6">
      <c r="A4956" s="58">
        <v>44181</v>
      </c>
      <c r="B4956" s="59">
        <v>44181</v>
      </c>
      <c r="C4956" s="59" t="s">
        <v>563</v>
      </c>
      <c r="D4956" s="60">
        <f>VLOOKUP(Pag_Inicio_Corr_mas_casos[[#This Row],[Corregimiento]],Hoja3!$A$2:$D$676,4,0)</f>
        <v>130105</v>
      </c>
      <c r="E4956" s="59">
        <v>24</v>
      </c>
      <c r="F4956">
        <v>1</v>
      </c>
    </row>
    <row r="4957" spans="1:6">
      <c r="A4957" s="58">
        <v>44181</v>
      </c>
      <c r="B4957" s="59">
        <v>44181</v>
      </c>
      <c r="C4957" s="59" t="s">
        <v>554</v>
      </c>
      <c r="D4957" s="60">
        <f>VLOOKUP(Pag_Inicio_Corr_mas_casos[[#This Row],[Corregimiento]],Hoja3!$A$2:$D$676,4,0)</f>
        <v>80820</v>
      </c>
      <c r="E4957" s="59">
        <v>23</v>
      </c>
      <c r="F4957">
        <v>1</v>
      </c>
    </row>
    <row r="4958" spans="1:6">
      <c r="A4958" s="58">
        <v>44181</v>
      </c>
      <c r="B4958" s="59">
        <v>44181</v>
      </c>
      <c r="C4958" s="59" t="s">
        <v>562</v>
      </c>
      <c r="D4958" s="60">
        <f>VLOOKUP(Pag_Inicio_Corr_mas_casos[[#This Row],[Corregimiento]],Hoja3!$A$2:$D$676,4,0)</f>
        <v>80803</v>
      </c>
      <c r="E4958" s="59">
        <v>21</v>
      </c>
      <c r="F4958">
        <v>1</v>
      </c>
    </row>
    <row r="4959" spans="1:6">
      <c r="A4959" s="58">
        <v>44181</v>
      </c>
      <c r="B4959" s="59">
        <v>44181</v>
      </c>
      <c r="C4959" s="59" t="s">
        <v>553</v>
      </c>
      <c r="D4959" s="60">
        <f>VLOOKUP(Pag_Inicio_Corr_mas_casos[[#This Row],[Corregimiento]],Hoja3!$A$2:$D$676,4,0)</f>
        <v>80808</v>
      </c>
      <c r="E4959" s="59">
        <v>21</v>
      </c>
      <c r="F4959">
        <v>1</v>
      </c>
    </row>
    <row r="4960" spans="1:6">
      <c r="A4960" s="58">
        <v>44181</v>
      </c>
      <c r="B4960" s="59">
        <v>44181</v>
      </c>
      <c r="C4960" s="59" t="s">
        <v>571</v>
      </c>
      <c r="D4960" s="60">
        <f>VLOOKUP(Pag_Inicio_Corr_mas_casos[[#This Row],[Corregimiento]],Hoja3!$A$2:$D$676,4,0)</f>
        <v>30104</v>
      </c>
      <c r="E4960" s="59">
        <v>18</v>
      </c>
      <c r="F4960">
        <v>1</v>
      </c>
    </row>
    <row r="4961" spans="1:6">
      <c r="A4961" s="58">
        <v>44181</v>
      </c>
      <c r="B4961" s="59">
        <v>44181</v>
      </c>
      <c r="C4961" s="59" t="s">
        <v>586</v>
      </c>
      <c r="D4961" s="60">
        <f>VLOOKUP(Pag_Inicio_Corr_mas_casos[[#This Row],[Corregimiento]],Hoja3!$A$2:$D$676,4,0)</f>
        <v>81005</v>
      </c>
      <c r="E4961" s="59">
        <v>18</v>
      </c>
      <c r="F4961">
        <v>1</v>
      </c>
    </row>
    <row r="4962" spans="1:6">
      <c r="A4962" s="58">
        <v>44181</v>
      </c>
      <c r="B4962" s="59">
        <v>44181</v>
      </c>
      <c r="C4962" s="59" t="s">
        <v>517</v>
      </c>
      <c r="D4962" s="60">
        <f>VLOOKUP(Pag_Inicio_Corr_mas_casos[[#This Row],[Corregimiento]],Hoja3!$A$2:$D$676,4,0)</f>
        <v>130709</v>
      </c>
      <c r="E4962" s="59">
        <v>17</v>
      </c>
      <c r="F4962">
        <v>1</v>
      </c>
    </row>
    <row r="4963" spans="1:6">
      <c r="A4963" s="58">
        <v>44181</v>
      </c>
      <c r="B4963" s="59">
        <v>44181</v>
      </c>
      <c r="C4963" s="59" t="s">
        <v>627</v>
      </c>
      <c r="D4963" s="60">
        <f>VLOOKUP(Pag_Inicio_Corr_mas_casos[[#This Row],[Corregimiento]],Hoja3!$A$2:$D$676,4,0)</f>
        <v>40606</v>
      </c>
      <c r="E4963" s="59">
        <v>16</v>
      </c>
      <c r="F4963">
        <v>1</v>
      </c>
    </row>
    <row r="4964" spans="1:6">
      <c r="A4964" s="58">
        <v>44181</v>
      </c>
      <c r="B4964" s="59">
        <v>44181</v>
      </c>
      <c r="C4964" s="59" t="s">
        <v>603</v>
      </c>
      <c r="D4964" s="60">
        <f>VLOOKUP(Pag_Inicio_Corr_mas_casos[[#This Row],[Corregimiento]],Hoja3!$A$2:$D$676,4,0)</f>
        <v>40611</v>
      </c>
      <c r="E4964" s="59">
        <v>16</v>
      </c>
      <c r="F4964">
        <v>1</v>
      </c>
    </row>
    <row r="4965" spans="1:6">
      <c r="A4965" s="58">
        <v>44181</v>
      </c>
      <c r="B4965" s="59">
        <v>44181</v>
      </c>
      <c r="C4965" s="59" t="s">
        <v>633</v>
      </c>
      <c r="D4965" s="60">
        <f>VLOOKUP(Pag_Inicio_Corr_mas_casos[[#This Row],[Corregimiento]],Hoja3!$A$2:$D$676,4,0)</f>
        <v>40501</v>
      </c>
      <c r="E4965" s="59">
        <v>15</v>
      </c>
      <c r="F4965">
        <v>1</v>
      </c>
    </row>
    <row r="4966" spans="1:6">
      <c r="A4966" s="58">
        <v>44181</v>
      </c>
      <c r="B4966" s="59">
        <v>44181</v>
      </c>
      <c r="C4966" s="59" t="s">
        <v>662</v>
      </c>
      <c r="D4966" s="60">
        <f>VLOOKUP(Pag_Inicio_Corr_mas_casos[[#This Row],[Corregimiento]],Hoja3!$A$2:$D$676,4,0)</f>
        <v>40502</v>
      </c>
      <c r="E4966" s="59">
        <v>15</v>
      </c>
      <c r="F4966">
        <v>1</v>
      </c>
    </row>
    <row r="4967" spans="1:6">
      <c r="A4967" s="58">
        <v>44181</v>
      </c>
      <c r="B4967" s="59">
        <v>44181</v>
      </c>
      <c r="C4967" s="59" t="s">
        <v>592</v>
      </c>
      <c r="D4967" s="60">
        <f>VLOOKUP(Pag_Inicio_Corr_mas_casos[[#This Row],[Corregimiento]],Hoja3!$A$2:$D$676,4,0)</f>
        <v>20101</v>
      </c>
      <c r="E4967" s="59">
        <v>15</v>
      </c>
      <c r="F4967">
        <v>1</v>
      </c>
    </row>
    <row r="4968" spans="1:6">
      <c r="A4968" s="58">
        <v>44181</v>
      </c>
      <c r="B4968" s="59">
        <v>44181</v>
      </c>
      <c r="C4968" s="59" t="s">
        <v>561</v>
      </c>
      <c r="D4968" s="60">
        <f>VLOOKUP(Pag_Inicio_Corr_mas_casos[[#This Row],[Corregimiento]],Hoja3!$A$2:$D$676,4,0)</f>
        <v>50208</v>
      </c>
      <c r="E4968" s="59">
        <v>14</v>
      </c>
      <c r="F4968">
        <v>1</v>
      </c>
    </row>
    <row r="4969" spans="1:6">
      <c r="A4969" s="58">
        <v>44181</v>
      </c>
      <c r="B4969" s="59">
        <v>44181</v>
      </c>
      <c r="C4969" s="59" t="s">
        <v>657</v>
      </c>
      <c r="D4969" s="60">
        <f>VLOOKUP(Pag_Inicio_Corr_mas_casos[[#This Row],[Corregimiento]],Hoja3!$A$2:$D$676,4,0)</f>
        <v>91101</v>
      </c>
      <c r="E4969" s="59">
        <v>13</v>
      </c>
      <c r="F4969">
        <v>1</v>
      </c>
    </row>
    <row r="4970" spans="1:6">
      <c r="A4970" s="58">
        <v>44181</v>
      </c>
      <c r="B4970" s="59">
        <v>44181</v>
      </c>
      <c r="C4970" s="59" t="s">
        <v>760</v>
      </c>
      <c r="D4970" s="60">
        <f>VLOOKUP(Pag_Inicio_Corr_mas_casos[[#This Row],[Corregimiento]],Hoja3!$A$2:$D$676,4,0)</f>
        <v>90607</v>
      </c>
      <c r="E4970" s="59">
        <v>12</v>
      </c>
      <c r="F4970">
        <v>1</v>
      </c>
    </row>
    <row r="4971" spans="1:6">
      <c r="A4971" s="58">
        <v>44181</v>
      </c>
      <c r="B4971" s="59">
        <v>44181</v>
      </c>
      <c r="C4971" s="59" t="s">
        <v>643</v>
      </c>
      <c r="D4971" s="60">
        <f>VLOOKUP(Pag_Inicio_Corr_mas_casos[[#This Row],[Corregimiento]],Hoja3!$A$2:$D$676,4,0)</f>
        <v>40612</v>
      </c>
      <c r="E4971" s="59">
        <v>11</v>
      </c>
      <c r="F4971">
        <v>1</v>
      </c>
    </row>
    <row r="4972" spans="1:6">
      <c r="A4972" s="58">
        <v>44181</v>
      </c>
      <c r="B4972" s="59">
        <v>44181</v>
      </c>
      <c r="C4972" s="59" t="s">
        <v>595</v>
      </c>
      <c r="D4972" s="60">
        <f>VLOOKUP(Pag_Inicio_Corr_mas_casos[[#This Row],[Corregimiento]],Hoja3!$A$2:$D$676,4,0)</f>
        <v>20601</v>
      </c>
      <c r="E4972" s="59">
        <v>11</v>
      </c>
      <c r="F4972">
        <v>1</v>
      </c>
    </row>
    <row r="4973" spans="1:6">
      <c r="A4973" s="58">
        <v>44181</v>
      </c>
      <c r="B4973" s="59">
        <v>44181</v>
      </c>
      <c r="C4973" s="59" t="s">
        <v>752</v>
      </c>
      <c r="D4973" s="60">
        <f>VLOOKUP(Pag_Inicio_Corr_mas_casos[[#This Row],[Corregimiento]],Hoja3!$A$2:$D$676,4,0)</f>
        <v>60401</v>
      </c>
      <c r="E4973" s="59">
        <v>11</v>
      </c>
      <c r="F4973">
        <v>1</v>
      </c>
    </row>
    <row r="4974" spans="1:6">
      <c r="A4974" s="89">
        <v>44182</v>
      </c>
      <c r="B4974" s="90">
        <v>44182</v>
      </c>
      <c r="C4974" s="90" t="s">
        <v>565</v>
      </c>
      <c r="D4974" s="91">
        <f>VLOOKUP(Pag_Inicio_Corr_mas_casos[[#This Row],[Corregimiento]],Hoja3!$A$2:$D$676,4,0)</f>
        <v>80809</v>
      </c>
      <c r="E4974" s="90">
        <v>145</v>
      </c>
      <c r="F4974">
        <v>1</v>
      </c>
    </row>
    <row r="4975" spans="1:6">
      <c r="A4975" s="89">
        <v>44182</v>
      </c>
      <c r="B4975" s="90">
        <v>44182</v>
      </c>
      <c r="C4975" s="90" t="s">
        <v>540</v>
      </c>
      <c r="D4975" s="91">
        <f>VLOOKUP(Pag_Inicio_Corr_mas_casos[[#This Row],[Corregimiento]],Hoja3!$A$2:$D$676,4,0)</f>
        <v>80812</v>
      </c>
      <c r="E4975" s="90">
        <v>138</v>
      </c>
      <c r="F4975">
        <v>1</v>
      </c>
    </row>
    <row r="4976" spans="1:6">
      <c r="A4976" s="89">
        <v>44182</v>
      </c>
      <c r="B4976" s="90">
        <v>44182</v>
      </c>
      <c r="C4976" s="90" t="s">
        <v>761</v>
      </c>
      <c r="D4976" s="91">
        <f>VLOOKUP(Pag_Inicio_Corr_mas_casos[[#This Row],[Corregimiento]],Hoja3!$A$2:$D$676,4,0)</f>
        <v>130106</v>
      </c>
      <c r="E4976" s="90">
        <v>108</v>
      </c>
      <c r="F4976">
        <v>1</v>
      </c>
    </row>
    <row r="4977" spans="1:6">
      <c r="A4977" s="89">
        <v>44182</v>
      </c>
      <c r="B4977" s="90">
        <v>44182</v>
      </c>
      <c r="C4977" s="90" t="s">
        <v>537</v>
      </c>
      <c r="D4977" s="91">
        <f>VLOOKUP(Pag_Inicio_Corr_mas_casos[[#This Row],[Corregimiento]],Hoja3!$A$2:$D$676,4,0)</f>
        <v>80819</v>
      </c>
      <c r="E4977" s="90">
        <v>106</v>
      </c>
      <c r="F4977">
        <v>1</v>
      </c>
    </row>
    <row r="4978" spans="1:6">
      <c r="A4978" s="89">
        <v>44182</v>
      </c>
      <c r="B4978" s="90">
        <v>44182</v>
      </c>
      <c r="C4978" s="90" t="s">
        <v>529</v>
      </c>
      <c r="D4978" s="91">
        <f>VLOOKUP(Pag_Inicio_Corr_mas_casos[[#This Row],[Corregimiento]],Hoja3!$A$2:$D$676,4,0)</f>
        <v>80821</v>
      </c>
      <c r="E4978" s="90">
        <v>102</v>
      </c>
      <c r="F4978">
        <v>1</v>
      </c>
    </row>
    <row r="4979" spans="1:6">
      <c r="A4979" s="89">
        <v>44182</v>
      </c>
      <c r="B4979" s="90">
        <v>44182</v>
      </c>
      <c r="C4979" s="90" t="s">
        <v>570</v>
      </c>
      <c r="D4979" s="91">
        <f>VLOOKUP(Pag_Inicio_Corr_mas_casos[[#This Row],[Corregimiento]],Hoja3!$A$2:$D$676,4,0)</f>
        <v>81009</v>
      </c>
      <c r="E4979" s="90">
        <v>83</v>
      </c>
      <c r="F4979">
        <v>1</v>
      </c>
    </row>
    <row r="4980" spans="1:6">
      <c r="A4980" s="89">
        <v>44182</v>
      </c>
      <c r="B4980" s="90">
        <v>44182</v>
      </c>
      <c r="C4980" s="90" t="s">
        <v>528</v>
      </c>
      <c r="D4980" s="91">
        <f>VLOOKUP(Pag_Inicio_Corr_mas_casos[[#This Row],[Corregimiento]],Hoja3!$A$2:$D$676,4,0)</f>
        <v>130102</v>
      </c>
      <c r="E4980" s="90">
        <v>80</v>
      </c>
      <c r="F4980">
        <v>1</v>
      </c>
    </row>
    <row r="4981" spans="1:6">
      <c r="A4981" s="89">
        <v>44182</v>
      </c>
      <c r="B4981" s="90">
        <v>44182</v>
      </c>
      <c r="C4981" s="90" t="s">
        <v>595</v>
      </c>
      <c r="D4981" s="91">
        <f>VLOOKUP(Pag_Inicio_Corr_mas_casos[[#This Row],[Corregimiento]],Hoja3!$A$2:$D$676,4,0)</f>
        <v>20601</v>
      </c>
      <c r="E4981" s="90">
        <v>80</v>
      </c>
      <c r="F4981">
        <v>1</v>
      </c>
    </row>
    <row r="4982" spans="1:6">
      <c r="A4982" s="89">
        <v>44182</v>
      </c>
      <c r="B4982" s="90">
        <v>44182</v>
      </c>
      <c r="C4982" s="90" t="s">
        <v>535</v>
      </c>
      <c r="D4982" s="91">
        <f>VLOOKUP(Pag_Inicio_Corr_mas_casos[[#This Row],[Corregimiento]],Hoja3!$A$2:$D$676,4,0)</f>
        <v>80823</v>
      </c>
      <c r="E4982" s="90">
        <v>73</v>
      </c>
      <c r="F4982">
        <v>1</v>
      </c>
    </row>
    <row r="4983" spans="1:6">
      <c r="A4983" s="89">
        <v>44182</v>
      </c>
      <c r="B4983" s="90">
        <v>44182</v>
      </c>
      <c r="C4983" s="90" t="s">
        <v>575</v>
      </c>
      <c r="D4983" s="91">
        <f>VLOOKUP(Pag_Inicio_Corr_mas_casos[[#This Row],[Corregimiento]],Hoja3!$A$2:$D$676,4,0)</f>
        <v>80807</v>
      </c>
      <c r="E4983" s="90">
        <v>71</v>
      </c>
      <c r="F4983">
        <v>1</v>
      </c>
    </row>
    <row r="4984" spans="1:6">
      <c r="A4984" s="89">
        <v>44182</v>
      </c>
      <c r="B4984" s="90">
        <v>44182</v>
      </c>
      <c r="C4984" s="90" t="s">
        <v>545</v>
      </c>
      <c r="D4984" s="91">
        <f>VLOOKUP(Pag_Inicio_Corr_mas_casos[[#This Row],[Corregimiento]],Hoja3!$A$2:$D$676,4,0)</f>
        <v>80810</v>
      </c>
      <c r="E4984" s="90">
        <v>71</v>
      </c>
      <c r="F4984">
        <v>1</v>
      </c>
    </row>
    <row r="4985" spans="1:6">
      <c r="A4985" s="89">
        <v>44182</v>
      </c>
      <c r="B4985" s="90">
        <v>44182</v>
      </c>
      <c r="C4985" s="90" t="s">
        <v>532</v>
      </c>
      <c r="D4985" s="91">
        <f>VLOOKUP(Pag_Inicio_Corr_mas_casos[[#This Row],[Corregimiento]],Hoja3!$A$2:$D$676,4,0)</f>
        <v>80816</v>
      </c>
      <c r="E4985" s="90">
        <v>68</v>
      </c>
      <c r="F4985">
        <v>1</v>
      </c>
    </row>
    <row r="4986" spans="1:6">
      <c r="A4986" s="89">
        <v>44182</v>
      </c>
      <c r="B4986" s="90">
        <v>44182</v>
      </c>
      <c r="C4986" s="90" t="s">
        <v>524</v>
      </c>
      <c r="D4986" s="91">
        <f>VLOOKUP(Pag_Inicio_Corr_mas_casos[[#This Row],[Corregimiento]],Hoja3!$A$2:$D$676,4,0)</f>
        <v>130101</v>
      </c>
      <c r="E4986" s="90">
        <v>67</v>
      </c>
      <c r="F4986">
        <v>1</v>
      </c>
    </row>
    <row r="4987" spans="1:6">
      <c r="A4987" s="89">
        <v>44182</v>
      </c>
      <c r="B4987" s="90">
        <v>44182</v>
      </c>
      <c r="C4987" s="90" t="s">
        <v>533</v>
      </c>
      <c r="D4987" s="91">
        <f>VLOOKUP(Pag_Inicio_Corr_mas_casos[[#This Row],[Corregimiento]],Hoja3!$A$2:$D$676,4,0)</f>
        <v>80817</v>
      </c>
      <c r="E4987" s="90">
        <v>99</v>
      </c>
      <c r="F4987">
        <v>1</v>
      </c>
    </row>
    <row r="4988" spans="1:6">
      <c r="A4988" s="89">
        <v>44182</v>
      </c>
      <c r="B4988" s="90">
        <v>44182</v>
      </c>
      <c r="C4988" s="90" t="s">
        <v>560</v>
      </c>
      <c r="D4988" s="91">
        <f>VLOOKUP(Pag_Inicio_Corr_mas_casos[[#This Row],[Corregimiento]],Hoja3!$A$2:$D$676,4,0)</f>
        <v>80826</v>
      </c>
      <c r="E4988" s="90">
        <v>62</v>
      </c>
      <c r="F4988">
        <v>1</v>
      </c>
    </row>
    <row r="4989" spans="1:6">
      <c r="A4989" s="89">
        <v>44182</v>
      </c>
      <c r="B4989" s="90">
        <v>44182</v>
      </c>
      <c r="C4989" s="90" t="s">
        <v>534</v>
      </c>
      <c r="D4989" s="91">
        <f>VLOOKUP(Pag_Inicio_Corr_mas_casos[[#This Row],[Corregimiento]],Hoja3!$A$2:$D$676,4,0)</f>
        <v>80822</v>
      </c>
      <c r="E4989" s="90">
        <v>59</v>
      </c>
      <c r="F4989">
        <v>1</v>
      </c>
    </row>
    <row r="4990" spans="1:6">
      <c r="A4990" s="89">
        <v>44182</v>
      </c>
      <c r="B4990" s="90">
        <v>44182</v>
      </c>
      <c r="C4990" s="90" t="s">
        <v>557</v>
      </c>
      <c r="D4990" s="91">
        <f>VLOOKUP(Pag_Inicio_Corr_mas_casos[[#This Row],[Corregimiento]],Hoja3!$A$2:$D$676,4,0)</f>
        <v>80811</v>
      </c>
      <c r="E4990" s="90">
        <v>56</v>
      </c>
      <c r="F4990">
        <v>1</v>
      </c>
    </row>
    <row r="4991" spans="1:6">
      <c r="A4991" s="89">
        <v>44182</v>
      </c>
      <c r="B4991" s="90">
        <v>44182</v>
      </c>
      <c r="C4991" s="90" t="s">
        <v>569</v>
      </c>
      <c r="D4991" s="91">
        <f>VLOOKUP(Pag_Inicio_Corr_mas_casos[[#This Row],[Corregimiento]],Hoja3!$A$2:$D$676,4,0)</f>
        <v>81003</v>
      </c>
      <c r="E4991" s="90">
        <v>55</v>
      </c>
      <c r="F4991">
        <v>1</v>
      </c>
    </row>
    <row r="4992" spans="1:6">
      <c r="A4992" s="89">
        <v>44182</v>
      </c>
      <c r="B4992" s="90">
        <v>44182</v>
      </c>
      <c r="C4992" s="90" t="s">
        <v>543</v>
      </c>
      <c r="D4992" s="91">
        <f>VLOOKUP(Pag_Inicio_Corr_mas_casos[[#This Row],[Corregimiento]],Hoja3!$A$2:$D$676,4,0)</f>
        <v>80806</v>
      </c>
      <c r="E4992" s="90">
        <v>54</v>
      </c>
      <c r="F4992">
        <v>1</v>
      </c>
    </row>
    <row r="4993" spans="1:6">
      <c r="A4993" s="89">
        <v>44182</v>
      </c>
      <c r="B4993" s="90">
        <v>44182</v>
      </c>
      <c r="C4993" s="90" t="s">
        <v>541</v>
      </c>
      <c r="D4993" s="91">
        <f>VLOOKUP(Pag_Inicio_Corr_mas_casos[[#This Row],[Corregimiento]],Hoja3!$A$2:$D$676,4,0)</f>
        <v>130702</v>
      </c>
      <c r="E4993" s="90">
        <v>50</v>
      </c>
      <c r="F4993">
        <v>1</v>
      </c>
    </row>
    <row r="4994" spans="1:6">
      <c r="A4994" s="89">
        <v>44182</v>
      </c>
      <c r="B4994" s="90">
        <v>44182</v>
      </c>
      <c r="C4994" s="90" t="s">
        <v>555</v>
      </c>
      <c r="D4994" s="91">
        <f>VLOOKUP(Pag_Inicio_Corr_mas_casos[[#This Row],[Corregimiento]],Hoja3!$A$2:$D$676,4,0)</f>
        <v>80815</v>
      </c>
      <c r="E4994" s="90">
        <v>73</v>
      </c>
      <c r="F4994">
        <v>1</v>
      </c>
    </row>
    <row r="4995" spans="1:6">
      <c r="A4995" s="89">
        <v>44182</v>
      </c>
      <c r="B4995" s="90">
        <v>44182</v>
      </c>
      <c r="C4995" s="90" t="s">
        <v>536</v>
      </c>
      <c r="D4995" s="91">
        <f>VLOOKUP(Pag_Inicio_Corr_mas_casos[[#This Row],[Corregimiento]],Hoja3!$A$2:$D$676,4,0)</f>
        <v>81001</v>
      </c>
      <c r="E4995" s="90">
        <v>49</v>
      </c>
      <c r="F4995">
        <v>1</v>
      </c>
    </row>
    <row r="4996" spans="1:6">
      <c r="A4996" s="89">
        <v>44182</v>
      </c>
      <c r="B4996" s="90">
        <v>44182</v>
      </c>
      <c r="C4996" s="90" t="s">
        <v>525</v>
      </c>
      <c r="D4996" s="91">
        <f>VLOOKUP(Pag_Inicio_Corr_mas_casos[[#This Row],[Corregimiento]],Hoja3!$A$2:$D$676,4,0)</f>
        <v>81002</v>
      </c>
      <c r="E4996" s="90">
        <v>49</v>
      </c>
      <c r="F4996">
        <v>1</v>
      </c>
    </row>
    <row r="4997" spans="1:6">
      <c r="A4997" s="89">
        <v>44182</v>
      </c>
      <c r="B4997" s="90">
        <v>44182</v>
      </c>
      <c r="C4997" s="90" t="s">
        <v>559</v>
      </c>
      <c r="D4997" s="91">
        <f>VLOOKUP(Pag_Inicio_Corr_mas_casos[[#This Row],[Corregimiento]],Hoja3!$A$2:$D$676,4,0)</f>
        <v>130708</v>
      </c>
      <c r="E4997" s="90">
        <v>49</v>
      </c>
      <c r="F4997">
        <v>1</v>
      </c>
    </row>
    <row r="4998" spans="1:6">
      <c r="A4998" s="89">
        <v>44182</v>
      </c>
      <c r="B4998" s="90">
        <v>44182</v>
      </c>
      <c r="C4998" s="90" t="s">
        <v>530</v>
      </c>
      <c r="D4998" s="91">
        <f>VLOOKUP(Pag_Inicio_Corr_mas_casos[[#This Row],[Corregimiento]],Hoja3!$A$2:$D$676,4,0)</f>
        <v>81007</v>
      </c>
      <c r="E4998" s="90">
        <v>48</v>
      </c>
      <c r="F4998">
        <v>1</v>
      </c>
    </row>
    <row r="4999" spans="1:6">
      <c r="A4999" s="89">
        <v>44182</v>
      </c>
      <c r="B4999" s="90">
        <v>44182</v>
      </c>
      <c r="C4999" s="90" t="s">
        <v>554</v>
      </c>
      <c r="D4999" s="91">
        <f>VLOOKUP(Pag_Inicio_Corr_mas_casos[[#This Row],[Corregimiento]],Hoja3!$A$2:$D$676,4,0)</f>
        <v>80820</v>
      </c>
      <c r="E4999" s="90">
        <v>44</v>
      </c>
      <c r="F4999">
        <v>1</v>
      </c>
    </row>
    <row r="5000" spans="1:6">
      <c r="A5000" s="89">
        <v>44182</v>
      </c>
      <c r="B5000" s="90">
        <v>44182</v>
      </c>
      <c r="C5000" s="90" t="s">
        <v>553</v>
      </c>
      <c r="D5000" s="91">
        <f>VLOOKUP(Pag_Inicio_Corr_mas_casos[[#This Row],[Corregimiento]],Hoja3!$A$2:$D$676,4,0)</f>
        <v>80808</v>
      </c>
      <c r="E5000" s="90">
        <v>41</v>
      </c>
      <c r="F5000">
        <v>1</v>
      </c>
    </row>
    <row r="5001" spans="1:6">
      <c r="A5001" s="89">
        <v>44182</v>
      </c>
      <c r="B5001" s="90">
        <v>44182</v>
      </c>
      <c r="C5001" s="90" t="s">
        <v>531</v>
      </c>
      <c r="D5001" s="91">
        <f>VLOOKUP(Pag_Inicio_Corr_mas_casos[[#This Row],[Corregimiento]],Hoja3!$A$2:$D$676,4,0)</f>
        <v>81008</v>
      </c>
      <c r="E5001" s="90">
        <v>40</v>
      </c>
      <c r="F5001">
        <v>1</v>
      </c>
    </row>
    <row r="5002" spans="1:6">
      <c r="A5002" s="89">
        <v>44182</v>
      </c>
      <c r="B5002" s="90">
        <v>44182</v>
      </c>
      <c r="C5002" s="90" t="s">
        <v>550</v>
      </c>
      <c r="D5002" s="91">
        <f>VLOOKUP(Pag_Inicio_Corr_mas_casos[[#This Row],[Corregimiento]],Hoja3!$A$2:$D$676,4,0)</f>
        <v>80813</v>
      </c>
      <c r="E5002" s="90">
        <v>40</v>
      </c>
      <c r="F5002">
        <v>1</v>
      </c>
    </row>
    <row r="5003" spans="1:6">
      <c r="A5003" s="89">
        <v>44182</v>
      </c>
      <c r="B5003" s="90">
        <v>44182</v>
      </c>
      <c r="C5003" s="90" t="s">
        <v>538</v>
      </c>
      <c r="D5003" s="91">
        <f>VLOOKUP(Pag_Inicio_Corr_mas_casos[[#This Row],[Corregimiento]],Hoja3!$A$2:$D$676,4,0)</f>
        <v>130107</v>
      </c>
      <c r="E5003" s="90">
        <v>35</v>
      </c>
      <c r="F5003">
        <v>1</v>
      </c>
    </row>
    <row r="5004" spans="1:6">
      <c r="A5004" s="89">
        <v>44182</v>
      </c>
      <c r="B5004" s="90">
        <v>44182</v>
      </c>
      <c r="C5004" s="90" t="s">
        <v>568</v>
      </c>
      <c r="D5004" s="91">
        <f>VLOOKUP(Pag_Inicio_Corr_mas_casos[[#This Row],[Corregimiento]],Hoja3!$A$2:$D$676,4,0)</f>
        <v>130717</v>
      </c>
      <c r="E5004" s="90">
        <v>34</v>
      </c>
      <c r="F5004">
        <v>1</v>
      </c>
    </row>
    <row r="5005" spans="1:6">
      <c r="A5005" s="89">
        <v>44182</v>
      </c>
      <c r="B5005" s="90">
        <v>44182</v>
      </c>
      <c r="C5005" s="90" t="s">
        <v>576</v>
      </c>
      <c r="D5005" s="91">
        <f>VLOOKUP(Pag_Inicio_Corr_mas_casos[[#This Row],[Corregimiento]],Hoja3!$A$2:$D$676,4,0)</f>
        <v>80814</v>
      </c>
      <c r="E5005" s="90">
        <v>33</v>
      </c>
      <c r="F5005">
        <v>1</v>
      </c>
    </row>
    <row r="5006" spans="1:6">
      <c r="A5006" s="89">
        <v>44182</v>
      </c>
      <c r="B5006" s="90">
        <v>44182</v>
      </c>
      <c r="C5006" s="90" t="s">
        <v>572</v>
      </c>
      <c r="D5006" s="91">
        <f>VLOOKUP(Pag_Inicio_Corr_mas_casos[[#This Row],[Corregimiento]],Hoja3!$A$2:$D$676,4,0)</f>
        <v>130701</v>
      </c>
      <c r="E5006" s="90">
        <v>32</v>
      </c>
      <c r="F5006">
        <v>1</v>
      </c>
    </row>
    <row r="5007" spans="1:6">
      <c r="A5007" s="89">
        <v>44182</v>
      </c>
      <c r="B5007" s="90">
        <v>44182</v>
      </c>
      <c r="C5007" s="90" t="s">
        <v>544</v>
      </c>
      <c r="D5007" s="91">
        <f>VLOOKUP(Pag_Inicio_Corr_mas_casos[[#This Row],[Corregimiento]],Hoja3!$A$2:$D$676,4,0)</f>
        <v>130108</v>
      </c>
      <c r="E5007" s="90">
        <v>30</v>
      </c>
      <c r="F5007">
        <v>1</v>
      </c>
    </row>
    <row r="5008" spans="1:6">
      <c r="A5008" s="89">
        <v>44182</v>
      </c>
      <c r="B5008" s="90">
        <v>44182</v>
      </c>
      <c r="C5008" s="90" t="s">
        <v>542</v>
      </c>
      <c r="D5008" s="91">
        <f>VLOOKUP(Pag_Inicio_Corr_mas_casos[[#This Row],[Corregimiento]],Hoja3!$A$2:$D$676,4,0)</f>
        <v>40601</v>
      </c>
      <c r="E5008" s="90">
        <v>30</v>
      </c>
      <c r="F5008">
        <v>1</v>
      </c>
    </row>
    <row r="5009" spans="1:6">
      <c r="A5009" s="89">
        <v>44182</v>
      </c>
      <c r="B5009" s="90">
        <v>44182</v>
      </c>
      <c r="C5009" s="90" t="s">
        <v>580</v>
      </c>
      <c r="D5009" s="91">
        <f>VLOOKUP(Pag_Inicio_Corr_mas_casos[[#This Row],[Corregimiento]],Hoja3!$A$2:$D$676,4,0)</f>
        <v>91001</v>
      </c>
      <c r="E5009" s="90">
        <v>29</v>
      </c>
      <c r="F5009">
        <v>1</v>
      </c>
    </row>
    <row r="5010" spans="1:6">
      <c r="A5010" s="89">
        <v>44182</v>
      </c>
      <c r="B5010" s="90">
        <v>44182</v>
      </c>
      <c r="C5010" s="90" t="s">
        <v>563</v>
      </c>
      <c r="D5010" s="91">
        <f>VLOOKUP(Pag_Inicio_Corr_mas_casos[[#This Row],[Corregimiento]],Hoja3!$A$2:$D$676,4,0)</f>
        <v>130105</v>
      </c>
      <c r="E5010" s="90">
        <v>29</v>
      </c>
      <c r="F5010">
        <v>1</v>
      </c>
    </row>
    <row r="5011" spans="1:6">
      <c r="A5011" s="89">
        <v>44182</v>
      </c>
      <c r="B5011" s="90">
        <v>44182</v>
      </c>
      <c r="C5011" s="90" t="s">
        <v>562</v>
      </c>
      <c r="D5011" s="91">
        <f>VLOOKUP(Pag_Inicio_Corr_mas_casos[[#This Row],[Corregimiento]],Hoja3!$A$2:$D$676,4,0)</f>
        <v>80803</v>
      </c>
      <c r="E5011" s="90">
        <v>27</v>
      </c>
      <c r="F5011">
        <v>1</v>
      </c>
    </row>
    <row r="5012" spans="1:6">
      <c r="A5012" s="89">
        <v>44182</v>
      </c>
      <c r="B5012" s="90">
        <v>44182</v>
      </c>
      <c r="C5012" s="90" t="s">
        <v>586</v>
      </c>
      <c r="D5012" s="91">
        <f>VLOOKUP(Pag_Inicio_Corr_mas_casos[[#This Row],[Corregimiento]],Hoja3!$A$2:$D$676,4,0)</f>
        <v>81005</v>
      </c>
      <c r="E5012" s="90">
        <v>27</v>
      </c>
      <c r="F5012">
        <v>1</v>
      </c>
    </row>
    <row r="5013" spans="1:6">
      <c r="A5013" s="89">
        <v>44182</v>
      </c>
      <c r="B5013" s="90">
        <v>44182</v>
      </c>
      <c r="C5013" s="90" t="s">
        <v>573</v>
      </c>
      <c r="D5013" s="91">
        <f>VLOOKUP(Pag_Inicio_Corr_mas_casos[[#This Row],[Corregimiento]],Hoja3!$A$2:$D$676,4,0)</f>
        <v>80804</v>
      </c>
      <c r="E5013" s="90">
        <v>26</v>
      </c>
      <c r="F5013">
        <v>1</v>
      </c>
    </row>
    <row r="5014" spans="1:6">
      <c r="A5014" s="89">
        <v>44182</v>
      </c>
      <c r="B5014" s="90">
        <v>44182</v>
      </c>
      <c r="C5014" s="90" t="s">
        <v>587</v>
      </c>
      <c r="D5014" s="91">
        <f>VLOOKUP(Pag_Inicio_Corr_mas_casos[[#This Row],[Corregimiento]],Hoja3!$A$2:$D$676,4,0)</f>
        <v>130716</v>
      </c>
      <c r="E5014" s="90">
        <v>25</v>
      </c>
      <c r="F5014">
        <v>1</v>
      </c>
    </row>
    <row r="5015" spans="1:6">
      <c r="A5015" s="89">
        <v>44182</v>
      </c>
      <c r="B5015" s="90">
        <v>44182</v>
      </c>
      <c r="C5015" s="90" t="s">
        <v>762</v>
      </c>
      <c r="D5015" s="91">
        <f>VLOOKUP(Pag_Inicio_Corr_mas_casos[[#This Row],[Corregimiento]],Hoja3!$A$2:$D$676,4,0)</f>
        <v>20207</v>
      </c>
      <c r="E5015" s="90">
        <v>24</v>
      </c>
      <c r="F5015">
        <v>1</v>
      </c>
    </row>
    <row r="5016" spans="1:6">
      <c r="A5016" s="89">
        <v>44182</v>
      </c>
      <c r="B5016" s="90">
        <v>44182</v>
      </c>
      <c r="C5016" s="90" t="s">
        <v>539</v>
      </c>
      <c r="D5016" s="91">
        <f>VLOOKUP(Pag_Inicio_Corr_mas_casos[[#This Row],[Corregimiento]],Hoja3!$A$2:$D$676,4,0)</f>
        <v>81006</v>
      </c>
      <c r="E5016" s="90">
        <v>23</v>
      </c>
      <c r="F5016">
        <v>1</v>
      </c>
    </row>
    <row r="5017" spans="1:6">
      <c r="A5017" s="89">
        <v>44182</v>
      </c>
      <c r="B5017" s="90">
        <v>44182</v>
      </c>
      <c r="C5017" s="90" t="s">
        <v>571</v>
      </c>
      <c r="D5017" s="91">
        <f>VLOOKUP(Pag_Inicio_Corr_mas_casos[[#This Row],[Corregimiento]],Hoja3!$A$2:$D$676,4,0)</f>
        <v>30104</v>
      </c>
      <c r="E5017" s="90">
        <v>22</v>
      </c>
      <c r="F5017">
        <v>1</v>
      </c>
    </row>
    <row r="5018" spans="1:6">
      <c r="A5018" s="89">
        <v>44182</v>
      </c>
      <c r="B5018" s="90">
        <v>44182</v>
      </c>
      <c r="C5018" s="90" t="s">
        <v>546</v>
      </c>
      <c r="D5018" s="91">
        <f>VLOOKUP(Pag_Inicio_Corr_mas_casos[[#This Row],[Corregimiento]],Hoja3!$A$2:$D$676,4,0)</f>
        <v>30107</v>
      </c>
      <c r="E5018" s="90">
        <v>20</v>
      </c>
      <c r="F5018">
        <v>1</v>
      </c>
    </row>
    <row r="5019" spans="1:6">
      <c r="A5019" s="89">
        <v>44182</v>
      </c>
      <c r="B5019" s="90">
        <v>44182</v>
      </c>
      <c r="C5019" s="90" t="s">
        <v>579</v>
      </c>
      <c r="D5019" s="91">
        <f>VLOOKUP(Pag_Inicio_Corr_mas_casos[[#This Row],[Corregimiento]],Hoja3!$A$2:$D$676,4,0)</f>
        <v>130706</v>
      </c>
      <c r="E5019" s="90">
        <v>19</v>
      </c>
      <c r="F5019">
        <v>1</v>
      </c>
    </row>
    <row r="5020" spans="1:6">
      <c r="A5020" s="89">
        <v>44182</v>
      </c>
      <c r="B5020" s="90">
        <v>44182</v>
      </c>
      <c r="C5020" s="90" t="s">
        <v>561</v>
      </c>
      <c r="D5020" s="91">
        <f>VLOOKUP(Pag_Inicio_Corr_mas_casos[[#This Row],[Corregimiento]],Hoja3!$A$2:$D$676,4,0)</f>
        <v>50208</v>
      </c>
      <c r="E5020" s="90">
        <v>19</v>
      </c>
      <c r="F5020">
        <v>1</v>
      </c>
    </row>
    <row r="5021" spans="1:6">
      <c r="A5021" s="89">
        <v>44182</v>
      </c>
      <c r="B5021" s="90">
        <v>44182</v>
      </c>
      <c r="C5021" s="90" t="s">
        <v>725</v>
      </c>
      <c r="D5021" s="91">
        <f>VLOOKUP(Pag_Inicio_Corr_mas_casos[[#This Row],[Corregimiento]],Hoja3!$A$2:$D$676,4,0)</f>
        <v>60202</v>
      </c>
      <c r="E5021" s="90">
        <v>17</v>
      </c>
      <c r="F5021">
        <v>1</v>
      </c>
    </row>
    <row r="5022" spans="1:6">
      <c r="A5022" s="89">
        <v>44182</v>
      </c>
      <c r="B5022" s="90">
        <v>44182</v>
      </c>
      <c r="C5022" s="90" t="s">
        <v>760</v>
      </c>
      <c r="D5022" s="91">
        <f>VLOOKUP(Pag_Inicio_Corr_mas_casos[[#This Row],[Corregimiento]],Hoja3!$A$2:$D$676,4,0)</f>
        <v>90607</v>
      </c>
      <c r="E5022" s="90">
        <v>17</v>
      </c>
      <c r="F5022">
        <v>1</v>
      </c>
    </row>
    <row r="5023" spans="1:6">
      <c r="A5023" s="89">
        <v>44182</v>
      </c>
      <c r="B5023" s="90">
        <v>44182</v>
      </c>
      <c r="C5023" s="90" t="s">
        <v>614</v>
      </c>
      <c r="D5023" s="91">
        <f>VLOOKUP(Pag_Inicio_Corr_mas_casos[[#This Row],[Corregimiento]],Hoja3!$A$2:$D$676,4,0)</f>
        <v>30110</v>
      </c>
      <c r="E5023" s="90">
        <v>16</v>
      </c>
      <c r="F5023">
        <v>1</v>
      </c>
    </row>
    <row r="5024" spans="1:6">
      <c r="A5024" s="89">
        <v>44182</v>
      </c>
      <c r="B5024" s="90">
        <v>44182</v>
      </c>
      <c r="C5024" s="90" t="s">
        <v>763</v>
      </c>
      <c r="D5024" s="91">
        <f>VLOOKUP(Pag_Inicio_Corr_mas_casos[[#This Row],[Corregimiento]],Hoja3!$A$2:$D$676,4,0)</f>
        <v>130709</v>
      </c>
      <c r="E5024" s="90">
        <v>15</v>
      </c>
      <c r="F5024">
        <v>1</v>
      </c>
    </row>
    <row r="5025" spans="1:6">
      <c r="A5025" s="89">
        <v>44182</v>
      </c>
      <c r="B5025" s="90">
        <v>44182</v>
      </c>
      <c r="C5025" s="90" t="s">
        <v>578</v>
      </c>
      <c r="D5025" s="91">
        <f>VLOOKUP(Pag_Inicio_Corr_mas_casos[[#This Row],[Corregimiento]],Hoja3!$A$2:$D$676,4,0)</f>
        <v>30111</v>
      </c>
      <c r="E5025" s="90">
        <v>15</v>
      </c>
      <c r="F5025">
        <v>1</v>
      </c>
    </row>
    <row r="5026" spans="1:6">
      <c r="A5026" s="89">
        <v>44182</v>
      </c>
      <c r="B5026" s="90">
        <v>44182</v>
      </c>
      <c r="C5026" s="90" t="s">
        <v>665</v>
      </c>
      <c r="D5026" s="91">
        <f>VLOOKUP(Pag_Inicio_Corr_mas_casos[[#This Row],[Corregimiento]],Hoja3!$A$2:$D$676,4,0)</f>
        <v>20201</v>
      </c>
      <c r="E5026" s="90">
        <v>14</v>
      </c>
      <c r="F5026">
        <v>1</v>
      </c>
    </row>
    <row r="5027" spans="1:6">
      <c r="A5027" s="89">
        <v>44182</v>
      </c>
      <c r="B5027" s="90">
        <v>44182</v>
      </c>
      <c r="C5027" s="90" t="s">
        <v>600</v>
      </c>
      <c r="D5027" s="91">
        <f>VLOOKUP(Pag_Inicio_Corr_mas_casos[[#This Row],[Corregimiento]],Hoja3!$A$2:$D$676,4,0)</f>
        <v>30115</v>
      </c>
      <c r="E5027" s="90">
        <v>14</v>
      </c>
      <c r="F5027">
        <v>1</v>
      </c>
    </row>
    <row r="5028" spans="1:6">
      <c r="A5028" s="89">
        <v>44182</v>
      </c>
      <c r="B5028" s="90">
        <v>44182</v>
      </c>
      <c r="C5028" s="90" t="s">
        <v>764</v>
      </c>
      <c r="D5028" s="91">
        <f>VLOOKUP(Pag_Inicio_Corr_mas_casos[[#This Row],[Corregimiento]],Hoja3!$A$2:$D$676,4,0)</f>
        <v>80802</v>
      </c>
      <c r="E5028" s="90">
        <v>14</v>
      </c>
      <c r="F5028">
        <v>1</v>
      </c>
    </row>
    <row r="5029" spans="1:6">
      <c r="A5029" s="89">
        <v>44182</v>
      </c>
      <c r="B5029" s="90">
        <v>44182</v>
      </c>
      <c r="C5029" s="90" t="s">
        <v>686</v>
      </c>
      <c r="D5029" s="91">
        <f>VLOOKUP(Pag_Inicio_Corr_mas_casos[[#This Row],[Corregimiento]],Hoja3!$A$2:$D$676,4,0)</f>
        <v>60103</v>
      </c>
      <c r="E5029" s="90">
        <v>14</v>
      </c>
      <c r="F5029">
        <v>1</v>
      </c>
    </row>
    <row r="5030" spans="1:6">
      <c r="A5030" s="89">
        <v>44182</v>
      </c>
      <c r="B5030" s="90">
        <v>44182</v>
      </c>
      <c r="C5030" s="90" t="s">
        <v>649</v>
      </c>
      <c r="D5030" s="91">
        <f>VLOOKUP(Pag_Inicio_Corr_mas_casos[[#This Row],[Corregimiento]],Hoja3!$A$2:$D$676,4,0)</f>
        <v>20305</v>
      </c>
      <c r="E5030" s="90">
        <v>14</v>
      </c>
      <c r="F5030">
        <v>1</v>
      </c>
    </row>
    <row r="5031" spans="1:6">
      <c r="A5031" s="89">
        <v>44182</v>
      </c>
      <c r="B5031" s="90">
        <v>44182</v>
      </c>
      <c r="C5031" s="90" t="s">
        <v>567</v>
      </c>
      <c r="D5031" s="91">
        <f>VLOOKUP(Pag_Inicio_Corr_mas_casos[[#This Row],[Corregimiento]],Hoja3!$A$2:$D$676,4,0)</f>
        <v>80805</v>
      </c>
      <c r="E5031" s="90">
        <v>13</v>
      </c>
      <c r="F5031">
        <v>1</v>
      </c>
    </row>
    <row r="5032" spans="1:6">
      <c r="A5032" s="89">
        <v>44182</v>
      </c>
      <c r="B5032" s="90">
        <v>44182</v>
      </c>
      <c r="C5032" s="90" t="s">
        <v>765</v>
      </c>
      <c r="D5032" s="91">
        <f>VLOOKUP(Pag_Inicio_Corr_mas_casos[[#This Row],[Corregimiento]],Hoja3!$A$2:$D$676,4,0)</f>
        <v>40611</v>
      </c>
      <c r="E5032" s="90">
        <v>13</v>
      </c>
      <c r="F5032">
        <v>1</v>
      </c>
    </row>
    <row r="5033" spans="1:6">
      <c r="A5033" s="89">
        <v>44182</v>
      </c>
      <c r="B5033" s="90">
        <v>44182</v>
      </c>
      <c r="C5033" s="90" t="s">
        <v>766</v>
      </c>
      <c r="D5033" s="91">
        <f>VLOOKUP(Pag_Inicio_Corr_mas_casos[[#This Row],[Corregimiento]],Hoja3!$A$2:$D$676,4,0)</f>
        <v>91008</v>
      </c>
      <c r="E5033" s="90">
        <v>13</v>
      </c>
      <c r="F5033">
        <v>1</v>
      </c>
    </row>
    <row r="5034" spans="1:6">
      <c r="A5034" s="89">
        <v>44182</v>
      </c>
      <c r="B5034" s="90">
        <v>44182</v>
      </c>
      <c r="C5034" s="90" t="s">
        <v>592</v>
      </c>
      <c r="D5034" s="91">
        <f>VLOOKUP(Pag_Inicio_Corr_mas_casos[[#This Row],[Corregimiento]],Hoja3!$A$2:$D$676,4,0)</f>
        <v>20101</v>
      </c>
      <c r="E5034" s="90">
        <v>12</v>
      </c>
      <c r="F5034">
        <v>1</v>
      </c>
    </row>
    <row r="5035" spans="1:6">
      <c r="A5035" s="89">
        <v>44182</v>
      </c>
      <c r="B5035" s="90">
        <v>44182</v>
      </c>
      <c r="C5035" s="90" t="s">
        <v>754</v>
      </c>
      <c r="D5035" s="91">
        <f>VLOOKUP(Pag_Inicio_Corr_mas_casos[[#This Row],[Corregimiento]],Hoja3!$A$2:$D$676,4,0)</f>
        <v>90304</v>
      </c>
      <c r="E5035" s="90">
        <v>12</v>
      </c>
      <c r="F5035">
        <v>1</v>
      </c>
    </row>
    <row r="5036" spans="1:6">
      <c r="A5036" s="89">
        <v>44182</v>
      </c>
      <c r="B5036" s="90">
        <v>44182</v>
      </c>
      <c r="C5036" s="90" t="s">
        <v>767</v>
      </c>
      <c r="D5036" s="91">
        <f>VLOOKUP(Pag_Inicio_Corr_mas_casos[[#This Row],[Corregimiento]],Hoja3!$A$2:$D$676,4,0)</f>
        <v>81004</v>
      </c>
      <c r="E5036" s="90">
        <v>12</v>
      </c>
      <c r="F5036">
        <v>1</v>
      </c>
    </row>
    <row r="5037" spans="1:6">
      <c r="A5037" s="89">
        <v>44182</v>
      </c>
      <c r="B5037" s="90">
        <v>44182</v>
      </c>
      <c r="C5037" s="90" t="s">
        <v>752</v>
      </c>
      <c r="D5037" s="91">
        <f>VLOOKUP(Pag_Inicio_Corr_mas_casos[[#This Row],[Corregimiento]],Hoja3!$A$2:$D$676,4,0)</f>
        <v>60401</v>
      </c>
      <c r="E5037" s="90">
        <v>12</v>
      </c>
      <c r="F5037">
        <v>1</v>
      </c>
    </row>
    <row r="5038" spans="1:6">
      <c r="A5038" s="89">
        <v>44182</v>
      </c>
      <c r="B5038" s="90">
        <v>44182</v>
      </c>
      <c r="C5038" s="90" t="s">
        <v>606</v>
      </c>
      <c r="D5038" s="91">
        <f>VLOOKUP(Pag_Inicio_Corr_mas_casos[[#This Row],[Corregimiento]],Hoja3!$A$2:$D$676,4,0)</f>
        <v>30101</v>
      </c>
      <c r="E5038" s="90">
        <v>11</v>
      </c>
      <c r="F5038">
        <v>1</v>
      </c>
    </row>
    <row r="5039" spans="1:6">
      <c r="A5039" s="89">
        <v>44182</v>
      </c>
      <c r="B5039" s="90">
        <v>44182</v>
      </c>
      <c r="C5039" s="90" t="s">
        <v>627</v>
      </c>
      <c r="D5039" s="91">
        <f>VLOOKUP(Pag_Inicio_Corr_mas_casos[[#This Row],[Corregimiento]],Hoja3!$A$2:$D$676,4,0)</f>
        <v>40606</v>
      </c>
      <c r="E5039" s="90">
        <v>11</v>
      </c>
      <c r="F5039">
        <v>1</v>
      </c>
    </row>
    <row r="5040" spans="1:6">
      <c r="A5040" s="89">
        <v>44182</v>
      </c>
      <c r="B5040" s="90">
        <v>44182</v>
      </c>
      <c r="C5040" s="90" t="s">
        <v>547</v>
      </c>
      <c r="D5040" s="91">
        <f>VLOOKUP(Pag_Inicio_Corr_mas_casos[[#This Row],[Corregimiento]],Hoja3!$A$2:$D$676,4,0)</f>
        <v>30113</v>
      </c>
      <c r="E5040" s="90">
        <v>11</v>
      </c>
      <c r="F5040">
        <v>1</v>
      </c>
    </row>
    <row r="5041" spans="1:6">
      <c r="A5041" s="64">
        <v>44183</v>
      </c>
      <c r="B5041" s="65">
        <v>44183</v>
      </c>
      <c r="C5041" s="65" t="s">
        <v>565</v>
      </c>
      <c r="D5041" s="66">
        <f>VLOOKUP(Pag_Inicio_Corr_mas_casos[[#This Row],[Corregimiento]],Hoja3!$A$2:$D$676,4,0)</f>
        <v>80809</v>
      </c>
      <c r="E5041" s="65">
        <v>107</v>
      </c>
      <c r="F5041">
        <v>1</v>
      </c>
    </row>
    <row r="5042" spans="1:6">
      <c r="A5042" s="64">
        <v>44183</v>
      </c>
      <c r="B5042" s="65">
        <v>44183</v>
      </c>
      <c r="C5042" s="65" t="s">
        <v>537</v>
      </c>
      <c r="D5042" s="66">
        <f>VLOOKUP(Pag_Inicio_Corr_mas_casos[[#This Row],[Corregimiento]],Hoja3!$A$2:$D$676,4,0)</f>
        <v>80819</v>
      </c>
      <c r="E5042" s="65">
        <v>104</v>
      </c>
      <c r="F5042">
        <v>1</v>
      </c>
    </row>
    <row r="5043" spans="1:6">
      <c r="A5043" s="64">
        <v>44183</v>
      </c>
      <c r="B5043" s="65">
        <v>44183</v>
      </c>
      <c r="C5043" s="65" t="s">
        <v>524</v>
      </c>
      <c r="D5043" s="66">
        <f>VLOOKUP(Pag_Inicio_Corr_mas_casos[[#This Row],[Corregimiento]],Hoja3!$A$2:$D$676,4,0)</f>
        <v>130101</v>
      </c>
      <c r="E5043" s="65">
        <v>90</v>
      </c>
      <c r="F5043">
        <v>1</v>
      </c>
    </row>
    <row r="5044" spans="1:6">
      <c r="A5044" s="64">
        <v>44183</v>
      </c>
      <c r="B5044" s="65">
        <v>44183</v>
      </c>
      <c r="C5044" s="65" t="s">
        <v>540</v>
      </c>
      <c r="D5044" s="66">
        <f>VLOOKUP(Pag_Inicio_Corr_mas_casos[[#This Row],[Corregimiento]],Hoja3!$A$2:$D$676,4,0)</f>
        <v>80812</v>
      </c>
      <c r="E5044" s="65">
        <v>89</v>
      </c>
      <c r="F5044">
        <v>1</v>
      </c>
    </row>
    <row r="5045" spans="1:6">
      <c r="A5045" s="64">
        <v>44183</v>
      </c>
      <c r="B5045" s="65">
        <v>44183</v>
      </c>
      <c r="C5045" s="65" t="s">
        <v>526</v>
      </c>
      <c r="D5045" s="66">
        <f>VLOOKUP(Pag_Inicio_Corr_mas_casos[[#This Row],[Corregimiento]],Hoja3!$A$2:$D$676,4,0)</f>
        <v>130106</v>
      </c>
      <c r="E5045" s="65">
        <v>87</v>
      </c>
      <c r="F5045">
        <v>1</v>
      </c>
    </row>
    <row r="5046" spans="1:6">
      <c r="A5046" s="64">
        <v>44183</v>
      </c>
      <c r="B5046" s="65">
        <v>44183</v>
      </c>
      <c r="C5046" s="65" t="s">
        <v>529</v>
      </c>
      <c r="D5046" s="66">
        <f>VLOOKUP(Pag_Inicio_Corr_mas_casos[[#This Row],[Corregimiento]],Hoja3!$A$2:$D$676,4,0)</f>
        <v>80821</v>
      </c>
      <c r="E5046" s="65">
        <v>86</v>
      </c>
      <c r="F5046">
        <v>1</v>
      </c>
    </row>
    <row r="5047" spans="1:6">
      <c r="A5047" s="64">
        <v>44183</v>
      </c>
      <c r="B5047" s="65">
        <v>44183</v>
      </c>
      <c r="C5047" s="65" t="s">
        <v>560</v>
      </c>
      <c r="D5047" s="66">
        <f>VLOOKUP(Pag_Inicio_Corr_mas_casos[[#This Row],[Corregimiento]],Hoja3!$A$2:$D$676,4,0)</f>
        <v>80826</v>
      </c>
      <c r="E5047" s="65">
        <v>73</v>
      </c>
      <c r="F5047">
        <v>1</v>
      </c>
    </row>
    <row r="5048" spans="1:6">
      <c r="A5048" s="64">
        <v>44183</v>
      </c>
      <c r="B5048" s="65">
        <v>44183</v>
      </c>
      <c r="C5048" s="65" t="s">
        <v>534</v>
      </c>
      <c r="D5048" s="66">
        <f>VLOOKUP(Pag_Inicio_Corr_mas_casos[[#This Row],[Corregimiento]],Hoja3!$A$2:$D$676,4,0)</f>
        <v>80822</v>
      </c>
      <c r="E5048" s="65">
        <v>68</v>
      </c>
      <c r="F5048">
        <v>1</v>
      </c>
    </row>
    <row r="5049" spans="1:6">
      <c r="A5049" s="64">
        <v>44183</v>
      </c>
      <c r="B5049" s="65">
        <v>44183</v>
      </c>
      <c r="C5049" s="65" t="s">
        <v>532</v>
      </c>
      <c r="D5049" s="66">
        <f>VLOOKUP(Pag_Inicio_Corr_mas_casos[[#This Row],[Corregimiento]],Hoja3!$A$2:$D$676,4,0)</f>
        <v>80816</v>
      </c>
      <c r="E5049" s="65">
        <v>68</v>
      </c>
      <c r="F5049">
        <v>1</v>
      </c>
    </row>
    <row r="5050" spans="1:6">
      <c r="A5050" s="64">
        <v>44183</v>
      </c>
      <c r="B5050" s="65">
        <v>44183</v>
      </c>
      <c r="C5050" s="65" t="s">
        <v>533</v>
      </c>
      <c r="D5050" s="66">
        <f>VLOOKUP(Pag_Inicio_Corr_mas_casos[[#This Row],[Corregimiento]],Hoja3!$A$2:$D$676,4,0)</f>
        <v>80817</v>
      </c>
      <c r="E5050" s="65">
        <v>81</v>
      </c>
      <c r="F5050">
        <v>1</v>
      </c>
    </row>
    <row r="5051" spans="1:6">
      <c r="A5051" s="64">
        <v>44183</v>
      </c>
      <c r="B5051" s="65">
        <v>44183</v>
      </c>
      <c r="C5051" s="65" t="s">
        <v>545</v>
      </c>
      <c r="D5051" s="66">
        <f>VLOOKUP(Pag_Inicio_Corr_mas_casos[[#This Row],[Corregimiento]],Hoja3!$A$2:$D$676,4,0)</f>
        <v>80810</v>
      </c>
      <c r="E5051" s="65">
        <v>62</v>
      </c>
      <c r="F5051">
        <v>1</v>
      </c>
    </row>
    <row r="5052" spans="1:6">
      <c r="A5052" s="64">
        <v>44183</v>
      </c>
      <c r="B5052" s="65">
        <v>44183</v>
      </c>
      <c r="C5052" s="65" t="s">
        <v>530</v>
      </c>
      <c r="D5052" s="66">
        <f>VLOOKUP(Pag_Inicio_Corr_mas_casos[[#This Row],[Corregimiento]],Hoja3!$A$2:$D$676,4,0)</f>
        <v>81007</v>
      </c>
      <c r="E5052" s="65">
        <v>60</v>
      </c>
      <c r="F5052">
        <v>1</v>
      </c>
    </row>
    <row r="5053" spans="1:6">
      <c r="A5053" s="64">
        <v>44183</v>
      </c>
      <c r="B5053" s="65">
        <v>44183</v>
      </c>
      <c r="C5053" s="65" t="s">
        <v>528</v>
      </c>
      <c r="D5053" s="66">
        <f>VLOOKUP(Pag_Inicio_Corr_mas_casos[[#This Row],[Corregimiento]],Hoja3!$A$2:$D$676,4,0)</f>
        <v>130102</v>
      </c>
      <c r="E5053" s="65">
        <v>59</v>
      </c>
      <c r="F5053">
        <v>1</v>
      </c>
    </row>
    <row r="5054" spans="1:6">
      <c r="A5054" s="64">
        <v>44183</v>
      </c>
      <c r="B5054" s="65">
        <v>44183</v>
      </c>
      <c r="C5054" s="65" t="s">
        <v>525</v>
      </c>
      <c r="D5054" s="66">
        <f>VLOOKUP(Pag_Inicio_Corr_mas_casos[[#This Row],[Corregimiento]],Hoja3!$A$2:$D$676,4,0)</f>
        <v>81002</v>
      </c>
      <c r="E5054" s="65">
        <v>51</v>
      </c>
      <c r="F5054">
        <v>1</v>
      </c>
    </row>
    <row r="5055" spans="1:6">
      <c r="A5055" s="64">
        <v>44183</v>
      </c>
      <c r="B5055" s="65">
        <v>44183</v>
      </c>
      <c r="C5055" s="65" t="s">
        <v>555</v>
      </c>
      <c r="D5055" s="66">
        <f>VLOOKUP(Pag_Inicio_Corr_mas_casos[[#This Row],[Corregimiento]],Hoja3!$A$2:$D$676,4,0)</f>
        <v>80815</v>
      </c>
      <c r="E5055" s="65">
        <v>66</v>
      </c>
      <c r="F5055">
        <v>1</v>
      </c>
    </row>
    <row r="5056" spans="1:6">
      <c r="A5056" s="64">
        <v>44183</v>
      </c>
      <c r="B5056" s="65">
        <v>44183</v>
      </c>
      <c r="C5056" s="65" t="s">
        <v>535</v>
      </c>
      <c r="D5056" s="66">
        <f>VLOOKUP(Pag_Inicio_Corr_mas_casos[[#This Row],[Corregimiento]],Hoja3!$A$2:$D$676,4,0)</f>
        <v>80823</v>
      </c>
      <c r="E5056" s="65">
        <v>51</v>
      </c>
      <c r="F5056">
        <v>1</v>
      </c>
    </row>
    <row r="5057" spans="1:6">
      <c r="A5057" s="64">
        <v>44183</v>
      </c>
      <c r="B5057" s="65">
        <v>44183</v>
      </c>
      <c r="C5057" s="65" t="s">
        <v>557</v>
      </c>
      <c r="D5057" s="66">
        <f>VLOOKUP(Pag_Inicio_Corr_mas_casos[[#This Row],[Corregimiento]],Hoja3!$A$2:$D$676,4,0)</f>
        <v>80811</v>
      </c>
      <c r="E5057" s="65">
        <v>51</v>
      </c>
      <c r="F5057">
        <v>1</v>
      </c>
    </row>
    <row r="5058" spans="1:6">
      <c r="A5058" s="64">
        <v>44183</v>
      </c>
      <c r="B5058" s="65">
        <v>44183</v>
      </c>
      <c r="C5058" s="65" t="s">
        <v>543</v>
      </c>
      <c r="D5058" s="66">
        <f>VLOOKUP(Pag_Inicio_Corr_mas_casos[[#This Row],[Corregimiento]],Hoja3!$A$2:$D$676,4,0)</f>
        <v>80806</v>
      </c>
      <c r="E5058" s="65">
        <v>50</v>
      </c>
      <c r="F5058">
        <v>1</v>
      </c>
    </row>
    <row r="5059" spans="1:6">
      <c r="A5059" s="64">
        <v>44183</v>
      </c>
      <c r="B5059" s="65">
        <v>44183</v>
      </c>
      <c r="C5059" s="65" t="s">
        <v>569</v>
      </c>
      <c r="D5059" s="66">
        <f>VLOOKUP(Pag_Inicio_Corr_mas_casos[[#This Row],[Corregimiento]],Hoja3!$A$2:$D$676,4,0)</f>
        <v>81003</v>
      </c>
      <c r="E5059" s="65">
        <v>50</v>
      </c>
      <c r="F5059">
        <v>1</v>
      </c>
    </row>
    <row r="5060" spans="1:6">
      <c r="A5060" s="64">
        <v>44183</v>
      </c>
      <c r="B5060" s="65">
        <v>44183</v>
      </c>
      <c r="C5060" s="65" t="s">
        <v>550</v>
      </c>
      <c r="D5060" s="66">
        <f>VLOOKUP(Pag_Inicio_Corr_mas_casos[[#This Row],[Corregimiento]],Hoja3!$A$2:$D$676,4,0)</f>
        <v>80813</v>
      </c>
      <c r="E5060" s="65">
        <v>50</v>
      </c>
      <c r="F5060">
        <v>1</v>
      </c>
    </row>
    <row r="5061" spans="1:6">
      <c r="A5061" s="64">
        <v>44183</v>
      </c>
      <c r="B5061" s="65">
        <v>44183</v>
      </c>
      <c r="C5061" s="65" t="s">
        <v>575</v>
      </c>
      <c r="D5061" s="66">
        <f>VLOOKUP(Pag_Inicio_Corr_mas_casos[[#This Row],[Corregimiento]],Hoja3!$A$2:$D$676,4,0)</f>
        <v>80807</v>
      </c>
      <c r="E5061" s="65">
        <v>47</v>
      </c>
      <c r="F5061">
        <v>1</v>
      </c>
    </row>
    <row r="5062" spans="1:6">
      <c r="A5062" s="64">
        <v>44183</v>
      </c>
      <c r="B5062" s="65">
        <v>44183</v>
      </c>
      <c r="C5062" s="65" t="s">
        <v>570</v>
      </c>
      <c r="D5062" s="66">
        <f>VLOOKUP(Pag_Inicio_Corr_mas_casos[[#This Row],[Corregimiento]],Hoja3!$A$2:$D$676,4,0)</f>
        <v>81009</v>
      </c>
      <c r="E5062" s="65">
        <v>47</v>
      </c>
      <c r="F5062">
        <v>1</v>
      </c>
    </row>
    <row r="5063" spans="1:6">
      <c r="A5063" s="64">
        <v>44183</v>
      </c>
      <c r="B5063" s="65">
        <v>44183</v>
      </c>
      <c r="C5063" s="65" t="s">
        <v>536</v>
      </c>
      <c r="D5063" s="66">
        <f>VLOOKUP(Pag_Inicio_Corr_mas_casos[[#This Row],[Corregimiento]],Hoja3!$A$2:$D$676,4,0)</f>
        <v>81001</v>
      </c>
      <c r="E5063" s="65">
        <v>46</v>
      </c>
      <c r="F5063">
        <v>1</v>
      </c>
    </row>
    <row r="5064" spans="1:6">
      <c r="A5064" s="64">
        <v>44183</v>
      </c>
      <c r="B5064" s="65">
        <v>44183</v>
      </c>
      <c r="C5064" s="65" t="s">
        <v>768</v>
      </c>
      <c r="D5064" s="66">
        <f>VLOOKUP(Pag_Inicio_Corr_mas_casos[[#This Row],[Corregimiento]],Hoja3!$A$2:$D$676,4,0)</f>
        <v>20601</v>
      </c>
      <c r="E5064" s="65">
        <v>45</v>
      </c>
      <c r="F5064">
        <v>1</v>
      </c>
    </row>
    <row r="5065" spans="1:6">
      <c r="A5065" s="64">
        <v>44183</v>
      </c>
      <c r="B5065" s="65">
        <v>44183</v>
      </c>
      <c r="C5065" s="65" t="s">
        <v>568</v>
      </c>
      <c r="D5065" s="66">
        <f>VLOOKUP(Pag_Inicio_Corr_mas_casos[[#This Row],[Corregimiento]],Hoja3!$A$2:$D$676,4,0)</f>
        <v>130717</v>
      </c>
      <c r="E5065" s="65">
        <v>42</v>
      </c>
      <c r="F5065">
        <v>1</v>
      </c>
    </row>
    <row r="5066" spans="1:6">
      <c r="A5066" s="64">
        <v>44183</v>
      </c>
      <c r="B5066" s="65">
        <v>44183</v>
      </c>
      <c r="C5066" s="65" t="s">
        <v>541</v>
      </c>
      <c r="D5066" s="66">
        <f>VLOOKUP(Pag_Inicio_Corr_mas_casos[[#This Row],[Corregimiento]],Hoja3!$A$2:$D$676,4,0)</f>
        <v>130702</v>
      </c>
      <c r="E5066" s="65">
        <v>41</v>
      </c>
      <c r="F5066">
        <v>1</v>
      </c>
    </row>
    <row r="5067" spans="1:6">
      <c r="A5067" s="64">
        <v>44183</v>
      </c>
      <c r="B5067" s="65">
        <v>44183</v>
      </c>
      <c r="C5067" s="65" t="s">
        <v>580</v>
      </c>
      <c r="D5067" s="66">
        <f>VLOOKUP(Pag_Inicio_Corr_mas_casos[[#This Row],[Corregimiento]],Hoja3!$A$2:$D$676,4,0)</f>
        <v>91001</v>
      </c>
      <c r="E5067" s="65">
        <v>40</v>
      </c>
      <c r="F5067">
        <v>1</v>
      </c>
    </row>
    <row r="5068" spans="1:6">
      <c r="A5068" s="64">
        <v>44183</v>
      </c>
      <c r="B5068" s="65">
        <v>44183</v>
      </c>
      <c r="C5068" s="65" t="s">
        <v>538</v>
      </c>
      <c r="D5068" s="66">
        <f>VLOOKUP(Pag_Inicio_Corr_mas_casos[[#This Row],[Corregimiento]],Hoja3!$A$2:$D$676,4,0)</f>
        <v>130107</v>
      </c>
      <c r="E5068" s="65">
        <v>39</v>
      </c>
      <c r="F5068">
        <v>1</v>
      </c>
    </row>
    <row r="5069" spans="1:6">
      <c r="A5069" s="64">
        <v>44183</v>
      </c>
      <c r="B5069" s="65">
        <v>44183</v>
      </c>
      <c r="C5069" s="65" t="s">
        <v>544</v>
      </c>
      <c r="D5069" s="66">
        <f>VLOOKUP(Pag_Inicio_Corr_mas_casos[[#This Row],[Corregimiento]],Hoja3!$A$2:$D$676,4,0)</f>
        <v>130108</v>
      </c>
      <c r="E5069" s="65">
        <v>37</v>
      </c>
      <c r="F5069">
        <v>1</v>
      </c>
    </row>
    <row r="5070" spans="1:6">
      <c r="A5070" s="64">
        <v>44183</v>
      </c>
      <c r="B5070" s="65">
        <v>44183</v>
      </c>
      <c r="C5070" s="65" t="s">
        <v>559</v>
      </c>
      <c r="D5070" s="66">
        <f>VLOOKUP(Pag_Inicio_Corr_mas_casos[[#This Row],[Corregimiento]],Hoja3!$A$2:$D$676,4,0)</f>
        <v>130708</v>
      </c>
      <c r="E5070" s="65">
        <v>37</v>
      </c>
      <c r="F5070">
        <v>1</v>
      </c>
    </row>
    <row r="5071" spans="1:6">
      <c r="A5071" s="64">
        <v>44183</v>
      </c>
      <c r="B5071" s="65">
        <v>44183</v>
      </c>
      <c r="C5071" s="65" t="s">
        <v>531</v>
      </c>
      <c r="D5071" s="66">
        <f>VLOOKUP(Pag_Inicio_Corr_mas_casos[[#This Row],[Corregimiento]],Hoja3!$A$2:$D$676,4,0)</f>
        <v>81008</v>
      </c>
      <c r="E5071" s="65">
        <v>37</v>
      </c>
      <c r="F5071">
        <v>1</v>
      </c>
    </row>
    <row r="5072" spans="1:6">
      <c r="A5072" s="64">
        <v>44183</v>
      </c>
      <c r="B5072" s="65">
        <v>44183</v>
      </c>
      <c r="C5072" s="65" t="s">
        <v>563</v>
      </c>
      <c r="D5072" s="66">
        <f>VLOOKUP(Pag_Inicio_Corr_mas_casos[[#This Row],[Corregimiento]],Hoja3!$A$2:$D$676,4,0)</f>
        <v>130105</v>
      </c>
      <c r="E5072" s="65">
        <v>36</v>
      </c>
      <c r="F5072">
        <v>1</v>
      </c>
    </row>
    <row r="5073" spans="1:6">
      <c r="A5073" s="64">
        <v>44183</v>
      </c>
      <c r="B5073" s="65">
        <v>44183</v>
      </c>
      <c r="C5073" s="65" t="s">
        <v>542</v>
      </c>
      <c r="D5073" s="66">
        <f>VLOOKUP(Pag_Inicio_Corr_mas_casos[[#This Row],[Corregimiento]],Hoja3!$A$2:$D$676,4,0)</f>
        <v>40601</v>
      </c>
      <c r="E5073" s="65">
        <v>34</v>
      </c>
      <c r="F5073">
        <v>1</v>
      </c>
    </row>
    <row r="5074" spans="1:6">
      <c r="A5074" s="64">
        <v>44183</v>
      </c>
      <c r="B5074" s="65">
        <v>44183</v>
      </c>
      <c r="C5074" s="65" t="s">
        <v>554</v>
      </c>
      <c r="D5074" s="66">
        <f>VLOOKUP(Pag_Inicio_Corr_mas_casos[[#This Row],[Corregimiento]],Hoja3!$A$2:$D$676,4,0)</f>
        <v>80820</v>
      </c>
      <c r="E5074" s="65">
        <v>34</v>
      </c>
      <c r="F5074">
        <v>1</v>
      </c>
    </row>
    <row r="5075" spans="1:6">
      <c r="A5075" s="64">
        <v>44183</v>
      </c>
      <c r="B5075" s="65">
        <v>44183</v>
      </c>
      <c r="C5075" s="65" t="s">
        <v>576</v>
      </c>
      <c r="D5075" s="66">
        <f>VLOOKUP(Pag_Inicio_Corr_mas_casos[[#This Row],[Corregimiento]],Hoja3!$A$2:$D$676,4,0)</f>
        <v>80814</v>
      </c>
      <c r="E5075" s="65">
        <v>31</v>
      </c>
      <c r="F5075">
        <v>1</v>
      </c>
    </row>
    <row r="5076" spans="1:6">
      <c r="A5076" s="64">
        <v>44183</v>
      </c>
      <c r="B5076" s="65">
        <v>44183</v>
      </c>
      <c r="C5076" s="65" t="s">
        <v>694</v>
      </c>
      <c r="D5076" s="66">
        <f>VLOOKUP(Pag_Inicio_Corr_mas_casos[[#This Row],[Corregimiento]],Hoja3!$A$2:$D$676,4,0)</f>
        <v>20401</v>
      </c>
      <c r="E5076" s="65">
        <v>31</v>
      </c>
      <c r="F5076">
        <v>1</v>
      </c>
    </row>
    <row r="5077" spans="1:6">
      <c r="A5077" s="64">
        <v>44183</v>
      </c>
      <c r="B5077" s="65">
        <v>44183</v>
      </c>
      <c r="C5077" s="65" t="s">
        <v>587</v>
      </c>
      <c r="D5077" s="66">
        <f>VLOOKUP(Pag_Inicio_Corr_mas_casos[[#This Row],[Corregimiento]],Hoja3!$A$2:$D$676,4,0)</f>
        <v>130716</v>
      </c>
      <c r="E5077" s="65">
        <v>30</v>
      </c>
      <c r="F5077">
        <v>1</v>
      </c>
    </row>
    <row r="5078" spans="1:6">
      <c r="A5078" s="64">
        <v>44183</v>
      </c>
      <c r="B5078" s="65">
        <v>44183</v>
      </c>
      <c r="C5078" s="65" t="s">
        <v>562</v>
      </c>
      <c r="D5078" s="66">
        <f>VLOOKUP(Pag_Inicio_Corr_mas_casos[[#This Row],[Corregimiento]],Hoja3!$A$2:$D$676,4,0)</f>
        <v>80803</v>
      </c>
      <c r="E5078" s="65">
        <v>30</v>
      </c>
      <c r="F5078">
        <v>1</v>
      </c>
    </row>
    <row r="5079" spans="1:6">
      <c r="A5079" s="64">
        <v>44183</v>
      </c>
      <c r="B5079" s="65">
        <v>44183</v>
      </c>
      <c r="C5079" s="65" t="s">
        <v>732</v>
      </c>
      <c r="D5079" s="66">
        <f>VLOOKUP(Pag_Inicio_Corr_mas_casos[[#This Row],[Corregimiento]],Hoja3!$A$2:$D$676,4,0)</f>
        <v>20602</v>
      </c>
      <c r="E5079" s="65">
        <v>27</v>
      </c>
      <c r="F5079">
        <v>1</v>
      </c>
    </row>
    <row r="5080" spans="1:6">
      <c r="A5080" s="64">
        <v>44183</v>
      </c>
      <c r="B5080" s="65">
        <v>44183</v>
      </c>
      <c r="C5080" s="65" t="s">
        <v>572</v>
      </c>
      <c r="D5080" s="66">
        <f>VLOOKUP(Pag_Inicio_Corr_mas_casos[[#This Row],[Corregimiento]],Hoja3!$A$2:$D$676,4,0)</f>
        <v>130701</v>
      </c>
      <c r="E5080" s="65">
        <v>26</v>
      </c>
      <c r="F5080">
        <v>1</v>
      </c>
    </row>
    <row r="5081" spans="1:6">
      <c r="A5081" s="64">
        <v>44183</v>
      </c>
      <c r="B5081" s="65">
        <v>44183</v>
      </c>
      <c r="C5081" s="65" t="s">
        <v>571</v>
      </c>
      <c r="D5081" s="66">
        <f>VLOOKUP(Pag_Inicio_Corr_mas_casos[[#This Row],[Corregimiento]],Hoja3!$A$2:$D$676,4,0)</f>
        <v>30104</v>
      </c>
      <c r="E5081" s="65">
        <v>25</v>
      </c>
      <c r="F5081">
        <v>1</v>
      </c>
    </row>
    <row r="5082" spans="1:6">
      <c r="A5082" s="64">
        <v>44183</v>
      </c>
      <c r="B5082" s="65">
        <v>44183</v>
      </c>
      <c r="C5082" s="65" t="s">
        <v>561</v>
      </c>
      <c r="D5082" s="66">
        <f>VLOOKUP(Pag_Inicio_Corr_mas_casos[[#This Row],[Corregimiento]],Hoja3!$A$2:$D$676,4,0)</f>
        <v>50208</v>
      </c>
      <c r="E5082" s="65">
        <v>24</v>
      </c>
      <c r="F5082">
        <v>1</v>
      </c>
    </row>
    <row r="5083" spans="1:6">
      <c r="A5083" s="64">
        <v>44183</v>
      </c>
      <c r="B5083" s="65">
        <v>44183</v>
      </c>
      <c r="C5083" s="65" t="s">
        <v>553</v>
      </c>
      <c r="D5083" s="66">
        <f>VLOOKUP(Pag_Inicio_Corr_mas_casos[[#This Row],[Corregimiento]],Hoja3!$A$2:$D$676,4,0)</f>
        <v>80808</v>
      </c>
      <c r="E5083" s="65">
        <v>24</v>
      </c>
      <c r="F5083">
        <v>1</v>
      </c>
    </row>
    <row r="5084" spans="1:6">
      <c r="A5084" s="64">
        <v>44183</v>
      </c>
      <c r="B5084" s="65">
        <v>44183</v>
      </c>
      <c r="C5084" s="65" t="s">
        <v>547</v>
      </c>
      <c r="D5084" s="66">
        <f>VLOOKUP(Pag_Inicio_Corr_mas_casos[[#This Row],[Corregimiento]],Hoja3!$A$2:$D$676,4,0)</f>
        <v>30113</v>
      </c>
      <c r="E5084" s="65">
        <v>23</v>
      </c>
      <c r="F5084">
        <v>1</v>
      </c>
    </row>
    <row r="5085" spans="1:6">
      <c r="A5085" s="64">
        <v>44183</v>
      </c>
      <c r="B5085" s="65">
        <v>44183</v>
      </c>
      <c r="C5085" s="65" t="s">
        <v>657</v>
      </c>
      <c r="D5085" s="66">
        <f>VLOOKUP(Pag_Inicio_Corr_mas_casos[[#This Row],[Corregimiento]],Hoja3!$A$2:$D$676,4,0)</f>
        <v>91101</v>
      </c>
      <c r="E5085" s="65">
        <v>23</v>
      </c>
      <c r="F5085">
        <v>1</v>
      </c>
    </row>
    <row r="5086" spans="1:6">
      <c r="A5086" s="64">
        <v>44183</v>
      </c>
      <c r="B5086" s="65">
        <v>44183</v>
      </c>
      <c r="C5086" s="65" t="s">
        <v>627</v>
      </c>
      <c r="D5086" s="66">
        <f>VLOOKUP(Pag_Inicio_Corr_mas_casos[[#This Row],[Corregimiento]],Hoja3!$A$2:$D$676,4,0)</f>
        <v>40606</v>
      </c>
      <c r="E5086" s="65">
        <v>22</v>
      </c>
      <c r="F5086">
        <v>1</v>
      </c>
    </row>
    <row r="5087" spans="1:6">
      <c r="A5087" s="64">
        <v>44183</v>
      </c>
      <c r="B5087" s="65">
        <v>44183</v>
      </c>
      <c r="C5087" s="65" t="s">
        <v>769</v>
      </c>
      <c r="D5087" s="66">
        <f>VLOOKUP(Pag_Inicio_Corr_mas_casos[[#This Row],[Corregimiento]],Hoja3!$A$2:$D$676,4,0)</f>
        <v>20406</v>
      </c>
      <c r="E5087" s="65">
        <v>21</v>
      </c>
      <c r="F5087">
        <v>1</v>
      </c>
    </row>
    <row r="5088" spans="1:6">
      <c r="A5088" s="64">
        <v>44183</v>
      </c>
      <c r="B5088" s="65">
        <v>44183</v>
      </c>
      <c r="C5088" s="65" t="s">
        <v>517</v>
      </c>
      <c r="D5088" s="66">
        <f>VLOOKUP(Pag_Inicio_Corr_mas_casos[[#This Row],[Corregimiento]],Hoja3!$A$2:$D$676,4,0)</f>
        <v>130709</v>
      </c>
      <c r="E5088" s="65">
        <v>20</v>
      </c>
      <c r="F5088">
        <v>1</v>
      </c>
    </row>
    <row r="5089" spans="1:6">
      <c r="A5089" s="64">
        <v>44183</v>
      </c>
      <c r="B5089" s="65">
        <v>44183</v>
      </c>
      <c r="C5089" s="65" t="s">
        <v>539</v>
      </c>
      <c r="D5089" s="66">
        <f>VLOOKUP(Pag_Inicio_Corr_mas_casos[[#This Row],[Corregimiento]],Hoja3!$A$2:$D$676,4,0)</f>
        <v>81006</v>
      </c>
      <c r="E5089" s="65">
        <v>19</v>
      </c>
      <c r="F5089">
        <v>1</v>
      </c>
    </row>
    <row r="5090" spans="1:6">
      <c r="A5090" s="64">
        <v>44183</v>
      </c>
      <c r="B5090" s="65">
        <v>44183</v>
      </c>
      <c r="C5090" s="65" t="s">
        <v>770</v>
      </c>
      <c r="D5090" s="66">
        <f>VLOOKUP(Pag_Inicio_Corr_mas_casos[[#This Row],[Corregimiento]],Hoja3!$A$2:$D$676,4,0)</f>
        <v>30103</v>
      </c>
      <c r="E5090" s="65">
        <v>19</v>
      </c>
      <c r="F5090">
        <v>1</v>
      </c>
    </row>
    <row r="5091" spans="1:6">
      <c r="A5091" s="64">
        <v>44183</v>
      </c>
      <c r="B5091" s="65">
        <v>44183</v>
      </c>
      <c r="C5091" s="65" t="s">
        <v>527</v>
      </c>
      <c r="D5091" s="66">
        <f>VLOOKUP(Pag_Inicio_Corr_mas_casos[[#This Row],[Corregimiento]],Hoja3!$A$2:$D$676,4,0)</f>
        <v>80802</v>
      </c>
      <c r="E5091" s="65">
        <v>19</v>
      </c>
      <c r="F5091">
        <v>1</v>
      </c>
    </row>
    <row r="5092" spans="1:6">
      <c r="A5092" s="64">
        <v>44183</v>
      </c>
      <c r="B5092" s="65">
        <v>44183</v>
      </c>
      <c r="C5092" s="65" t="s">
        <v>550</v>
      </c>
      <c r="D5092" s="65">
        <v>40607</v>
      </c>
      <c r="E5092" s="65">
        <v>19</v>
      </c>
      <c r="F5092">
        <v>1</v>
      </c>
    </row>
    <row r="5093" spans="1:6">
      <c r="A5093" s="64">
        <v>44183</v>
      </c>
      <c r="B5093" s="65">
        <v>44183</v>
      </c>
      <c r="C5093" s="65" t="s">
        <v>546</v>
      </c>
      <c r="D5093" s="66">
        <f>VLOOKUP(Pag_Inicio_Corr_mas_casos[[#This Row],[Corregimiento]],Hoja3!$A$2:$D$676,4,0)</f>
        <v>30107</v>
      </c>
      <c r="E5093" s="65">
        <v>18</v>
      </c>
      <c r="F5093">
        <v>1</v>
      </c>
    </row>
    <row r="5094" spans="1:6">
      <c r="A5094" s="64">
        <v>44183</v>
      </c>
      <c r="B5094" s="65">
        <v>44183</v>
      </c>
      <c r="C5094" s="65" t="s">
        <v>603</v>
      </c>
      <c r="D5094" s="66">
        <f>VLOOKUP(Pag_Inicio_Corr_mas_casos[[#This Row],[Corregimiento]],Hoja3!$A$2:$D$676,4,0)</f>
        <v>40611</v>
      </c>
      <c r="E5094" s="65">
        <v>18</v>
      </c>
      <c r="F5094">
        <v>1</v>
      </c>
    </row>
    <row r="5095" spans="1:6">
      <c r="A5095" s="64">
        <v>44183</v>
      </c>
      <c r="B5095" s="65">
        <v>44183</v>
      </c>
      <c r="C5095" s="65" t="s">
        <v>586</v>
      </c>
      <c r="D5095" s="66">
        <f>VLOOKUP(Pag_Inicio_Corr_mas_casos[[#This Row],[Corregimiento]],Hoja3!$A$2:$D$676,4,0)</f>
        <v>81005</v>
      </c>
      <c r="E5095" s="65">
        <v>18</v>
      </c>
      <c r="F5095">
        <v>1</v>
      </c>
    </row>
    <row r="5096" spans="1:6">
      <c r="A5096" s="64">
        <v>44183</v>
      </c>
      <c r="B5096" s="65">
        <v>44183</v>
      </c>
      <c r="C5096" s="65" t="s">
        <v>573</v>
      </c>
      <c r="D5096" s="66">
        <f>VLOOKUP(Pag_Inicio_Corr_mas_casos[[#This Row],[Corregimiento]],Hoja3!$A$2:$D$676,4,0)</f>
        <v>80804</v>
      </c>
      <c r="E5096" s="65">
        <v>17</v>
      </c>
      <c r="F5096">
        <v>1</v>
      </c>
    </row>
    <row r="5097" spans="1:6">
      <c r="A5097" s="64">
        <v>44183</v>
      </c>
      <c r="B5097" s="65">
        <v>44183</v>
      </c>
      <c r="C5097" s="65" t="s">
        <v>567</v>
      </c>
      <c r="D5097" s="66">
        <f>VLOOKUP(Pag_Inicio_Corr_mas_casos[[#This Row],[Corregimiento]],Hoja3!$A$2:$D$676,4,0)</f>
        <v>80805</v>
      </c>
      <c r="E5097" s="65">
        <v>16</v>
      </c>
      <c r="F5097">
        <v>1</v>
      </c>
    </row>
    <row r="5098" spans="1:6">
      <c r="A5098" s="64">
        <v>44183</v>
      </c>
      <c r="B5098" s="65">
        <v>44183</v>
      </c>
      <c r="C5098" s="65" t="s">
        <v>599</v>
      </c>
      <c r="D5098" s="66">
        <f>VLOOKUP(Pag_Inicio_Corr_mas_casos[[#This Row],[Corregimiento]],Hoja3!$A$2:$D$676,4,0)</f>
        <v>81004</v>
      </c>
      <c r="E5098" s="65">
        <v>16</v>
      </c>
      <c r="F5098">
        <v>1</v>
      </c>
    </row>
    <row r="5099" spans="1:6">
      <c r="A5099" s="64">
        <v>44183</v>
      </c>
      <c r="B5099" s="65">
        <v>44183</v>
      </c>
      <c r="C5099" s="65" t="s">
        <v>579</v>
      </c>
      <c r="D5099" s="66">
        <f>VLOOKUP(Pag_Inicio_Corr_mas_casos[[#This Row],[Corregimiento]],Hoja3!$A$2:$D$676,4,0)</f>
        <v>130706</v>
      </c>
      <c r="E5099" s="65">
        <v>14</v>
      </c>
      <c r="F5099">
        <v>1</v>
      </c>
    </row>
    <row r="5100" spans="1:6">
      <c r="A5100" s="64">
        <v>44183</v>
      </c>
      <c r="B5100" s="65">
        <v>44183</v>
      </c>
      <c r="C5100" s="65" t="s">
        <v>686</v>
      </c>
      <c r="D5100" s="66">
        <f>VLOOKUP(Pag_Inicio_Corr_mas_casos[[#This Row],[Corregimiento]],Hoja3!$A$2:$D$676,4,0)</f>
        <v>60103</v>
      </c>
      <c r="E5100" s="65">
        <v>14</v>
      </c>
      <c r="F5100">
        <v>1</v>
      </c>
    </row>
    <row r="5101" spans="1:6">
      <c r="A5101" s="64">
        <v>44183</v>
      </c>
      <c r="B5101" s="65">
        <v>44183</v>
      </c>
      <c r="C5101" s="65" t="s">
        <v>771</v>
      </c>
      <c r="D5101" s="66">
        <f>VLOOKUP(Pag_Inicio_Corr_mas_casos[[#This Row],[Corregimiento]],Hoja3!$A$2:$D$676,4,0)</f>
        <v>20402</v>
      </c>
      <c r="E5101" s="65">
        <v>13</v>
      </c>
      <c r="F5101">
        <v>1</v>
      </c>
    </row>
    <row r="5102" spans="1:6">
      <c r="A5102" s="64">
        <v>44183</v>
      </c>
      <c r="B5102" s="65">
        <v>44183</v>
      </c>
      <c r="C5102" s="65" t="s">
        <v>549</v>
      </c>
      <c r="D5102" s="66">
        <f>VLOOKUP(Pag_Inicio_Corr_mas_casos[[#This Row],[Corregimiento]],Hoja3!$A$2:$D$676,4,0)</f>
        <v>50207</v>
      </c>
      <c r="E5102" s="65">
        <v>11</v>
      </c>
      <c r="F5102">
        <v>1</v>
      </c>
    </row>
    <row r="5103" spans="1:6">
      <c r="A5103" s="25">
        <v>44184</v>
      </c>
      <c r="B5103">
        <v>44184</v>
      </c>
      <c r="C5103" t="s">
        <v>565</v>
      </c>
      <c r="D5103" s="27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92">
        <v>44184</v>
      </c>
      <c r="B5104" s="93">
        <v>44184</v>
      </c>
      <c r="C5104" s="93" t="s">
        <v>772</v>
      </c>
      <c r="D5104" s="94">
        <f>VLOOKUP(Pag_Inicio_Corr_mas_casos[[#This Row],[Corregimiento]],Hoja3!$A$2:$D$676,4,0)</f>
        <v>80812</v>
      </c>
      <c r="E5104" s="93">
        <v>113</v>
      </c>
      <c r="F5104">
        <v>1</v>
      </c>
    </row>
    <row r="5105" spans="1:6">
      <c r="A5105" s="92">
        <v>44184</v>
      </c>
      <c r="B5105" s="93">
        <v>44184</v>
      </c>
      <c r="C5105" s="93" t="s">
        <v>537</v>
      </c>
      <c r="D5105" s="94">
        <f>VLOOKUP(Pag_Inicio_Corr_mas_casos[[#This Row],[Corregimiento]],Hoja3!$A$2:$D$676,4,0)</f>
        <v>80819</v>
      </c>
      <c r="E5105" s="93">
        <v>112</v>
      </c>
      <c r="F5105">
        <v>1</v>
      </c>
    </row>
    <row r="5106" spans="1:6">
      <c r="A5106" s="92">
        <v>44184</v>
      </c>
      <c r="B5106" s="93">
        <v>44184</v>
      </c>
      <c r="C5106" s="93" t="s">
        <v>529</v>
      </c>
      <c r="D5106" s="94">
        <f>VLOOKUP(Pag_Inicio_Corr_mas_casos[[#This Row],[Corregimiento]],Hoja3!$A$2:$D$676,4,0)</f>
        <v>80821</v>
      </c>
      <c r="E5106" s="93">
        <v>94</v>
      </c>
      <c r="F5106">
        <v>1</v>
      </c>
    </row>
    <row r="5107" spans="1:6">
      <c r="A5107" s="92">
        <v>44184</v>
      </c>
      <c r="B5107" s="93">
        <v>44184</v>
      </c>
      <c r="C5107" s="93" t="s">
        <v>526</v>
      </c>
      <c r="D5107" s="94">
        <f>VLOOKUP(Pag_Inicio_Corr_mas_casos[[#This Row],[Corregimiento]],Hoja3!$A$2:$D$676,4,0)</f>
        <v>130106</v>
      </c>
      <c r="E5107" s="93">
        <v>90</v>
      </c>
      <c r="F5107">
        <v>1</v>
      </c>
    </row>
    <row r="5108" spans="1:6">
      <c r="A5108" s="92">
        <v>44184</v>
      </c>
      <c r="B5108" s="93">
        <v>44184</v>
      </c>
      <c r="C5108" s="93" t="s">
        <v>524</v>
      </c>
      <c r="D5108" s="94">
        <f>VLOOKUP(Pag_Inicio_Corr_mas_casos[[#This Row],[Corregimiento]],Hoja3!$A$2:$D$676,4,0)</f>
        <v>130101</v>
      </c>
      <c r="E5108" s="93">
        <v>89</v>
      </c>
      <c r="F5108">
        <v>1</v>
      </c>
    </row>
    <row r="5109" spans="1:6">
      <c r="A5109" s="92">
        <v>44184</v>
      </c>
      <c r="B5109" s="93">
        <v>44184</v>
      </c>
      <c r="C5109" s="93" t="s">
        <v>533</v>
      </c>
      <c r="D5109" s="94">
        <f>VLOOKUP(Pag_Inicio_Corr_mas_casos[[#This Row],[Corregimiento]],Hoja3!$A$2:$D$676,4,0)</f>
        <v>80817</v>
      </c>
      <c r="E5109" s="93">
        <v>90</v>
      </c>
      <c r="F5109">
        <v>1</v>
      </c>
    </row>
    <row r="5110" spans="1:6">
      <c r="A5110" s="92">
        <v>44184</v>
      </c>
      <c r="B5110" s="93">
        <v>44184</v>
      </c>
      <c r="C5110" s="93" t="s">
        <v>534</v>
      </c>
      <c r="D5110" s="94">
        <f>VLOOKUP(Pag_Inicio_Corr_mas_casos[[#This Row],[Corregimiento]],Hoja3!$A$2:$D$676,4,0)</f>
        <v>80822</v>
      </c>
      <c r="E5110" s="93">
        <v>69</v>
      </c>
      <c r="F5110">
        <v>1</v>
      </c>
    </row>
    <row r="5111" spans="1:6">
      <c r="A5111" s="92">
        <v>44184</v>
      </c>
      <c r="B5111" s="93">
        <v>44184</v>
      </c>
      <c r="C5111" s="93" t="s">
        <v>773</v>
      </c>
      <c r="D5111" s="94">
        <f>VLOOKUP(Pag_Inicio_Corr_mas_casos[[#This Row],[Corregimiento]],Hoja3!$A$2:$D$676,4,0)</f>
        <v>80823</v>
      </c>
      <c r="E5111" s="93">
        <v>68</v>
      </c>
      <c r="F5111">
        <v>1</v>
      </c>
    </row>
    <row r="5112" spans="1:6">
      <c r="A5112" s="92">
        <v>44184</v>
      </c>
      <c r="B5112" s="93">
        <v>44184</v>
      </c>
      <c r="C5112" s="93" t="s">
        <v>774</v>
      </c>
      <c r="D5112" s="94">
        <f>VLOOKUP(Pag_Inicio_Corr_mas_casos[[#This Row],[Corregimiento]],Hoja3!$A$2:$D$676,4,0)</f>
        <v>80816</v>
      </c>
      <c r="E5112" s="93">
        <v>68</v>
      </c>
      <c r="F5112">
        <v>1</v>
      </c>
    </row>
    <row r="5113" spans="1:6">
      <c r="A5113" s="92">
        <v>44184</v>
      </c>
      <c r="B5113" s="93">
        <v>44184</v>
      </c>
      <c r="C5113" s="93" t="s">
        <v>545</v>
      </c>
      <c r="D5113" s="94">
        <f>VLOOKUP(Pag_Inicio_Corr_mas_casos[[#This Row],[Corregimiento]],Hoja3!$A$2:$D$676,4,0)</f>
        <v>80810</v>
      </c>
      <c r="E5113" s="93">
        <v>65</v>
      </c>
      <c r="F5113">
        <v>1</v>
      </c>
    </row>
    <row r="5114" spans="1:6">
      <c r="A5114" s="92">
        <v>44184</v>
      </c>
      <c r="B5114" s="93">
        <v>44184</v>
      </c>
      <c r="C5114" s="93" t="s">
        <v>560</v>
      </c>
      <c r="D5114" s="94">
        <f>VLOOKUP(Pag_Inicio_Corr_mas_casos[[#This Row],[Corregimiento]],Hoja3!$A$2:$D$676,4,0)</f>
        <v>80826</v>
      </c>
      <c r="E5114" s="93">
        <v>62</v>
      </c>
      <c r="F5114">
        <v>1</v>
      </c>
    </row>
    <row r="5115" spans="1:6">
      <c r="A5115" s="92">
        <v>44184</v>
      </c>
      <c r="B5115" s="93">
        <v>44184</v>
      </c>
      <c r="C5115" s="93" t="s">
        <v>568</v>
      </c>
      <c r="D5115" s="94">
        <f>VLOOKUP(Pag_Inicio_Corr_mas_casos[[#This Row],[Corregimiento]],Hoja3!$A$2:$D$676,4,0)</f>
        <v>130717</v>
      </c>
      <c r="E5115" s="93">
        <v>61</v>
      </c>
      <c r="F5115">
        <v>1</v>
      </c>
    </row>
    <row r="5116" spans="1:6">
      <c r="A5116" s="92">
        <v>44184</v>
      </c>
      <c r="B5116" s="93">
        <v>44184</v>
      </c>
      <c r="C5116" s="93" t="s">
        <v>543</v>
      </c>
      <c r="D5116" s="94">
        <f>VLOOKUP(Pag_Inicio_Corr_mas_casos[[#This Row],[Corregimiento]],Hoja3!$A$2:$D$676,4,0)</f>
        <v>80806</v>
      </c>
      <c r="E5116" s="93">
        <v>61</v>
      </c>
      <c r="F5116">
        <v>1</v>
      </c>
    </row>
    <row r="5117" spans="1:6">
      <c r="A5117" s="92">
        <v>44184</v>
      </c>
      <c r="B5117" s="93">
        <v>44184</v>
      </c>
      <c r="C5117" s="93" t="s">
        <v>555</v>
      </c>
      <c r="D5117" s="94">
        <f>VLOOKUP(Pag_Inicio_Corr_mas_casos[[#This Row],[Corregimiento]],Hoja3!$A$2:$D$676,4,0)</f>
        <v>80815</v>
      </c>
      <c r="E5117" s="93">
        <v>94</v>
      </c>
      <c r="F5117">
        <v>1</v>
      </c>
    </row>
    <row r="5118" spans="1:6">
      <c r="A5118" s="92">
        <v>44184</v>
      </c>
      <c r="B5118" s="93">
        <v>44184</v>
      </c>
      <c r="C5118" s="93" t="s">
        <v>580</v>
      </c>
      <c r="D5118" s="94">
        <f>VLOOKUP(Pag_Inicio_Corr_mas_casos[[#This Row],[Corregimiento]],Hoja3!$A$2:$D$676,4,0)</f>
        <v>91001</v>
      </c>
      <c r="E5118" s="93">
        <v>59</v>
      </c>
      <c r="F5118">
        <v>1</v>
      </c>
    </row>
    <row r="5119" spans="1:6">
      <c r="A5119" s="92">
        <v>44184</v>
      </c>
      <c r="B5119" s="93">
        <v>44184</v>
      </c>
      <c r="C5119" s="93" t="s">
        <v>570</v>
      </c>
      <c r="D5119" s="94">
        <f>VLOOKUP(Pag_Inicio_Corr_mas_casos[[#This Row],[Corregimiento]],Hoja3!$A$2:$D$676,4,0)</f>
        <v>81009</v>
      </c>
      <c r="E5119" s="93">
        <v>59</v>
      </c>
      <c r="F5119">
        <v>1</v>
      </c>
    </row>
    <row r="5120" spans="1:6">
      <c r="A5120" s="92">
        <v>44184</v>
      </c>
      <c r="B5120" s="93">
        <v>44184</v>
      </c>
      <c r="C5120" s="93" t="s">
        <v>528</v>
      </c>
      <c r="D5120" s="94">
        <f>VLOOKUP(Pag_Inicio_Corr_mas_casos[[#This Row],[Corregimiento]],Hoja3!$A$2:$D$676,4,0)</f>
        <v>130102</v>
      </c>
      <c r="E5120" s="93">
        <v>59</v>
      </c>
      <c r="F5120">
        <v>1</v>
      </c>
    </row>
    <row r="5121" spans="1:6">
      <c r="A5121" s="92">
        <v>44184</v>
      </c>
      <c r="B5121" s="93">
        <v>44184</v>
      </c>
      <c r="C5121" s="93" t="s">
        <v>575</v>
      </c>
      <c r="D5121" s="94">
        <f>VLOOKUP(Pag_Inicio_Corr_mas_casos[[#This Row],[Corregimiento]],Hoja3!$A$2:$D$676,4,0)</f>
        <v>80807</v>
      </c>
      <c r="E5121" s="93">
        <v>558</v>
      </c>
      <c r="F5121">
        <v>1</v>
      </c>
    </row>
    <row r="5122" spans="1:6">
      <c r="A5122" s="92">
        <v>44184</v>
      </c>
      <c r="B5122" s="93">
        <v>44184</v>
      </c>
      <c r="C5122" s="93" t="s">
        <v>554</v>
      </c>
      <c r="D5122" s="94">
        <f>VLOOKUP(Pag_Inicio_Corr_mas_casos[[#This Row],[Corregimiento]],Hoja3!$A$2:$D$676,4,0)</f>
        <v>80820</v>
      </c>
      <c r="E5122" s="93">
        <v>55</v>
      </c>
      <c r="F5122">
        <v>1</v>
      </c>
    </row>
    <row r="5123" spans="1:6">
      <c r="A5123" s="92">
        <v>44184</v>
      </c>
      <c r="B5123" s="93">
        <v>44184</v>
      </c>
      <c r="C5123" s="93" t="s">
        <v>775</v>
      </c>
      <c r="D5123" s="94">
        <f>VLOOKUP(Pag_Inicio_Corr_mas_casos[[#This Row],[Corregimiento]],Hoja3!$A$2:$D$676,4,0)</f>
        <v>81007</v>
      </c>
      <c r="E5123" s="93">
        <v>54</v>
      </c>
      <c r="F5123">
        <v>1</v>
      </c>
    </row>
    <row r="5124" spans="1:6">
      <c r="A5124" s="92">
        <v>44184</v>
      </c>
      <c r="B5124" s="93">
        <v>44184</v>
      </c>
      <c r="C5124" s="93" t="s">
        <v>536</v>
      </c>
      <c r="D5124" s="94">
        <f>VLOOKUP(Pag_Inicio_Corr_mas_casos[[#This Row],[Corregimiento]],Hoja3!$A$2:$D$676,4,0)</f>
        <v>81001</v>
      </c>
      <c r="E5124" s="93">
        <v>51</v>
      </c>
      <c r="F5124">
        <v>1</v>
      </c>
    </row>
    <row r="5125" spans="1:6">
      <c r="A5125" s="92">
        <v>44184</v>
      </c>
      <c r="B5125" s="93">
        <v>44184</v>
      </c>
      <c r="C5125" s="93" t="s">
        <v>538</v>
      </c>
      <c r="D5125" s="94">
        <f>VLOOKUP(Pag_Inicio_Corr_mas_casos[[#This Row],[Corregimiento]],Hoja3!$A$2:$D$676,4,0)</f>
        <v>130107</v>
      </c>
      <c r="E5125" s="93">
        <v>51</v>
      </c>
      <c r="F5125">
        <v>1</v>
      </c>
    </row>
    <row r="5126" spans="1:6">
      <c r="A5126" s="92">
        <v>44184</v>
      </c>
      <c r="B5126" s="93">
        <v>44184</v>
      </c>
      <c r="C5126" s="93" t="s">
        <v>525</v>
      </c>
      <c r="D5126" s="94">
        <f>VLOOKUP(Pag_Inicio_Corr_mas_casos[[#This Row],[Corregimiento]],Hoja3!$A$2:$D$676,4,0)</f>
        <v>81002</v>
      </c>
      <c r="E5126" s="93">
        <v>49</v>
      </c>
      <c r="F5126">
        <v>1</v>
      </c>
    </row>
    <row r="5127" spans="1:6">
      <c r="A5127" s="92">
        <v>44184</v>
      </c>
      <c r="B5127" s="93">
        <v>44184</v>
      </c>
      <c r="C5127" s="93" t="s">
        <v>776</v>
      </c>
      <c r="D5127" s="94">
        <f>VLOOKUP(Pag_Inicio_Corr_mas_casos[[#This Row],[Corregimiento]],Hoja3!$A$2:$D$676,4,0)</f>
        <v>130702</v>
      </c>
      <c r="E5127" s="93">
        <v>48</v>
      </c>
      <c r="F5127">
        <v>1</v>
      </c>
    </row>
    <row r="5128" spans="1:6">
      <c r="A5128" s="92">
        <v>44184</v>
      </c>
      <c r="B5128" s="93">
        <v>44184</v>
      </c>
      <c r="C5128" s="93" t="s">
        <v>587</v>
      </c>
      <c r="D5128" s="94">
        <f>VLOOKUP(Pag_Inicio_Corr_mas_casos[[#This Row],[Corregimiento]],Hoja3!$A$2:$D$676,4,0)</f>
        <v>130716</v>
      </c>
      <c r="E5128" s="93">
        <v>48</v>
      </c>
      <c r="F5128">
        <v>1</v>
      </c>
    </row>
    <row r="5129" spans="1:6">
      <c r="A5129" s="92">
        <v>44184</v>
      </c>
      <c r="B5129" s="93">
        <v>44184</v>
      </c>
      <c r="C5129" s="93" t="s">
        <v>553</v>
      </c>
      <c r="D5129" s="94">
        <f>VLOOKUP(Pag_Inicio_Corr_mas_casos[[#This Row],[Corregimiento]],Hoja3!$A$2:$D$676,4,0)</f>
        <v>80808</v>
      </c>
      <c r="E5129" s="93">
        <v>47</v>
      </c>
      <c r="F5129">
        <v>1</v>
      </c>
    </row>
    <row r="5130" spans="1:6">
      <c r="A5130" s="92">
        <v>44184</v>
      </c>
      <c r="B5130" s="93">
        <v>44184</v>
      </c>
      <c r="C5130" s="93" t="s">
        <v>569</v>
      </c>
      <c r="D5130" s="94">
        <f>VLOOKUP(Pag_Inicio_Corr_mas_casos[[#This Row],[Corregimiento]],Hoja3!$A$2:$D$676,4,0)</f>
        <v>81003</v>
      </c>
      <c r="E5130" s="93">
        <v>46</v>
      </c>
      <c r="F5130">
        <v>1</v>
      </c>
    </row>
    <row r="5131" spans="1:6">
      <c r="A5131" s="92">
        <v>44184</v>
      </c>
      <c r="B5131" s="93">
        <v>44184</v>
      </c>
      <c r="C5131" s="93" t="s">
        <v>576</v>
      </c>
      <c r="D5131" s="94">
        <f>VLOOKUP(Pag_Inicio_Corr_mas_casos[[#This Row],[Corregimiento]],Hoja3!$A$2:$D$676,4,0)</f>
        <v>80814</v>
      </c>
      <c r="E5131" s="93">
        <v>45</v>
      </c>
      <c r="F5131">
        <v>1</v>
      </c>
    </row>
    <row r="5132" spans="1:6">
      <c r="A5132" s="92">
        <v>44184</v>
      </c>
      <c r="B5132" s="93">
        <v>44184</v>
      </c>
      <c r="C5132" s="93" t="s">
        <v>550</v>
      </c>
      <c r="D5132" s="94">
        <f>VLOOKUP(Pag_Inicio_Corr_mas_casos[[#This Row],[Corregimiento]],Hoja3!$A$2:$D$676,4,0)</f>
        <v>80813</v>
      </c>
      <c r="E5132" s="93">
        <v>43</v>
      </c>
      <c r="F5132">
        <v>1</v>
      </c>
    </row>
    <row r="5133" spans="1:6">
      <c r="A5133" s="92">
        <v>44184</v>
      </c>
      <c r="B5133" s="93">
        <v>44184</v>
      </c>
      <c r="C5133" s="93" t="s">
        <v>559</v>
      </c>
      <c r="D5133" s="94">
        <f>VLOOKUP(Pag_Inicio_Corr_mas_casos[[#This Row],[Corregimiento]],Hoja3!$A$2:$D$676,4,0)</f>
        <v>130708</v>
      </c>
      <c r="E5133" s="93">
        <v>41</v>
      </c>
      <c r="F5133">
        <v>1</v>
      </c>
    </row>
    <row r="5134" spans="1:6">
      <c r="A5134" s="92">
        <v>44184</v>
      </c>
      <c r="B5134" s="93">
        <v>44184</v>
      </c>
      <c r="C5134" s="93" t="s">
        <v>557</v>
      </c>
      <c r="D5134" s="94">
        <f>VLOOKUP(Pag_Inicio_Corr_mas_casos[[#This Row],[Corregimiento]],Hoja3!$A$2:$D$676,4,0)</f>
        <v>80811</v>
      </c>
      <c r="E5134" s="93">
        <v>40</v>
      </c>
      <c r="F5134">
        <v>1</v>
      </c>
    </row>
    <row r="5135" spans="1:6">
      <c r="A5135" s="92">
        <v>44184</v>
      </c>
      <c r="B5135" s="93">
        <v>44184</v>
      </c>
      <c r="C5135" s="93" t="s">
        <v>527</v>
      </c>
      <c r="D5135" s="94">
        <f>VLOOKUP(Pag_Inicio_Corr_mas_casos[[#This Row],[Corregimiento]],Hoja3!$A$2:$D$676,4,0)</f>
        <v>80802</v>
      </c>
      <c r="E5135" s="93">
        <v>37</v>
      </c>
      <c r="F5135">
        <v>1</v>
      </c>
    </row>
    <row r="5136" spans="1:6">
      <c r="A5136" s="92">
        <v>44184</v>
      </c>
      <c r="B5136" s="93">
        <v>44184</v>
      </c>
      <c r="C5136" s="93" t="s">
        <v>572</v>
      </c>
      <c r="D5136" s="94">
        <f>VLOOKUP(Pag_Inicio_Corr_mas_casos[[#This Row],[Corregimiento]],Hoja3!$A$2:$D$676,4,0)</f>
        <v>130701</v>
      </c>
      <c r="E5136" s="93">
        <v>37</v>
      </c>
      <c r="F5136">
        <v>1</v>
      </c>
    </row>
    <row r="5137" spans="1:6">
      <c r="A5137" s="92">
        <v>44184</v>
      </c>
      <c r="B5137" s="93">
        <v>44184</v>
      </c>
      <c r="C5137" s="93" t="s">
        <v>531</v>
      </c>
      <c r="D5137" s="94">
        <f>VLOOKUP(Pag_Inicio_Corr_mas_casos[[#This Row],[Corregimiento]],Hoja3!$A$2:$D$676,4,0)</f>
        <v>81008</v>
      </c>
      <c r="E5137" s="93">
        <v>33</v>
      </c>
      <c r="F5137">
        <v>1</v>
      </c>
    </row>
    <row r="5138" spans="1:6">
      <c r="A5138" s="92">
        <v>44184</v>
      </c>
      <c r="B5138" s="93">
        <v>44184</v>
      </c>
      <c r="C5138" s="93" t="s">
        <v>719</v>
      </c>
      <c r="D5138" s="94">
        <f>VLOOKUP(Pag_Inicio_Corr_mas_casos[[#This Row],[Corregimiento]],Hoja3!$A$2:$D$676,4,0)</f>
        <v>41001</v>
      </c>
      <c r="E5138" s="93">
        <v>28</v>
      </c>
      <c r="F5138">
        <v>1</v>
      </c>
    </row>
    <row r="5139" spans="1:6">
      <c r="A5139" s="92">
        <v>44184</v>
      </c>
      <c r="B5139" s="93">
        <v>44184</v>
      </c>
      <c r="C5139" s="93" t="s">
        <v>595</v>
      </c>
      <c r="D5139" s="94">
        <f>VLOOKUP(Pag_Inicio_Corr_mas_casos[[#This Row],[Corregimiento]],Hoja3!$A$2:$D$676,4,0)</f>
        <v>20601</v>
      </c>
      <c r="E5139" s="93">
        <v>26</v>
      </c>
      <c r="F5139">
        <v>1</v>
      </c>
    </row>
    <row r="5140" spans="1:6">
      <c r="A5140" s="92">
        <v>44184</v>
      </c>
      <c r="B5140" s="93">
        <v>44184</v>
      </c>
      <c r="C5140" s="93" t="s">
        <v>562</v>
      </c>
      <c r="D5140" s="94">
        <f>VLOOKUP(Pag_Inicio_Corr_mas_casos[[#This Row],[Corregimiento]],Hoja3!$A$2:$D$676,4,0)</f>
        <v>80803</v>
      </c>
      <c r="E5140" s="93">
        <v>25</v>
      </c>
      <c r="F5140">
        <v>1</v>
      </c>
    </row>
    <row r="5141" spans="1:6">
      <c r="A5141" s="92">
        <v>44184</v>
      </c>
      <c r="B5141" s="93">
        <v>44184</v>
      </c>
      <c r="C5141" s="93" t="s">
        <v>563</v>
      </c>
      <c r="D5141" s="94">
        <f>VLOOKUP(Pag_Inicio_Corr_mas_casos[[#This Row],[Corregimiento]],Hoja3!$A$2:$D$676,4,0)</f>
        <v>130105</v>
      </c>
      <c r="E5141" s="93">
        <v>25</v>
      </c>
      <c r="F5141">
        <v>1</v>
      </c>
    </row>
    <row r="5142" spans="1:6">
      <c r="A5142" s="92">
        <v>44184</v>
      </c>
      <c r="B5142" s="93">
        <v>44184</v>
      </c>
      <c r="C5142" s="93" t="s">
        <v>542</v>
      </c>
      <c r="D5142" s="94">
        <f>VLOOKUP(Pag_Inicio_Corr_mas_casos[[#This Row],[Corregimiento]],Hoja3!$A$2:$D$676,4,0)</f>
        <v>40601</v>
      </c>
      <c r="E5142" s="93">
        <v>24</v>
      </c>
      <c r="F5142">
        <v>1</v>
      </c>
    </row>
    <row r="5143" spans="1:6">
      <c r="A5143" s="92">
        <v>44184</v>
      </c>
      <c r="B5143" s="93">
        <v>44184</v>
      </c>
      <c r="C5143" s="93" t="s">
        <v>539</v>
      </c>
      <c r="D5143" s="94">
        <f>VLOOKUP(Pag_Inicio_Corr_mas_casos[[#This Row],[Corregimiento]],Hoja3!$A$2:$D$676,4,0)</f>
        <v>81006</v>
      </c>
      <c r="E5143" s="93">
        <v>24</v>
      </c>
      <c r="F5143">
        <v>1</v>
      </c>
    </row>
    <row r="5144" spans="1:6">
      <c r="A5144" s="92">
        <v>44184</v>
      </c>
      <c r="B5144" s="93">
        <v>44184</v>
      </c>
      <c r="C5144" s="93" t="s">
        <v>561</v>
      </c>
      <c r="D5144" s="94">
        <f>VLOOKUP(Pag_Inicio_Corr_mas_casos[[#This Row],[Corregimiento]],Hoja3!$A$2:$D$676,4,0)</f>
        <v>50208</v>
      </c>
      <c r="E5144" s="93">
        <v>23</v>
      </c>
      <c r="F5144">
        <v>1</v>
      </c>
    </row>
    <row r="5145" spans="1:6">
      <c r="A5145" s="92">
        <v>44184</v>
      </c>
      <c r="B5145" s="93">
        <v>44184</v>
      </c>
      <c r="C5145" s="93" t="s">
        <v>599</v>
      </c>
      <c r="D5145" s="94">
        <f>VLOOKUP(Pag_Inicio_Corr_mas_casos[[#This Row],[Corregimiento]],Hoja3!$A$2:$D$676,4,0)</f>
        <v>81004</v>
      </c>
      <c r="E5145" s="93">
        <v>22</v>
      </c>
      <c r="F5145">
        <v>1</v>
      </c>
    </row>
    <row r="5146" spans="1:6">
      <c r="A5146" s="92">
        <v>44184</v>
      </c>
      <c r="B5146" s="93">
        <v>44184</v>
      </c>
      <c r="C5146" s="93" t="s">
        <v>546</v>
      </c>
      <c r="D5146" s="94">
        <f>VLOOKUP(Pag_Inicio_Corr_mas_casos[[#This Row],[Corregimiento]],Hoja3!$A$2:$D$676,4,0)</f>
        <v>30107</v>
      </c>
      <c r="E5146" s="93">
        <v>22</v>
      </c>
      <c r="F5146">
        <v>1</v>
      </c>
    </row>
    <row r="5147" spans="1:6">
      <c r="A5147" s="92">
        <v>44184</v>
      </c>
      <c r="B5147" s="93">
        <v>44184</v>
      </c>
      <c r="C5147" s="93" t="s">
        <v>725</v>
      </c>
      <c r="D5147" s="94">
        <f>VLOOKUP(Pag_Inicio_Corr_mas_casos[[#This Row],[Corregimiento]],Hoja3!$A$2:$D$676,4,0)</f>
        <v>60202</v>
      </c>
      <c r="E5147" s="93">
        <v>20</v>
      </c>
      <c r="F5147">
        <v>1</v>
      </c>
    </row>
    <row r="5148" spans="1:6">
      <c r="A5148" s="92">
        <v>44184</v>
      </c>
      <c r="B5148" s="93">
        <v>44184</v>
      </c>
      <c r="C5148" s="93" t="s">
        <v>777</v>
      </c>
      <c r="D5148" s="94">
        <f>VLOOKUP(Pag_Inicio_Corr_mas_casos[[#This Row],[Corregimiento]],Hoja3!$A$2:$D$676,4,0)</f>
        <v>130108</v>
      </c>
      <c r="E5148" s="93">
        <v>18</v>
      </c>
      <c r="F5148">
        <v>1</v>
      </c>
    </row>
    <row r="5149" spans="1:6">
      <c r="A5149" s="92">
        <v>44184</v>
      </c>
      <c r="B5149" s="93">
        <v>44184</v>
      </c>
      <c r="C5149" s="93" t="s">
        <v>778</v>
      </c>
      <c r="D5149" s="94">
        <f>VLOOKUP(Pag_Inicio_Corr_mas_casos[[#This Row],[Corregimiento]],Hoja3!$A$2:$D$676,4,0)</f>
        <v>90605</v>
      </c>
      <c r="E5149" s="93">
        <v>18</v>
      </c>
      <c r="F5149">
        <v>1</v>
      </c>
    </row>
    <row r="5150" spans="1:6">
      <c r="A5150" s="92">
        <v>44184</v>
      </c>
      <c r="B5150" s="93">
        <v>44184</v>
      </c>
      <c r="C5150" s="93" t="s">
        <v>779</v>
      </c>
      <c r="D5150" s="94">
        <f>VLOOKUP(Pag_Inicio_Corr_mas_casos[[#This Row],[Corregimiento]],Hoja3!$A$2:$D$676,4,0)</f>
        <v>80804</v>
      </c>
      <c r="E5150" s="93">
        <v>18</v>
      </c>
      <c r="F5150">
        <v>1</v>
      </c>
    </row>
    <row r="5151" spans="1:6">
      <c r="A5151" s="92">
        <v>44184</v>
      </c>
      <c r="B5151" s="93">
        <v>44184</v>
      </c>
      <c r="C5151" s="93" t="s">
        <v>763</v>
      </c>
      <c r="D5151" s="94">
        <f>VLOOKUP(Pag_Inicio_Corr_mas_casos[[#This Row],[Corregimiento]],Hoja3!$A$2:$D$676,4,0)</f>
        <v>130709</v>
      </c>
      <c r="E5151" s="93">
        <v>17</v>
      </c>
      <c r="F5151">
        <v>1</v>
      </c>
    </row>
    <row r="5152" spans="1:6">
      <c r="A5152" s="92">
        <v>44184</v>
      </c>
      <c r="B5152" s="93">
        <v>44184</v>
      </c>
      <c r="C5152" s="93" t="s">
        <v>603</v>
      </c>
      <c r="D5152" s="94">
        <f>VLOOKUP(Pag_Inicio_Corr_mas_casos[[#This Row],[Corregimiento]],Hoja3!$A$2:$D$676,4,0)</f>
        <v>40611</v>
      </c>
      <c r="E5152" s="93">
        <v>17</v>
      </c>
      <c r="F5152">
        <v>1</v>
      </c>
    </row>
    <row r="5153" spans="1:6">
      <c r="A5153" s="92">
        <v>44184</v>
      </c>
      <c r="B5153" s="93">
        <v>44184</v>
      </c>
      <c r="C5153" s="93" t="s">
        <v>691</v>
      </c>
      <c r="D5153" s="94">
        <f>VLOOKUP(Pag_Inicio_Corr_mas_casos[[#This Row],[Corregimiento]],Hoja3!$A$2:$D$676,4,0)</f>
        <v>130103</v>
      </c>
      <c r="E5153" s="93">
        <v>16</v>
      </c>
      <c r="F5153">
        <v>1</v>
      </c>
    </row>
    <row r="5154" spans="1:6">
      <c r="A5154" s="92">
        <v>44184</v>
      </c>
      <c r="B5154" s="93">
        <v>44184</v>
      </c>
      <c r="C5154" s="93" t="s">
        <v>780</v>
      </c>
      <c r="D5154" s="94">
        <f>VLOOKUP(Pag_Inicio_Corr_mas_casos[[#This Row],[Corregimiento]],Hoja3!$A$2:$D$676,4,0)</f>
        <v>130407</v>
      </c>
      <c r="E5154" s="93">
        <v>15</v>
      </c>
      <c r="F5154">
        <v>1</v>
      </c>
    </row>
    <row r="5155" spans="1:6">
      <c r="A5155" s="92">
        <v>44184</v>
      </c>
      <c r="B5155" s="93">
        <v>44184</v>
      </c>
      <c r="C5155" s="93" t="s">
        <v>579</v>
      </c>
      <c r="D5155" s="94">
        <f>VLOOKUP(Pag_Inicio_Corr_mas_casos[[#This Row],[Corregimiento]],Hoja3!$A$2:$D$676,4,0)</f>
        <v>130706</v>
      </c>
      <c r="E5155" s="93">
        <v>15</v>
      </c>
      <c r="F5155">
        <v>1</v>
      </c>
    </row>
    <row r="5156" spans="1:6">
      <c r="A5156" s="92">
        <v>44184</v>
      </c>
      <c r="B5156" s="93">
        <v>44184</v>
      </c>
      <c r="C5156" s="93" t="s">
        <v>744</v>
      </c>
      <c r="D5156" s="94">
        <f>VLOOKUP(Pag_Inicio_Corr_mas_casos[[#This Row],[Corregimiento]],Hoja3!$A$2:$D$676,4,0)</f>
        <v>20105</v>
      </c>
      <c r="E5156" s="93">
        <v>14</v>
      </c>
      <c r="F5156">
        <v>1</v>
      </c>
    </row>
    <row r="5157" spans="1:6">
      <c r="A5157" s="92">
        <v>44184</v>
      </c>
      <c r="B5157" s="93">
        <v>44184</v>
      </c>
      <c r="C5157" s="93" t="s">
        <v>586</v>
      </c>
      <c r="D5157" s="94">
        <f>VLOOKUP(Pag_Inicio_Corr_mas_casos[[#This Row],[Corregimiento]],Hoja3!$A$2:$D$676,4,0)</f>
        <v>81005</v>
      </c>
      <c r="E5157" s="93">
        <v>14</v>
      </c>
      <c r="F5157">
        <v>1</v>
      </c>
    </row>
    <row r="5158" spans="1:6">
      <c r="A5158" s="92">
        <v>44184</v>
      </c>
      <c r="B5158" s="93">
        <v>44184</v>
      </c>
      <c r="C5158" s="93" t="s">
        <v>584</v>
      </c>
      <c r="D5158" s="94">
        <f>VLOOKUP(Pag_Inicio_Corr_mas_casos[[#This Row],[Corregimiento]],Hoja3!$A$2:$D$676,4,0)</f>
        <v>100101</v>
      </c>
      <c r="E5158" s="93">
        <v>12</v>
      </c>
      <c r="F5158">
        <v>1</v>
      </c>
    </row>
    <row r="5159" spans="1:6">
      <c r="A5159" s="92">
        <v>44184</v>
      </c>
      <c r="B5159" s="93">
        <v>44184</v>
      </c>
      <c r="C5159" s="93" t="s">
        <v>558</v>
      </c>
      <c r="D5159" s="94">
        <f>VLOOKUP(Pag_Inicio_Corr_mas_casos[[#This Row],[Corregimiento]],Hoja3!$A$2:$D$676,4,0)</f>
        <v>50316</v>
      </c>
      <c r="E5159" s="93">
        <v>12</v>
      </c>
      <c r="F5159">
        <v>1</v>
      </c>
    </row>
    <row r="5160" spans="1:6">
      <c r="A5160" s="92">
        <v>44184</v>
      </c>
      <c r="B5160" s="93">
        <v>44184</v>
      </c>
      <c r="C5160" s="93" t="s">
        <v>571</v>
      </c>
      <c r="D5160" s="94">
        <f>VLOOKUP(Pag_Inicio_Corr_mas_casos[[#This Row],[Corregimiento]],Hoja3!$A$2:$D$676,4,0)</f>
        <v>30104</v>
      </c>
      <c r="E5160" s="93">
        <v>12</v>
      </c>
      <c r="F5160">
        <v>1</v>
      </c>
    </row>
    <row r="5161" spans="1:6">
      <c r="A5161" s="92">
        <v>44184</v>
      </c>
      <c r="B5161" s="93">
        <v>44184</v>
      </c>
      <c r="C5161" s="93" t="s">
        <v>592</v>
      </c>
      <c r="D5161" s="94">
        <f>VLOOKUP(Pag_Inicio_Corr_mas_casos[[#This Row],[Corregimiento]],Hoja3!$A$2:$D$676,4,0)</f>
        <v>20101</v>
      </c>
      <c r="E5161" s="93">
        <v>11</v>
      </c>
      <c r="F5161">
        <v>1</v>
      </c>
    </row>
    <row r="5162" spans="1:6">
      <c r="A5162" s="92">
        <v>44184</v>
      </c>
      <c r="B5162" s="93">
        <v>44184</v>
      </c>
      <c r="C5162" s="93" t="s">
        <v>781</v>
      </c>
      <c r="D5162" s="94">
        <f>VLOOKUP(Pag_Inicio_Corr_mas_casos[[#This Row],[Corregimiento]],Hoja3!$A$2:$D$676,4,0)</f>
        <v>80818</v>
      </c>
      <c r="E5162" s="93">
        <v>11</v>
      </c>
      <c r="F5162">
        <v>1</v>
      </c>
    </row>
    <row r="5163" spans="1:6">
      <c r="A5163" s="92">
        <v>44184</v>
      </c>
      <c r="B5163" s="93">
        <v>44184</v>
      </c>
      <c r="C5163" s="93" t="s">
        <v>547</v>
      </c>
      <c r="D5163" s="94">
        <f>VLOOKUP(Pag_Inicio_Corr_mas_casos[[#This Row],[Corregimiento]],Hoja3!$A$2:$D$676,4,0)</f>
        <v>30113</v>
      </c>
      <c r="E5163" s="93">
        <v>11</v>
      </c>
      <c r="F5163">
        <v>1</v>
      </c>
    </row>
    <row r="5164" spans="1:6">
      <c r="A5164" s="92">
        <v>44184</v>
      </c>
      <c r="B5164" s="93">
        <v>44184</v>
      </c>
      <c r="C5164" s="93" t="s">
        <v>732</v>
      </c>
      <c r="D5164" s="94">
        <f>VLOOKUP(Pag_Inicio_Corr_mas_casos[[#This Row],[Corregimiento]],Hoja3!$A$2:$D$676,4,0)</f>
        <v>20602</v>
      </c>
      <c r="E5164" s="93">
        <v>11</v>
      </c>
      <c r="F5164">
        <v>1</v>
      </c>
    </row>
    <row r="5165" spans="1:6">
      <c r="A5165" s="55">
        <v>44185</v>
      </c>
      <c r="B5165" s="56">
        <v>44185</v>
      </c>
      <c r="C5165" s="56" t="s">
        <v>526</v>
      </c>
      <c r="D5165" s="57">
        <f>VLOOKUP(Pag_Inicio_Corr_mas_casos[[#This Row],[Corregimiento]],Hoja3!$A$2:$D$676,4,0)</f>
        <v>130106</v>
      </c>
      <c r="E5165" s="56">
        <v>93</v>
      </c>
      <c r="F5165">
        <v>1</v>
      </c>
    </row>
    <row r="5166" spans="1:6">
      <c r="A5166" s="55">
        <v>44185</v>
      </c>
      <c r="B5166" s="56">
        <v>44185</v>
      </c>
      <c r="C5166" s="56" t="s">
        <v>537</v>
      </c>
      <c r="D5166" s="57">
        <f>VLOOKUP(Pag_Inicio_Corr_mas_casos[[#This Row],[Corregimiento]],Hoja3!$A$2:$D$676,4,0)</f>
        <v>80819</v>
      </c>
      <c r="E5166" s="56">
        <v>92</v>
      </c>
      <c r="F5166">
        <v>1</v>
      </c>
    </row>
    <row r="5167" spans="1:6">
      <c r="A5167" s="55">
        <v>44185</v>
      </c>
      <c r="B5167" s="56">
        <v>44185</v>
      </c>
      <c r="C5167" s="56" t="s">
        <v>540</v>
      </c>
      <c r="D5167" s="57">
        <f>VLOOKUP(Pag_Inicio_Corr_mas_casos[[#This Row],[Corregimiento]],Hoja3!$A$2:$D$676,4,0)</f>
        <v>80812</v>
      </c>
      <c r="E5167" s="56">
        <v>87</v>
      </c>
      <c r="F5167">
        <v>1</v>
      </c>
    </row>
    <row r="5168" spans="1:6">
      <c r="A5168" s="55">
        <v>44185</v>
      </c>
      <c r="B5168" s="56">
        <v>44185</v>
      </c>
      <c r="C5168" s="56" t="s">
        <v>565</v>
      </c>
      <c r="D5168" s="57">
        <f>VLOOKUP(Pag_Inicio_Corr_mas_casos[[#This Row],[Corregimiento]],Hoja3!$A$2:$D$676,4,0)</f>
        <v>80809</v>
      </c>
      <c r="E5168" s="56">
        <v>82</v>
      </c>
      <c r="F5168">
        <v>1</v>
      </c>
    </row>
    <row r="5169" spans="1:6">
      <c r="A5169" s="55">
        <v>44185</v>
      </c>
      <c r="B5169" s="56">
        <v>44185</v>
      </c>
      <c r="C5169" s="56" t="s">
        <v>524</v>
      </c>
      <c r="D5169" s="57">
        <f>VLOOKUP(Pag_Inicio_Corr_mas_casos[[#This Row],[Corregimiento]],Hoja3!$A$2:$D$676,4,0)</f>
        <v>130101</v>
      </c>
      <c r="E5169" s="56">
        <v>73</v>
      </c>
      <c r="F5169">
        <v>1</v>
      </c>
    </row>
    <row r="5170" spans="1:6">
      <c r="A5170" s="55">
        <v>44185</v>
      </c>
      <c r="B5170" s="56">
        <v>44185</v>
      </c>
      <c r="C5170" s="56" t="s">
        <v>776</v>
      </c>
      <c r="D5170" s="57">
        <f>VLOOKUP(Pag_Inicio_Corr_mas_casos[[#This Row],[Corregimiento]],Hoja3!$A$2:$D$676,4,0)</f>
        <v>130702</v>
      </c>
      <c r="E5170" s="56">
        <v>65</v>
      </c>
      <c r="F5170">
        <v>1</v>
      </c>
    </row>
    <row r="5171" spans="1:6">
      <c r="A5171" s="55">
        <v>44185</v>
      </c>
      <c r="B5171" s="56">
        <v>44185</v>
      </c>
      <c r="C5171" s="56" t="s">
        <v>528</v>
      </c>
      <c r="D5171" s="57">
        <f>VLOOKUP(Pag_Inicio_Corr_mas_casos[[#This Row],[Corregimiento]],Hoja3!$A$2:$D$676,4,0)</f>
        <v>130102</v>
      </c>
      <c r="E5171" s="56">
        <v>63</v>
      </c>
      <c r="F5171">
        <v>1</v>
      </c>
    </row>
    <row r="5172" spans="1:6">
      <c r="A5172" s="55">
        <v>44185</v>
      </c>
      <c r="B5172" s="56">
        <v>44185</v>
      </c>
      <c r="C5172" s="56" t="s">
        <v>782</v>
      </c>
      <c r="D5172" s="57">
        <f>VLOOKUP(Pag_Inicio_Corr_mas_casos[[#This Row],[Corregimiento]],Hoja3!$A$2:$D$676,4,0)</f>
        <v>81001</v>
      </c>
      <c r="E5172" s="56">
        <v>58</v>
      </c>
      <c r="F5172">
        <v>1</v>
      </c>
    </row>
    <row r="5173" spans="1:6">
      <c r="A5173" s="55">
        <v>44185</v>
      </c>
      <c r="B5173" s="56">
        <v>44185</v>
      </c>
      <c r="C5173" s="56" t="s">
        <v>783</v>
      </c>
      <c r="D5173" s="57">
        <f>VLOOKUP(Pag_Inicio_Corr_mas_casos[[#This Row],[Corregimiento]],Hoja3!$A$2:$D$676,4,0)</f>
        <v>80810</v>
      </c>
      <c r="E5173" s="56">
        <v>57</v>
      </c>
      <c r="F5173">
        <v>1</v>
      </c>
    </row>
    <row r="5174" spans="1:6">
      <c r="A5174" s="55">
        <v>44185</v>
      </c>
      <c r="B5174" s="56">
        <v>44185</v>
      </c>
      <c r="C5174" s="56" t="s">
        <v>784</v>
      </c>
      <c r="D5174" s="57">
        <f>VLOOKUP(Pag_Inicio_Corr_mas_casos[[#This Row],[Corregimiento]],Hoja3!$A$2:$D$676,4,0)</f>
        <v>130717</v>
      </c>
      <c r="E5174" s="56">
        <v>57</v>
      </c>
      <c r="F5174">
        <v>1</v>
      </c>
    </row>
    <row r="5175" spans="1:6">
      <c r="A5175" s="55">
        <v>44185</v>
      </c>
      <c r="B5175" s="56">
        <v>44185</v>
      </c>
      <c r="C5175" s="56" t="s">
        <v>618</v>
      </c>
      <c r="D5175" s="57">
        <f>VLOOKUP(Pag_Inicio_Corr_mas_casos[[#This Row],[Corregimiento]],Hoja3!$A$2:$D$676,4,0)</f>
        <v>80821</v>
      </c>
      <c r="E5175" s="56">
        <v>56</v>
      </c>
      <c r="F5175">
        <v>1</v>
      </c>
    </row>
    <row r="5176" spans="1:6">
      <c r="A5176" s="55">
        <v>44185</v>
      </c>
      <c r="B5176" s="56">
        <v>44185</v>
      </c>
      <c r="C5176" s="56" t="s">
        <v>785</v>
      </c>
      <c r="D5176" s="57">
        <f>VLOOKUP(Pag_Inicio_Corr_mas_casos[[#This Row],[Corregimiento]],Hoja3!$A$2:$D$676,4,0)</f>
        <v>81009</v>
      </c>
      <c r="E5176" s="56">
        <v>56</v>
      </c>
      <c r="F5176">
        <v>1</v>
      </c>
    </row>
    <row r="5177" spans="1:6">
      <c r="A5177" s="55">
        <v>44185</v>
      </c>
      <c r="B5177" s="56">
        <v>44185</v>
      </c>
      <c r="C5177" s="56" t="s">
        <v>786</v>
      </c>
      <c r="D5177" s="57">
        <f>VLOOKUP(Pag_Inicio_Corr_mas_casos[[#This Row],[Corregimiento]],Hoja3!$A$2:$D$676,4,0)</f>
        <v>80806</v>
      </c>
      <c r="E5177" s="56">
        <v>53</v>
      </c>
      <c r="F5177">
        <v>1</v>
      </c>
    </row>
    <row r="5178" spans="1:6">
      <c r="A5178" s="55">
        <v>44185</v>
      </c>
      <c r="B5178" s="56">
        <v>44185</v>
      </c>
      <c r="C5178" s="56" t="s">
        <v>787</v>
      </c>
      <c r="D5178" s="57">
        <f>VLOOKUP(Pag_Inicio_Corr_mas_casos[[#This Row],[Corregimiento]],Hoja3!$A$2:$D$676,4,0)</f>
        <v>80823</v>
      </c>
      <c r="E5178" s="56">
        <v>53</v>
      </c>
      <c r="F5178">
        <v>1</v>
      </c>
    </row>
    <row r="5179" spans="1:6">
      <c r="A5179" s="55">
        <v>44185</v>
      </c>
      <c r="B5179" s="56">
        <v>44185</v>
      </c>
      <c r="C5179" s="56" t="s">
        <v>788</v>
      </c>
      <c r="D5179" s="57">
        <f>VLOOKUP(Pag_Inicio_Corr_mas_casos[[#This Row],[Corregimiento]],Hoja3!$A$2:$D$676,4,0)</f>
        <v>80807</v>
      </c>
      <c r="E5179" s="56">
        <v>51</v>
      </c>
      <c r="F5179">
        <v>1</v>
      </c>
    </row>
    <row r="5180" spans="1:6">
      <c r="A5180" s="55">
        <v>44185</v>
      </c>
      <c r="B5180" s="56">
        <v>44185</v>
      </c>
      <c r="C5180" s="56" t="s">
        <v>789</v>
      </c>
      <c r="D5180" s="57">
        <f>VLOOKUP(Pag_Inicio_Corr_mas_casos[[#This Row],[Corregimiento]],Hoja3!$A$2:$D$676,4,0)</f>
        <v>80816</v>
      </c>
      <c r="E5180" s="56">
        <v>51</v>
      </c>
      <c r="F5180">
        <v>1</v>
      </c>
    </row>
    <row r="5181" spans="1:6">
      <c r="A5181" s="55">
        <v>44185</v>
      </c>
      <c r="B5181" s="56">
        <v>44185</v>
      </c>
      <c r="C5181" s="56" t="s">
        <v>790</v>
      </c>
      <c r="D5181" s="57">
        <f>VLOOKUP(Pag_Inicio_Corr_mas_casos[[#This Row],[Corregimiento]],Hoja3!$A$2:$D$676,4,0)</f>
        <v>130708</v>
      </c>
      <c r="E5181" s="56">
        <v>46</v>
      </c>
      <c r="F5181">
        <v>1</v>
      </c>
    </row>
    <row r="5182" spans="1:6">
      <c r="A5182" s="55">
        <v>44185</v>
      </c>
      <c r="B5182" s="56">
        <v>44185</v>
      </c>
      <c r="C5182" s="56" t="s">
        <v>791</v>
      </c>
      <c r="D5182" s="57">
        <f>VLOOKUP(Pag_Inicio_Corr_mas_casos[[#This Row],[Corregimiento]],Hoja3!$A$2:$D$676,4,0)</f>
        <v>81007</v>
      </c>
      <c r="E5182" s="56">
        <v>45</v>
      </c>
      <c r="F5182">
        <v>1</v>
      </c>
    </row>
    <row r="5183" spans="1:6">
      <c r="A5183" s="55">
        <v>44185</v>
      </c>
      <c r="B5183" s="56">
        <v>44185</v>
      </c>
      <c r="C5183" s="56" t="s">
        <v>792</v>
      </c>
      <c r="D5183" s="57">
        <f>VLOOKUP(Pag_Inicio_Corr_mas_casos[[#This Row],[Corregimiento]],Hoja3!$A$2:$D$676,4,0)</f>
        <v>80814</v>
      </c>
      <c r="E5183" s="56">
        <v>44</v>
      </c>
      <c r="F5183">
        <v>1</v>
      </c>
    </row>
    <row r="5184" spans="1:6">
      <c r="A5184" s="55">
        <v>44185</v>
      </c>
      <c r="B5184" s="56">
        <v>44185</v>
      </c>
      <c r="C5184" s="56" t="s">
        <v>793</v>
      </c>
      <c r="D5184" s="57">
        <f>VLOOKUP(Pag_Inicio_Corr_mas_casos[[#This Row],[Corregimiento]],Hoja3!$A$2:$D$676,4,0)</f>
        <v>80826</v>
      </c>
      <c r="E5184" s="56">
        <v>43</v>
      </c>
      <c r="F5184">
        <v>1</v>
      </c>
    </row>
    <row r="5185" spans="1:6">
      <c r="A5185" s="55">
        <v>44185</v>
      </c>
      <c r="B5185" s="56">
        <v>44185</v>
      </c>
      <c r="C5185" s="56" t="s">
        <v>569</v>
      </c>
      <c r="D5185" s="57">
        <f>VLOOKUP(Pag_Inicio_Corr_mas_casos[[#This Row],[Corregimiento]],Hoja3!$A$2:$D$676,4,0)</f>
        <v>81003</v>
      </c>
      <c r="E5185" s="56">
        <v>43</v>
      </c>
      <c r="F5185">
        <v>1</v>
      </c>
    </row>
    <row r="5186" spans="1:6">
      <c r="A5186" s="55">
        <v>44185</v>
      </c>
      <c r="B5186" s="56">
        <v>44185</v>
      </c>
      <c r="C5186" s="56" t="s">
        <v>794</v>
      </c>
      <c r="D5186" s="57">
        <f>VLOOKUP(Pag_Inicio_Corr_mas_casos[[#This Row],[Corregimiento]],Hoja3!$A$2:$D$676,4,0)</f>
        <v>80811</v>
      </c>
      <c r="E5186" s="56">
        <v>43</v>
      </c>
      <c r="F5186">
        <v>1</v>
      </c>
    </row>
    <row r="5187" spans="1:6">
      <c r="A5187" s="55">
        <v>44185</v>
      </c>
      <c r="B5187" s="56">
        <v>44185</v>
      </c>
      <c r="C5187" s="56" t="s">
        <v>563</v>
      </c>
      <c r="D5187" s="57">
        <f>VLOOKUP(Pag_Inicio_Corr_mas_casos[[#This Row],[Corregimiento]],Hoja3!$A$2:$D$676,4,0)</f>
        <v>130105</v>
      </c>
      <c r="E5187" s="56">
        <v>41</v>
      </c>
      <c r="F5187">
        <v>1</v>
      </c>
    </row>
    <row r="5188" spans="1:6">
      <c r="A5188" s="55">
        <v>44185</v>
      </c>
      <c r="B5188" s="56">
        <v>44185</v>
      </c>
      <c r="C5188" s="56" t="s">
        <v>795</v>
      </c>
      <c r="D5188" s="57">
        <f>VLOOKUP(Pag_Inicio_Corr_mas_casos[[#This Row],[Corregimiento]],Hoja3!$A$2:$D$676,4,0)</f>
        <v>81002</v>
      </c>
      <c r="E5188" s="56">
        <v>40</v>
      </c>
      <c r="F5188">
        <v>1</v>
      </c>
    </row>
    <row r="5189" spans="1:6">
      <c r="A5189" s="55">
        <v>44185</v>
      </c>
      <c r="B5189" s="56">
        <v>44185</v>
      </c>
      <c r="C5189" s="56" t="s">
        <v>542</v>
      </c>
      <c r="D5189" s="57">
        <f>VLOOKUP(Pag_Inicio_Corr_mas_casos[[#This Row],[Corregimiento]],Hoja3!$A$2:$D$676,4,0)</f>
        <v>40601</v>
      </c>
      <c r="E5189" s="56">
        <v>40</v>
      </c>
      <c r="F5189">
        <v>1</v>
      </c>
    </row>
    <row r="5190" spans="1:6">
      <c r="A5190" s="55">
        <v>44185</v>
      </c>
      <c r="B5190" s="56">
        <v>44185</v>
      </c>
      <c r="C5190" s="56" t="s">
        <v>531</v>
      </c>
      <c r="D5190" s="57">
        <f>VLOOKUP(Pag_Inicio_Corr_mas_casos[[#This Row],[Corregimiento]],Hoja3!$A$2:$D$676,4,0)</f>
        <v>81008</v>
      </c>
      <c r="E5190" s="56">
        <v>39</v>
      </c>
      <c r="F5190">
        <v>1</v>
      </c>
    </row>
    <row r="5191" spans="1:6">
      <c r="A5191" s="55">
        <v>44185</v>
      </c>
      <c r="B5191" s="56">
        <v>44185</v>
      </c>
      <c r="C5191" s="56" t="s">
        <v>553</v>
      </c>
      <c r="D5191" s="57">
        <f>VLOOKUP(Pag_Inicio_Corr_mas_casos[[#This Row],[Corregimiento]],Hoja3!$A$2:$D$676,4,0)</f>
        <v>80808</v>
      </c>
      <c r="E5191" s="56">
        <v>37</v>
      </c>
      <c r="F5191">
        <v>1</v>
      </c>
    </row>
    <row r="5192" spans="1:6">
      <c r="A5192" s="55">
        <v>44185</v>
      </c>
      <c r="B5192" s="56">
        <v>44185</v>
      </c>
      <c r="C5192" s="56" t="s">
        <v>796</v>
      </c>
      <c r="D5192" s="57">
        <f>VLOOKUP(Pag_Inicio_Corr_mas_casos[[#This Row],[Corregimiento]],Hoja3!$A$2:$D$676,4,0)</f>
        <v>130107</v>
      </c>
      <c r="E5192" s="56">
        <v>35</v>
      </c>
      <c r="F5192">
        <v>1</v>
      </c>
    </row>
    <row r="5193" spans="1:6">
      <c r="A5193" s="55">
        <v>44185</v>
      </c>
      <c r="B5193" s="56">
        <v>44185</v>
      </c>
      <c r="C5193" s="56" t="s">
        <v>777</v>
      </c>
      <c r="D5193" s="57">
        <f>VLOOKUP(Pag_Inicio_Corr_mas_casos[[#This Row],[Corregimiento]],Hoja3!$A$2:$D$676,4,0)</f>
        <v>130108</v>
      </c>
      <c r="E5193" s="56">
        <v>35</v>
      </c>
      <c r="F5193">
        <v>1</v>
      </c>
    </row>
    <row r="5194" spans="1:6">
      <c r="A5194" s="55">
        <v>44185</v>
      </c>
      <c r="B5194" s="56">
        <v>44185</v>
      </c>
      <c r="C5194" s="56" t="s">
        <v>797</v>
      </c>
      <c r="D5194" s="57">
        <f>VLOOKUP(Pag_Inicio_Corr_mas_casos[[#This Row],[Corregimiento]],Hoja3!$A$2:$D$676,4,0)</f>
        <v>80813</v>
      </c>
      <c r="E5194" s="56">
        <v>35</v>
      </c>
      <c r="F5194">
        <v>1</v>
      </c>
    </row>
    <row r="5195" spans="1:6">
      <c r="A5195" s="55">
        <v>44185</v>
      </c>
      <c r="B5195" s="56">
        <v>44185</v>
      </c>
      <c r="C5195" s="56" t="s">
        <v>798</v>
      </c>
      <c r="D5195" s="57">
        <f>VLOOKUP(Pag_Inicio_Corr_mas_casos[[#This Row],[Corregimiento]],Hoja3!$A$2:$D$676,4,0)</f>
        <v>80820</v>
      </c>
      <c r="E5195" s="56">
        <v>34</v>
      </c>
      <c r="F5195">
        <v>1</v>
      </c>
    </row>
    <row r="5196" spans="1:6">
      <c r="A5196" s="55">
        <v>44185</v>
      </c>
      <c r="B5196" s="56">
        <v>44185</v>
      </c>
      <c r="C5196" s="56" t="s">
        <v>799</v>
      </c>
      <c r="D5196" s="57">
        <f>VLOOKUP(Pag_Inicio_Corr_mas_casos[[#This Row],[Corregimiento]],Hoja3!$A$2:$D$676,4,0)</f>
        <v>80817</v>
      </c>
      <c r="E5196" s="56">
        <v>34</v>
      </c>
      <c r="F5196">
        <v>1</v>
      </c>
    </row>
    <row r="5197" spans="1:6">
      <c r="A5197" s="55">
        <v>44185</v>
      </c>
      <c r="B5197" s="56">
        <v>44185</v>
      </c>
      <c r="C5197" s="56" t="s">
        <v>800</v>
      </c>
      <c r="D5197" s="57">
        <f>VLOOKUP(Pag_Inicio_Corr_mas_casos[[#This Row],[Corregimiento]],Hoja3!$A$2:$D$676,4,0)</f>
        <v>80822</v>
      </c>
      <c r="E5197" s="56">
        <v>33</v>
      </c>
      <c r="F5197">
        <v>1</v>
      </c>
    </row>
    <row r="5198" spans="1:6">
      <c r="A5198" s="55">
        <v>44185</v>
      </c>
      <c r="B5198" s="56">
        <v>44185</v>
      </c>
      <c r="C5198" s="56" t="s">
        <v>801</v>
      </c>
      <c r="D5198" s="57">
        <f>VLOOKUP(Pag_Inicio_Corr_mas_casos[[#This Row],[Corregimiento]],Hoja3!$A$2:$D$676,4,0)</f>
        <v>80501</v>
      </c>
      <c r="E5198" s="56">
        <v>33</v>
      </c>
      <c r="F5198">
        <v>1</v>
      </c>
    </row>
    <row r="5199" spans="1:6">
      <c r="A5199" s="55">
        <v>44185</v>
      </c>
      <c r="B5199" s="56">
        <v>44185</v>
      </c>
      <c r="C5199" s="56" t="s">
        <v>802</v>
      </c>
      <c r="D5199" s="57">
        <f>VLOOKUP(Pag_Inicio_Corr_mas_casos[[#This Row],[Corregimiento]],Hoja3!$A$2:$D$676,4,0)</f>
        <v>80815</v>
      </c>
      <c r="E5199" s="56">
        <v>47</v>
      </c>
      <c r="F5199">
        <v>1</v>
      </c>
    </row>
    <row r="5200" spans="1:6">
      <c r="A5200" s="55">
        <v>44185</v>
      </c>
      <c r="B5200" s="56">
        <v>44185</v>
      </c>
      <c r="C5200" s="56" t="s">
        <v>803</v>
      </c>
      <c r="D5200" s="57">
        <f>VLOOKUP(Pag_Inicio_Corr_mas_casos[[#This Row],[Corregimiento]],Hoja3!$A$2:$D$676,4,0)</f>
        <v>130716</v>
      </c>
      <c r="E5200" s="56">
        <v>30</v>
      </c>
      <c r="F5200">
        <v>1</v>
      </c>
    </row>
    <row r="5201" spans="1:6">
      <c r="A5201" s="55">
        <v>44185</v>
      </c>
      <c r="B5201" s="56">
        <v>44185</v>
      </c>
      <c r="C5201" s="56" t="s">
        <v>804</v>
      </c>
      <c r="D5201" s="57">
        <f>VLOOKUP(Pag_Inicio_Corr_mas_casos[[#This Row],[Corregimiento]],Hoja3!$A$2:$D$676,4,0)</f>
        <v>50208</v>
      </c>
      <c r="E5201" s="56">
        <v>28</v>
      </c>
      <c r="F5201">
        <v>1</v>
      </c>
    </row>
    <row r="5202" spans="1:6">
      <c r="A5202" s="55">
        <v>44185</v>
      </c>
      <c r="B5202" s="56">
        <v>44185</v>
      </c>
      <c r="C5202" s="56" t="s">
        <v>805</v>
      </c>
      <c r="D5202" s="57">
        <f>VLOOKUP(Pag_Inicio_Corr_mas_casos[[#This Row],[Corregimiento]],Hoja3!$A$2:$D$676,4,0)</f>
        <v>130701</v>
      </c>
      <c r="E5202" s="56">
        <v>26</v>
      </c>
      <c r="F5202">
        <v>1</v>
      </c>
    </row>
    <row r="5203" spans="1:6">
      <c r="A5203" s="55">
        <v>44185</v>
      </c>
      <c r="B5203" s="56">
        <v>44185</v>
      </c>
      <c r="C5203" s="56" t="s">
        <v>806</v>
      </c>
      <c r="D5203" s="57">
        <f>VLOOKUP(Pag_Inicio_Corr_mas_casos[[#This Row],[Corregimiento]],Hoja3!$A$2:$D$676,4,0)</f>
        <v>80804</v>
      </c>
      <c r="E5203" s="56">
        <v>25</v>
      </c>
      <c r="F5203">
        <v>1</v>
      </c>
    </row>
    <row r="5204" spans="1:6">
      <c r="A5204" s="55">
        <v>44185</v>
      </c>
      <c r="B5204" s="56">
        <v>44185</v>
      </c>
      <c r="C5204" s="56" t="s">
        <v>807</v>
      </c>
      <c r="D5204" s="57">
        <f>VLOOKUP(Pag_Inicio_Corr_mas_casos[[#This Row],[Corregimiento]],Hoja3!$A$2:$D$676,4,0)</f>
        <v>20601</v>
      </c>
      <c r="E5204" s="56">
        <v>22</v>
      </c>
      <c r="F5204">
        <v>1</v>
      </c>
    </row>
    <row r="5205" spans="1:6">
      <c r="A5205" s="55">
        <v>44185</v>
      </c>
      <c r="B5205" s="56">
        <v>44185</v>
      </c>
      <c r="C5205" s="56" t="s">
        <v>808</v>
      </c>
      <c r="D5205" s="57">
        <f>VLOOKUP(Pag_Inicio_Corr_mas_casos[[#This Row],[Corregimiento]],Hoja3!$A$2:$D$676,4,0)</f>
        <v>81006</v>
      </c>
      <c r="E5205" s="56">
        <v>20</v>
      </c>
      <c r="F5205">
        <v>1</v>
      </c>
    </row>
    <row r="5206" spans="1:6">
      <c r="A5206" s="55">
        <v>44185</v>
      </c>
      <c r="B5206" s="56">
        <v>44185</v>
      </c>
      <c r="C5206" s="56" t="s">
        <v>809</v>
      </c>
      <c r="D5206" s="57">
        <f>VLOOKUP(Pag_Inicio_Corr_mas_casos[[#This Row],[Corregimiento]],Hoja3!$A$2:$D$676,4,0)</f>
        <v>130908</v>
      </c>
      <c r="E5206" s="56">
        <v>20</v>
      </c>
      <c r="F5206">
        <v>1</v>
      </c>
    </row>
    <row r="5207" spans="1:6">
      <c r="A5207" s="55">
        <v>44185</v>
      </c>
      <c r="B5207" s="56">
        <v>44185</v>
      </c>
      <c r="C5207" s="56" t="s">
        <v>797</v>
      </c>
      <c r="D5207" s="56">
        <v>40607</v>
      </c>
      <c r="E5207" s="56">
        <v>19</v>
      </c>
      <c r="F5207">
        <v>1</v>
      </c>
    </row>
    <row r="5208" spans="1:6">
      <c r="A5208" s="55">
        <v>44185</v>
      </c>
      <c r="B5208" s="56">
        <v>44185</v>
      </c>
      <c r="C5208" s="56" t="s">
        <v>810</v>
      </c>
      <c r="D5208" s="57">
        <f>VLOOKUP(Pag_Inicio_Corr_mas_casos[[#This Row],[Corregimiento]],Hoja3!$A$2:$D$676,4,0)</f>
        <v>30113</v>
      </c>
      <c r="E5208" s="56">
        <v>19</v>
      </c>
      <c r="F5208">
        <v>1</v>
      </c>
    </row>
    <row r="5209" spans="1:6">
      <c r="A5209" s="55">
        <v>44185</v>
      </c>
      <c r="B5209" s="56">
        <v>44185</v>
      </c>
      <c r="C5209" s="56" t="s">
        <v>586</v>
      </c>
      <c r="D5209" s="57">
        <f>VLOOKUP(Pag_Inicio_Corr_mas_casos[[#This Row],[Corregimiento]],Hoja3!$A$2:$D$676,4,0)</f>
        <v>81005</v>
      </c>
      <c r="E5209" s="56">
        <v>18</v>
      </c>
      <c r="F5209">
        <v>1</v>
      </c>
    </row>
    <row r="5210" spans="1:6">
      <c r="A5210" s="55">
        <v>44185</v>
      </c>
      <c r="B5210" s="56">
        <v>44185</v>
      </c>
      <c r="C5210" s="56" t="s">
        <v>744</v>
      </c>
      <c r="D5210" s="57">
        <f>VLOOKUP(Pag_Inicio_Corr_mas_casos[[#This Row],[Corregimiento]],Hoja3!$A$2:$D$676,4,0)</f>
        <v>20105</v>
      </c>
      <c r="E5210" s="56">
        <v>17</v>
      </c>
      <c r="F5210">
        <v>1</v>
      </c>
    </row>
    <row r="5211" spans="1:6">
      <c r="A5211" s="55">
        <v>44185</v>
      </c>
      <c r="B5211" s="56">
        <v>44185</v>
      </c>
      <c r="C5211" s="56" t="s">
        <v>811</v>
      </c>
      <c r="D5211" s="57">
        <f>VLOOKUP(Pag_Inicio_Corr_mas_casos[[#This Row],[Corregimiento]],Hoja3!$A$2:$D$676,4,0)</f>
        <v>91001</v>
      </c>
      <c r="E5211" s="56">
        <v>17</v>
      </c>
      <c r="F5211">
        <v>1</v>
      </c>
    </row>
    <row r="5212" spans="1:6">
      <c r="A5212" s="55">
        <v>44185</v>
      </c>
      <c r="B5212" s="56">
        <v>44185</v>
      </c>
      <c r="C5212" s="56" t="s">
        <v>812</v>
      </c>
      <c r="D5212" s="57">
        <f>VLOOKUP(Pag_Inicio_Corr_mas_casos[[#This Row],[Corregimiento]],Hoja3!$A$2:$D$676,4,0)</f>
        <v>20406</v>
      </c>
      <c r="E5212" s="56">
        <v>17</v>
      </c>
      <c r="F5212">
        <v>1</v>
      </c>
    </row>
    <row r="5213" spans="1:6">
      <c r="A5213" s="55">
        <v>44185</v>
      </c>
      <c r="B5213" s="56">
        <v>44185</v>
      </c>
      <c r="C5213" s="56" t="s">
        <v>592</v>
      </c>
      <c r="D5213" s="57">
        <f>VLOOKUP(Pag_Inicio_Corr_mas_casos[[#This Row],[Corregimiento]],Hoja3!$A$2:$D$676,4,0)</f>
        <v>20101</v>
      </c>
      <c r="E5213" s="56">
        <v>16</v>
      </c>
      <c r="F5213">
        <v>1</v>
      </c>
    </row>
    <row r="5214" spans="1:6">
      <c r="A5214" s="55">
        <v>44185</v>
      </c>
      <c r="B5214" s="56">
        <v>44185</v>
      </c>
      <c r="C5214" s="56" t="s">
        <v>813</v>
      </c>
      <c r="D5214" s="57">
        <f>VLOOKUP(Pag_Inicio_Corr_mas_casos[[#This Row],[Corregimiento]],Hoja3!$A$2:$D$676,4,0)</f>
        <v>30107</v>
      </c>
      <c r="E5214" s="56">
        <v>16</v>
      </c>
      <c r="F5214">
        <v>1</v>
      </c>
    </row>
    <row r="5215" spans="1:6">
      <c r="A5215" s="55">
        <v>44185</v>
      </c>
      <c r="B5215" s="56">
        <v>44185</v>
      </c>
      <c r="C5215" s="56" t="s">
        <v>579</v>
      </c>
      <c r="D5215" s="57">
        <f>VLOOKUP(Pag_Inicio_Corr_mas_casos[[#This Row],[Corregimiento]],Hoja3!$A$2:$D$676,4,0)</f>
        <v>130706</v>
      </c>
      <c r="E5215" s="56">
        <v>15</v>
      </c>
      <c r="F5215">
        <v>1</v>
      </c>
    </row>
    <row r="5216" spans="1:6">
      <c r="A5216" s="55">
        <v>44185</v>
      </c>
      <c r="B5216" s="56">
        <v>44185</v>
      </c>
      <c r="C5216" s="56" t="s">
        <v>814</v>
      </c>
      <c r="D5216" s="57">
        <f>VLOOKUP(Pag_Inicio_Corr_mas_casos[[#This Row],[Corregimiento]],Hoja3!$A$2:$D$676,4,0)</f>
        <v>20107</v>
      </c>
      <c r="E5216" s="56">
        <v>15</v>
      </c>
      <c r="F5216">
        <v>1</v>
      </c>
    </row>
    <row r="5217" spans="1:6">
      <c r="A5217" s="55">
        <v>44185</v>
      </c>
      <c r="B5217" s="56">
        <v>44185</v>
      </c>
      <c r="C5217" s="56" t="s">
        <v>815</v>
      </c>
      <c r="D5217" s="57">
        <f>VLOOKUP(Pag_Inicio_Corr_mas_casos[[#This Row],[Corregimiento]],Hoja3!$A$2:$D$676,4,0)</f>
        <v>130709</v>
      </c>
      <c r="E5217" s="56">
        <v>14</v>
      </c>
      <c r="F5217">
        <v>1</v>
      </c>
    </row>
    <row r="5218" spans="1:6">
      <c r="A5218" s="55">
        <v>44185</v>
      </c>
      <c r="B5218" s="56">
        <v>44185</v>
      </c>
      <c r="C5218" s="56" t="s">
        <v>816</v>
      </c>
      <c r="D5218" s="57">
        <f>VLOOKUP(Pag_Inicio_Corr_mas_casos[[#This Row],[Corregimiento]],Hoja3!$A$2:$D$676,4,0)</f>
        <v>40606</v>
      </c>
      <c r="E5218" s="56">
        <v>14</v>
      </c>
      <c r="F5218">
        <v>1</v>
      </c>
    </row>
    <row r="5219" spans="1:6">
      <c r="A5219" s="55">
        <v>44185</v>
      </c>
      <c r="B5219" s="56">
        <v>44185</v>
      </c>
      <c r="C5219" s="56" t="s">
        <v>817</v>
      </c>
      <c r="D5219" s="57">
        <f>VLOOKUP(Pag_Inicio_Corr_mas_casos[[#This Row],[Corregimiento]],Hoja3!$A$2:$D$676,4,0)</f>
        <v>130103</v>
      </c>
      <c r="E5219" s="56">
        <v>14</v>
      </c>
      <c r="F5219">
        <v>1</v>
      </c>
    </row>
    <row r="5220" spans="1:6">
      <c r="A5220" s="55">
        <v>44185</v>
      </c>
      <c r="B5220" s="56">
        <v>44185</v>
      </c>
      <c r="C5220" s="56" t="s">
        <v>818</v>
      </c>
      <c r="D5220" s="57">
        <f>VLOOKUP(Pag_Inicio_Corr_mas_casos[[#This Row],[Corregimiento]],Hoja3!$A$2:$D$676,4,0)</f>
        <v>80508</v>
      </c>
      <c r="E5220" s="56">
        <v>14</v>
      </c>
      <c r="F5220">
        <v>1</v>
      </c>
    </row>
    <row r="5221" spans="1:6">
      <c r="A5221" s="55">
        <v>44185</v>
      </c>
      <c r="B5221" s="56">
        <v>44185</v>
      </c>
      <c r="C5221" s="56" t="s">
        <v>819</v>
      </c>
      <c r="D5221" s="57">
        <f>VLOOKUP(Pag_Inicio_Corr_mas_casos[[#This Row],[Corregimiento]],Hoja3!$A$2:$D$676,4,0)</f>
        <v>20606</v>
      </c>
      <c r="E5221" s="56">
        <v>13</v>
      </c>
      <c r="F5221">
        <v>1</v>
      </c>
    </row>
    <row r="5222" spans="1:6">
      <c r="A5222" s="55">
        <v>44185</v>
      </c>
      <c r="B5222" s="56">
        <v>44185</v>
      </c>
      <c r="C5222" s="56" t="s">
        <v>571</v>
      </c>
      <c r="D5222" s="57">
        <f>VLOOKUP(Pag_Inicio_Corr_mas_casos[[#This Row],[Corregimiento]],Hoja3!$A$2:$D$676,4,0)</f>
        <v>30104</v>
      </c>
      <c r="E5222" s="56">
        <v>12</v>
      </c>
      <c r="F5222">
        <v>1</v>
      </c>
    </row>
    <row r="5223" spans="1:6">
      <c r="A5223" s="55">
        <v>44185</v>
      </c>
      <c r="B5223" s="56">
        <v>44185</v>
      </c>
      <c r="C5223" s="56" t="s">
        <v>820</v>
      </c>
      <c r="D5223" s="57">
        <f>VLOOKUP(Pag_Inicio_Corr_mas_casos[[#This Row],[Corregimiento]],Hoja3!$A$2:$D$676,4,0)</f>
        <v>40203</v>
      </c>
      <c r="E5223" s="56">
        <v>12</v>
      </c>
      <c r="F5223">
        <v>1</v>
      </c>
    </row>
    <row r="5224" spans="1:6">
      <c r="A5224" s="55">
        <v>44185</v>
      </c>
      <c r="B5224" s="56">
        <v>44185</v>
      </c>
      <c r="C5224" s="56" t="s">
        <v>821</v>
      </c>
      <c r="D5224" s="57">
        <f>VLOOKUP(Pag_Inicio_Corr_mas_casos[[#This Row],[Corregimiento]],Hoja3!$A$2:$D$676,4,0)</f>
        <v>20207</v>
      </c>
      <c r="E5224" s="56">
        <v>12</v>
      </c>
      <c r="F5224">
        <v>1</v>
      </c>
    </row>
    <row r="5225" spans="1:6">
      <c r="A5225" s="55">
        <v>44185</v>
      </c>
      <c r="B5225" s="56">
        <v>44185</v>
      </c>
      <c r="C5225" s="56" t="s">
        <v>822</v>
      </c>
      <c r="D5225" s="57">
        <f>VLOOKUP(Pag_Inicio_Corr_mas_casos[[#This Row],[Corregimiento]],Hoja3!$A$2:$D$676,4,0)</f>
        <v>60105</v>
      </c>
      <c r="E5225" s="56">
        <v>11</v>
      </c>
      <c r="F5225">
        <v>1</v>
      </c>
    </row>
    <row r="5226" spans="1:6">
      <c r="A5226" s="55">
        <v>44185</v>
      </c>
      <c r="B5226" s="56">
        <v>44185</v>
      </c>
      <c r="C5226" s="56" t="s">
        <v>823</v>
      </c>
      <c r="D5226" s="57">
        <f>VLOOKUP(Pag_Inicio_Corr_mas_casos[[#This Row],[Corregimiento]],Hoja3!$A$2:$D$676,4,0)</f>
        <v>80803</v>
      </c>
      <c r="E5226" s="56">
        <v>11</v>
      </c>
      <c r="F5226">
        <v>1</v>
      </c>
    </row>
    <row r="5227" spans="1:6">
      <c r="A5227" s="58">
        <v>44186</v>
      </c>
      <c r="B5227" s="59">
        <v>44186</v>
      </c>
      <c r="C5227" s="59" t="s">
        <v>524</v>
      </c>
      <c r="D5227" s="60">
        <f>VLOOKUP(Pag_Inicio_Corr_mas_casos[[#This Row],[Corregimiento]],Hoja3!$A$2:$D$676,4,0)</f>
        <v>130101</v>
      </c>
      <c r="E5227" s="59">
        <v>68</v>
      </c>
      <c r="F5227">
        <v>1</v>
      </c>
    </row>
    <row r="5228" spans="1:6">
      <c r="A5228" s="58">
        <v>44186</v>
      </c>
      <c r="B5228" s="59">
        <v>44186</v>
      </c>
      <c r="C5228" s="59" t="s">
        <v>565</v>
      </c>
      <c r="D5228" s="60">
        <f>VLOOKUP(Pag_Inicio_Corr_mas_casos[[#This Row],[Corregimiento]],Hoja3!$A$2:$D$676,4,0)</f>
        <v>80809</v>
      </c>
      <c r="E5228" s="59">
        <v>67</v>
      </c>
      <c r="F5228">
        <v>1</v>
      </c>
    </row>
    <row r="5229" spans="1:6">
      <c r="A5229" s="58">
        <v>44186</v>
      </c>
      <c r="B5229" s="59">
        <v>44186</v>
      </c>
      <c r="C5229" s="59" t="s">
        <v>710</v>
      </c>
      <c r="D5229" s="60">
        <f>VLOOKUP(Pag_Inicio_Corr_mas_casos[[#This Row],[Corregimiento]],Hoja3!$A$2:$D$676,4,0)</f>
        <v>80812</v>
      </c>
      <c r="E5229" s="59">
        <v>65</v>
      </c>
      <c r="F5229">
        <v>1</v>
      </c>
    </row>
    <row r="5230" spans="1:6">
      <c r="A5230" s="58">
        <v>44186</v>
      </c>
      <c r="B5230" s="59">
        <v>44186</v>
      </c>
      <c r="C5230" s="59" t="s">
        <v>537</v>
      </c>
      <c r="D5230" s="60">
        <f>VLOOKUP(Pag_Inicio_Corr_mas_casos[[#This Row],[Corregimiento]],Hoja3!$A$2:$D$676,4,0)</f>
        <v>80819</v>
      </c>
      <c r="E5230" s="59">
        <v>60</v>
      </c>
      <c r="F5230">
        <v>1</v>
      </c>
    </row>
    <row r="5231" spans="1:6">
      <c r="A5231" s="58">
        <v>44186</v>
      </c>
      <c r="B5231" s="59">
        <v>44186</v>
      </c>
      <c r="C5231" s="59" t="s">
        <v>530</v>
      </c>
      <c r="D5231" s="60">
        <f>VLOOKUP(Pag_Inicio_Corr_mas_casos[[#This Row],[Corregimiento]],Hoja3!$A$2:$D$676,4,0)</f>
        <v>81007</v>
      </c>
      <c r="E5231" s="59">
        <v>46</v>
      </c>
      <c r="F5231">
        <v>1</v>
      </c>
    </row>
    <row r="5232" spans="1:6">
      <c r="A5232" s="58">
        <v>44186</v>
      </c>
      <c r="B5232" s="59">
        <v>44186</v>
      </c>
      <c r="C5232" s="59" t="s">
        <v>526</v>
      </c>
      <c r="D5232" s="60">
        <f>VLOOKUP(Pag_Inicio_Corr_mas_casos[[#This Row],[Corregimiento]],Hoja3!$A$2:$D$676,4,0)</f>
        <v>130106</v>
      </c>
      <c r="E5232" s="59">
        <v>46</v>
      </c>
      <c r="F5232">
        <v>1</v>
      </c>
    </row>
    <row r="5233" spans="1:6">
      <c r="A5233" s="58">
        <v>44186</v>
      </c>
      <c r="B5233" s="59">
        <v>44186</v>
      </c>
      <c r="C5233" s="59" t="s">
        <v>794</v>
      </c>
      <c r="D5233" s="60">
        <f>VLOOKUP(Pag_Inicio_Corr_mas_casos[[#This Row],[Corregimiento]],Hoja3!$A$2:$D$676,4,0)</f>
        <v>80811</v>
      </c>
      <c r="E5233" s="59">
        <v>40</v>
      </c>
      <c r="F5233">
        <v>1</v>
      </c>
    </row>
    <row r="5234" spans="1:6">
      <c r="A5234" s="58">
        <v>44186</v>
      </c>
      <c r="B5234" s="59">
        <v>44186</v>
      </c>
      <c r="C5234" s="59" t="s">
        <v>531</v>
      </c>
      <c r="D5234" s="60">
        <f>VLOOKUP(Pag_Inicio_Corr_mas_casos[[#This Row],[Corregimiento]],Hoja3!$A$2:$D$676,4,0)</f>
        <v>81008</v>
      </c>
      <c r="E5234" s="59">
        <v>39</v>
      </c>
      <c r="F5234">
        <v>1</v>
      </c>
    </row>
    <row r="5235" spans="1:6">
      <c r="A5235" s="58">
        <v>44186</v>
      </c>
      <c r="B5235" s="59">
        <v>44186</v>
      </c>
      <c r="C5235" s="59" t="s">
        <v>529</v>
      </c>
      <c r="D5235" s="60">
        <f>VLOOKUP(Pag_Inicio_Corr_mas_casos[[#This Row],[Corregimiento]],Hoja3!$A$2:$D$676,4,0)</f>
        <v>80821</v>
      </c>
      <c r="E5235" s="59">
        <v>37</v>
      </c>
      <c r="F5235">
        <v>1</v>
      </c>
    </row>
    <row r="5236" spans="1:6">
      <c r="A5236" s="58">
        <v>44186</v>
      </c>
      <c r="B5236" s="59">
        <v>44186</v>
      </c>
      <c r="C5236" s="59" t="s">
        <v>800</v>
      </c>
      <c r="D5236" s="60">
        <f>VLOOKUP(Pag_Inicio_Corr_mas_casos[[#This Row],[Corregimiento]],Hoja3!$A$2:$D$676,4,0)</f>
        <v>80822</v>
      </c>
      <c r="E5236" s="59">
        <v>35</v>
      </c>
      <c r="F5236">
        <v>1</v>
      </c>
    </row>
    <row r="5237" spans="1:6">
      <c r="A5237" s="58">
        <v>44186</v>
      </c>
      <c r="B5237" s="59">
        <v>44186</v>
      </c>
      <c r="C5237" s="59" t="s">
        <v>824</v>
      </c>
      <c r="D5237" s="60">
        <f>VLOOKUP(Pag_Inicio_Corr_mas_casos[[#This Row],[Corregimiento]],Hoja3!$A$2:$D$676,4,0)</f>
        <v>81001</v>
      </c>
      <c r="E5237" s="59">
        <v>33</v>
      </c>
      <c r="F5237">
        <v>1</v>
      </c>
    </row>
    <row r="5238" spans="1:6">
      <c r="A5238" s="58">
        <v>44186</v>
      </c>
      <c r="B5238" s="59">
        <v>44186</v>
      </c>
      <c r="C5238" s="59" t="s">
        <v>804</v>
      </c>
      <c r="D5238" s="60">
        <f>VLOOKUP(Pag_Inicio_Corr_mas_casos[[#This Row],[Corregimiento]],Hoja3!$A$2:$D$676,4,0)</f>
        <v>50208</v>
      </c>
      <c r="E5238" s="59">
        <v>32</v>
      </c>
      <c r="F5238">
        <v>1</v>
      </c>
    </row>
    <row r="5239" spans="1:6">
      <c r="A5239" s="58">
        <v>44186</v>
      </c>
      <c r="B5239" s="59">
        <v>44186</v>
      </c>
      <c r="C5239" s="59" t="s">
        <v>545</v>
      </c>
      <c r="D5239" s="60">
        <f>VLOOKUP(Pag_Inicio_Corr_mas_casos[[#This Row],[Corregimiento]],Hoja3!$A$2:$D$676,4,0)</f>
        <v>80810</v>
      </c>
      <c r="E5239" s="59">
        <v>31</v>
      </c>
      <c r="F5239">
        <v>1</v>
      </c>
    </row>
    <row r="5240" spans="1:6">
      <c r="A5240" s="58">
        <v>44186</v>
      </c>
      <c r="B5240" s="59">
        <v>44186</v>
      </c>
      <c r="C5240" s="59" t="s">
        <v>793</v>
      </c>
      <c r="D5240" s="60">
        <f>VLOOKUP(Pag_Inicio_Corr_mas_casos[[#This Row],[Corregimiento]],Hoja3!$A$2:$D$676,4,0)</f>
        <v>80826</v>
      </c>
      <c r="E5240" s="59">
        <v>30</v>
      </c>
      <c r="F5240">
        <v>1</v>
      </c>
    </row>
    <row r="5241" spans="1:6">
      <c r="A5241" s="58">
        <v>44186</v>
      </c>
      <c r="B5241" s="59">
        <v>44186</v>
      </c>
      <c r="C5241" s="59" t="s">
        <v>535</v>
      </c>
      <c r="D5241" s="60">
        <f>VLOOKUP(Pag_Inicio_Corr_mas_casos[[#This Row],[Corregimiento]],Hoja3!$A$2:$D$676,4,0)</f>
        <v>80823</v>
      </c>
      <c r="E5241" s="59">
        <v>30</v>
      </c>
      <c r="F5241">
        <v>1</v>
      </c>
    </row>
    <row r="5242" spans="1:6">
      <c r="A5242" s="58">
        <v>44186</v>
      </c>
      <c r="B5242" s="59">
        <v>44186</v>
      </c>
      <c r="C5242" s="59" t="s">
        <v>533</v>
      </c>
      <c r="D5242" s="60">
        <f>VLOOKUP(Pag_Inicio_Corr_mas_casos[[#This Row],[Corregimiento]],Hoja3!$A$2:$D$676,4,0)</f>
        <v>80817</v>
      </c>
      <c r="E5242" s="59">
        <v>30</v>
      </c>
      <c r="F5242">
        <v>1</v>
      </c>
    </row>
    <row r="5243" spans="1:6">
      <c r="A5243" s="58">
        <v>44186</v>
      </c>
      <c r="B5243" s="59">
        <v>44186</v>
      </c>
      <c r="C5243" s="59" t="s">
        <v>532</v>
      </c>
      <c r="D5243" s="60">
        <f>VLOOKUP(Pag_Inicio_Corr_mas_casos[[#This Row],[Corregimiento]],Hoja3!$A$2:$D$676,4,0)</f>
        <v>80816</v>
      </c>
      <c r="E5243" s="59">
        <v>28</v>
      </c>
      <c r="F5243">
        <v>1</v>
      </c>
    </row>
    <row r="5244" spans="1:6">
      <c r="A5244" s="58">
        <v>44186</v>
      </c>
      <c r="B5244" s="59">
        <v>44186</v>
      </c>
      <c r="C5244" s="59" t="s">
        <v>528</v>
      </c>
      <c r="D5244" s="60">
        <f>VLOOKUP(Pag_Inicio_Corr_mas_casos[[#This Row],[Corregimiento]],Hoja3!$A$2:$D$676,4,0)</f>
        <v>130102</v>
      </c>
      <c r="E5244" s="59">
        <v>26</v>
      </c>
      <c r="F5244">
        <v>1</v>
      </c>
    </row>
    <row r="5245" spans="1:6">
      <c r="A5245" s="58">
        <v>44186</v>
      </c>
      <c r="B5245" s="59">
        <v>44186</v>
      </c>
      <c r="C5245" s="59" t="s">
        <v>570</v>
      </c>
      <c r="D5245" s="60">
        <f>VLOOKUP(Pag_Inicio_Corr_mas_casos[[#This Row],[Corregimiento]],Hoja3!$A$2:$D$676,4,0)</f>
        <v>81009</v>
      </c>
      <c r="E5245" s="59">
        <v>26</v>
      </c>
      <c r="F5245">
        <v>1</v>
      </c>
    </row>
    <row r="5246" spans="1:6">
      <c r="A5246" s="58">
        <v>44186</v>
      </c>
      <c r="B5246" s="59">
        <v>44186</v>
      </c>
      <c r="C5246" s="59" t="s">
        <v>543</v>
      </c>
      <c r="D5246" s="60">
        <f>VLOOKUP(Pag_Inicio_Corr_mas_casos[[#This Row],[Corregimiento]],Hoja3!$A$2:$D$676,4,0)</f>
        <v>80806</v>
      </c>
      <c r="E5246" s="59">
        <v>25</v>
      </c>
      <c r="F5246">
        <v>1</v>
      </c>
    </row>
    <row r="5247" spans="1:6">
      <c r="A5247" s="58">
        <v>44186</v>
      </c>
      <c r="B5247" s="59">
        <v>44186</v>
      </c>
      <c r="C5247" s="59" t="s">
        <v>802</v>
      </c>
      <c r="D5247" s="60">
        <f>VLOOKUP(Pag_Inicio_Corr_mas_casos[[#This Row],[Corregimiento]],Hoja3!$A$2:$D$676,4,0)</f>
        <v>80815</v>
      </c>
      <c r="E5247" s="59">
        <v>37</v>
      </c>
      <c r="F5247">
        <v>1</v>
      </c>
    </row>
    <row r="5248" spans="1:6">
      <c r="A5248" s="58">
        <v>44186</v>
      </c>
      <c r="B5248" s="59">
        <v>44186</v>
      </c>
      <c r="C5248" s="59" t="s">
        <v>805</v>
      </c>
      <c r="D5248" s="60">
        <f>VLOOKUP(Pag_Inicio_Corr_mas_casos[[#This Row],[Corregimiento]],Hoja3!$A$2:$D$676,4,0)</f>
        <v>130701</v>
      </c>
      <c r="E5248" s="59">
        <v>23</v>
      </c>
      <c r="F5248">
        <v>1</v>
      </c>
    </row>
    <row r="5249" spans="1:6">
      <c r="A5249" s="58">
        <v>44186</v>
      </c>
      <c r="B5249" s="59">
        <v>44186</v>
      </c>
      <c r="C5249" s="59" t="s">
        <v>569</v>
      </c>
      <c r="D5249" s="60">
        <f>VLOOKUP(Pag_Inicio_Corr_mas_casos[[#This Row],[Corregimiento]],Hoja3!$A$2:$D$676,4,0)</f>
        <v>81003</v>
      </c>
      <c r="E5249" s="59">
        <v>21</v>
      </c>
      <c r="F5249">
        <v>1</v>
      </c>
    </row>
    <row r="5250" spans="1:6">
      <c r="A5250" s="58">
        <v>44186</v>
      </c>
      <c r="B5250" s="59">
        <v>44186</v>
      </c>
      <c r="C5250" s="59" t="s">
        <v>825</v>
      </c>
      <c r="D5250" s="60">
        <f>VLOOKUP(Pag_Inicio_Corr_mas_casos[[#This Row],[Corregimiento]],Hoja3!$A$2:$D$676,4,0)</f>
        <v>81002</v>
      </c>
      <c r="E5250" s="59">
        <v>20</v>
      </c>
      <c r="F5250">
        <v>1</v>
      </c>
    </row>
    <row r="5251" spans="1:6">
      <c r="A5251" s="58">
        <v>44186</v>
      </c>
      <c r="B5251" s="59">
        <v>44186</v>
      </c>
      <c r="C5251" s="59" t="s">
        <v>643</v>
      </c>
      <c r="D5251" s="60">
        <f>VLOOKUP(Pag_Inicio_Corr_mas_casos[[#This Row],[Corregimiento]],Hoja3!$A$2:$D$676,4,0)</f>
        <v>40612</v>
      </c>
      <c r="E5251" s="59">
        <v>20</v>
      </c>
      <c r="F5251">
        <v>1</v>
      </c>
    </row>
    <row r="5252" spans="1:6">
      <c r="A5252" s="58">
        <v>44186</v>
      </c>
      <c r="B5252" s="59">
        <v>44186</v>
      </c>
      <c r="C5252" s="59" t="s">
        <v>798</v>
      </c>
      <c r="D5252" s="60">
        <f>VLOOKUP(Pag_Inicio_Corr_mas_casos[[#This Row],[Corregimiento]],Hoja3!$A$2:$D$676,4,0)</f>
        <v>80820</v>
      </c>
      <c r="E5252" s="59">
        <v>20</v>
      </c>
      <c r="F5252">
        <v>1</v>
      </c>
    </row>
    <row r="5253" spans="1:6">
      <c r="A5253" s="58">
        <v>44186</v>
      </c>
      <c r="B5253" s="59">
        <v>44186</v>
      </c>
      <c r="C5253" s="59" t="s">
        <v>575</v>
      </c>
      <c r="D5253" s="60">
        <f>VLOOKUP(Pag_Inicio_Corr_mas_casos[[#This Row],[Corregimiento]],Hoja3!$A$2:$D$676,4,0)</f>
        <v>80807</v>
      </c>
      <c r="E5253" s="59">
        <v>19</v>
      </c>
      <c r="F5253">
        <v>1</v>
      </c>
    </row>
    <row r="5254" spans="1:6">
      <c r="A5254" s="58">
        <v>44186</v>
      </c>
      <c r="B5254" s="59">
        <v>44186</v>
      </c>
      <c r="C5254" s="59" t="s">
        <v>796</v>
      </c>
      <c r="D5254" s="60">
        <f>VLOOKUP(Pag_Inicio_Corr_mas_casos[[#This Row],[Corregimiento]],Hoja3!$A$2:$D$676,4,0)</f>
        <v>130107</v>
      </c>
      <c r="E5254" s="59">
        <v>19</v>
      </c>
      <c r="F5254">
        <v>1</v>
      </c>
    </row>
    <row r="5255" spans="1:6">
      <c r="A5255" s="58">
        <v>44186</v>
      </c>
      <c r="B5255" s="59">
        <v>44186</v>
      </c>
      <c r="C5255" s="59" t="s">
        <v>797</v>
      </c>
      <c r="D5255" s="60">
        <f>VLOOKUP(Pag_Inicio_Corr_mas_casos[[#This Row],[Corregimiento]],Hoja3!$A$2:$D$676,4,0)</f>
        <v>80813</v>
      </c>
      <c r="E5255" s="59">
        <v>19</v>
      </c>
      <c r="F5255">
        <v>1</v>
      </c>
    </row>
    <row r="5256" spans="1:6">
      <c r="A5256" s="58">
        <v>44186</v>
      </c>
      <c r="B5256" s="59">
        <v>44186</v>
      </c>
      <c r="C5256" s="59" t="s">
        <v>571</v>
      </c>
      <c r="D5256" s="60">
        <f>VLOOKUP(Pag_Inicio_Corr_mas_casos[[#This Row],[Corregimiento]],Hoja3!$A$2:$D$676,4,0)</f>
        <v>30104</v>
      </c>
      <c r="E5256" s="59">
        <v>18</v>
      </c>
      <c r="F5256">
        <v>1</v>
      </c>
    </row>
    <row r="5257" spans="1:6">
      <c r="A5257" s="58">
        <v>44186</v>
      </c>
      <c r="B5257" s="59">
        <v>44186</v>
      </c>
      <c r="C5257" s="59" t="s">
        <v>826</v>
      </c>
      <c r="D5257" s="60">
        <f>VLOOKUP(Pag_Inicio_Corr_mas_casos[[#This Row],[Corregimiento]],Hoja3!$A$2:$D$676,4,0)</f>
        <v>80804</v>
      </c>
      <c r="E5257" s="59">
        <v>16</v>
      </c>
      <c r="F5257">
        <v>1</v>
      </c>
    </row>
    <row r="5258" spans="1:6">
      <c r="A5258" s="58">
        <v>44186</v>
      </c>
      <c r="B5258" s="59">
        <v>44186</v>
      </c>
      <c r="C5258" s="59" t="s">
        <v>827</v>
      </c>
      <c r="D5258" s="60">
        <f>VLOOKUP(Pag_Inicio_Corr_mas_casos[[#This Row],[Corregimiento]],Hoja3!$A$2:$D$676,4,0)</f>
        <v>130108</v>
      </c>
      <c r="E5258" s="59">
        <v>16</v>
      </c>
      <c r="F5258">
        <v>1</v>
      </c>
    </row>
    <row r="5259" spans="1:6">
      <c r="A5259" s="58">
        <v>44186</v>
      </c>
      <c r="B5259" s="59">
        <v>44186</v>
      </c>
      <c r="C5259" s="59" t="s">
        <v>828</v>
      </c>
      <c r="D5259" s="60">
        <f>VLOOKUP(Pag_Inicio_Corr_mas_casos[[#This Row],[Corregimiento]],Hoja3!$A$2:$D$676,4,0)</f>
        <v>130702</v>
      </c>
      <c r="E5259" s="59">
        <v>15</v>
      </c>
      <c r="F5259">
        <v>1</v>
      </c>
    </row>
    <row r="5260" spans="1:6">
      <c r="A5260" s="58">
        <v>44186</v>
      </c>
      <c r="B5260" s="59">
        <v>44186</v>
      </c>
      <c r="C5260" s="59" t="s">
        <v>829</v>
      </c>
      <c r="D5260" s="60">
        <f>VLOOKUP(Pag_Inicio_Corr_mas_casos[[#This Row],[Corregimiento]],Hoja3!$A$2:$D$676,4,0)</f>
        <v>130716</v>
      </c>
      <c r="E5260" s="59">
        <v>15</v>
      </c>
      <c r="F5260">
        <v>1</v>
      </c>
    </row>
    <row r="5261" spans="1:6">
      <c r="A5261" s="58">
        <v>44186</v>
      </c>
      <c r="B5261" s="59">
        <v>44186</v>
      </c>
      <c r="C5261" s="59" t="s">
        <v>610</v>
      </c>
      <c r="D5261" s="60">
        <f>VLOOKUP(Pag_Inicio_Corr_mas_casos[[#This Row],[Corregimiento]],Hoja3!$A$2:$D$676,4,0)</f>
        <v>40203</v>
      </c>
      <c r="E5261" s="59">
        <v>15</v>
      </c>
      <c r="F5261">
        <v>1</v>
      </c>
    </row>
    <row r="5262" spans="1:6">
      <c r="A5262" s="58">
        <v>44186</v>
      </c>
      <c r="B5262" s="59">
        <v>44186</v>
      </c>
      <c r="C5262" s="59" t="s">
        <v>576</v>
      </c>
      <c r="D5262" s="60">
        <f>VLOOKUP(Pag_Inicio_Corr_mas_casos[[#This Row],[Corregimiento]],Hoja3!$A$2:$D$676,4,0)</f>
        <v>80814</v>
      </c>
      <c r="E5262" s="59">
        <v>14</v>
      </c>
      <c r="F5262">
        <v>1</v>
      </c>
    </row>
    <row r="5263" spans="1:6">
      <c r="A5263" s="58">
        <v>44186</v>
      </c>
      <c r="B5263" s="59">
        <v>44186</v>
      </c>
      <c r="C5263" s="59" t="s">
        <v>686</v>
      </c>
      <c r="D5263" s="60">
        <f>VLOOKUP(Pag_Inicio_Corr_mas_casos[[#This Row],[Corregimiento]],Hoja3!$A$2:$D$676,4,0)</f>
        <v>60103</v>
      </c>
      <c r="E5263" s="59">
        <v>13</v>
      </c>
      <c r="F5263">
        <v>1</v>
      </c>
    </row>
    <row r="5264" spans="1:6">
      <c r="A5264" s="58">
        <v>44186</v>
      </c>
      <c r="B5264" s="59">
        <v>44186</v>
      </c>
      <c r="C5264" s="59" t="s">
        <v>595</v>
      </c>
      <c r="D5264" s="60">
        <f>VLOOKUP(Pag_Inicio_Corr_mas_casos[[#This Row],[Corregimiento]],Hoja3!$A$2:$D$676,4,0)</f>
        <v>20601</v>
      </c>
      <c r="E5264" s="59">
        <v>13</v>
      </c>
      <c r="F5264">
        <v>1</v>
      </c>
    </row>
    <row r="5265" spans="1:6">
      <c r="A5265" s="58">
        <v>44186</v>
      </c>
      <c r="B5265" s="59">
        <v>44186</v>
      </c>
      <c r="C5265" s="59" t="s">
        <v>830</v>
      </c>
      <c r="D5265" s="60">
        <f>VLOOKUP(Pag_Inicio_Corr_mas_casos[[#This Row],[Corregimiento]],Hoja3!$A$2:$D$676,4,0)</f>
        <v>130717</v>
      </c>
      <c r="E5265" s="59">
        <v>13</v>
      </c>
      <c r="F5265">
        <v>1</v>
      </c>
    </row>
    <row r="5266" spans="1:6">
      <c r="A5266" s="58">
        <v>44186</v>
      </c>
      <c r="B5266" s="59">
        <v>44186</v>
      </c>
      <c r="C5266" s="59" t="s">
        <v>770</v>
      </c>
      <c r="D5266" s="60">
        <f>VLOOKUP(Pag_Inicio_Corr_mas_casos[[#This Row],[Corregimiento]],Hoja3!$A$2:$D$676,4,0)</f>
        <v>30103</v>
      </c>
      <c r="E5266" s="59">
        <v>12</v>
      </c>
      <c r="F5266">
        <v>1</v>
      </c>
    </row>
    <row r="5267" spans="1:6">
      <c r="A5267" s="58">
        <v>44186</v>
      </c>
      <c r="B5267" s="59">
        <v>44186</v>
      </c>
      <c r="C5267" s="59" t="s">
        <v>627</v>
      </c>
      <c r="D5267" s="60">
        <f>VLOOKUP(Pag_Inicio_Corr_mas_casos[[#This Row],[Corregimiento]],Hoja3!$A$2:$D$676,4,0)</f>
        <v>40606</v>
      </c>
      <c r="E5267" s="59">
        <v>12</v>
      </c>
      <c r="F5267">
        <v>1</v>
      </c>
    </row>
    <row r="5268" spans="1:6">
      <c r="A5268" s="58">
        <v>44186</v>
      </c>
      <c r="B5268" s="59">
        <v>44186</v>
      </c>
      <c r="C5268" s="59" t="s">
        <v>694</v>
      </c>
      <c r="D5268" s="60">
        <f>VLOOKUP(Pag_Inicio_Corr_mas_casos[[#This Row],[Corregimiento]],Hoja3!$A$2:$D$676,4,0)</f>
        <v>20401</v>
      </c>
      <c r="E5268" s="59">
        <v>12</v>
      </c>
      <c r="F5268">
        <v>1</v>
      </c>
    </row>
    <row r="5269" spans="1:6">
      <c r="A5269" s="58">
        <v>44186</v>
      </c>
      <c r="B5269" s="59">
        <v>44186</v>
      </c>
      <c r="C5269" s="59" t="s">
        <v>539</v>
      </c>
      <c r="D5269" s="60">
        <f>VLOOKUP(Pag_Inicio_Corr_mas_casos[[#This Row],[Corregimiento]],Hoja3!$A$2:$D$676,4,0)</f>
        <v>81006</v>
      </c>
      <c r="E5269" s="59">
        <v>11</v>
      </c>
      <c r="F5269">
        <v>1</v>
      </c>
    </row>
    <row r="5270" spans="1:6">
      <c r="A5270" s="58">
        <v>44186</v>
      </c>
      <c r="B5270" s="59">
        <v>44186</v>
      </c>
      <c r="C5270" s="59" t="s">
        <v>744</v>
      </c>
      <c r="D5270" s="60">
        <f>VLOOKUP(Pag_Inicio_Corr_mas_casos[[#This Row],[Corregimiento]],Hoja3!$A$2:$D$676,4,0)</f>
        <v>20105</v>
      </c>
      <c r="E5270" s="59">
        <v>11</v>
      </c>
      <c r="F5270">
        <v>1</v>
      </c>
    </row>
    <row r="5271" spans="1:6">
      <c r="A5271" s="58">
        <v>44186</v>
      </c>
      <c r="B5271" s="59">
        <v>44186</v>
      </c>
      <c r="C5271" s="59" t="s">
        <v>552</v>
      </c>
      <c r="D5271" s="60">
        <f>VLOOKUP(Pag_Inicio_Corr_mas_casos[[#This Row],[Corregimiento]],Hoja3!$A$2:$D$676,4,0)</f>
        <v>80501</v>
      </c>
      <c r="E5271" s="59">
        <v>11</v>
      </c>
      <c r="F5271">
        <v>1</v>
      </c>
    </row>
    <row r="5272" spans="1:6">
      <c r="A5272" s="58">
        <v>44186</v>
      </c>
      <c r="B5272" s="59">
        <v>44186</v>
      </c>
      <c r="C5272" s="59" t="s">
        <v>813</v>
      </c>
      <c r="D5272" s="60">
        <f>VLOOKUP(Pag_Inicio_Corr_mas_casos[[#This Row],[Corregimiento]],Hoja3!$A$2:$D$676,4,0)</f>
        <v>30107</v>
      </c>
      <c r="E5272" s="59">
        <v>11</v>
      </c>
      <c r="F5272">
        <v>1</v>
      </c>
    </row>
    <row r="5273" spans="1:6">
      <c r="A5273" s="58">
        <v>44186</v>
      </c>
      <c r="B5273" s="59">
        <v>44186</v>
      </c>
      <c r="C5273" s="59" t="s">
        <v>656</v>
      </c>
      <c r="D5273" s="60">
        <f>VLOOKUP(Pag_Inicio_Corr_mas_casos[[#This Row],[Corregimiento]],Hoja3!$A$2:$D$676,4,0)</f>
        <v>40406</v>
      </c>
      <c r="E5273" s="59">
        <v>11</v>
      </c>
      <c r="F5273">
        <v>1</v>
      </c>
    </row>
    <row r="5274" spans="1:6">
      <c r="A5274" s="67">
        <v>44187</v>
      </c>
      <c r="B5274" s="68">
        <v>44187</v>
      </c>
      <c r="C5274" s="68" t="s">
        <v>565</v>
      </c>
      <c r="D5274" s="69">
        <f>VLOOKUP(Pag_Inicio_Corr_mas_casos[[#This Row],[Corregimiento]],Hoja3!$A$2:$D$676,4,0)</f>
        <v>80809</v>
      </c>
      <c r="E5274" s="68">
        <v>99</v>
      </c>
      <c r="F5274">
        <v>1</v>
      </c>
    </row>
    <row r="5275" spans="1:6">
      <c r="A5275" s="67">
        <v>44187</v>
      </c>
      <c r="B5275" s="68">
        <v>44187</v>
      </c>
      <c r="C5275" s="68" t="s">
        <v>528</v>
      </c>
      <c r="D5275" s="69">
        <f>VLOOKUP(Pag_Inicio_Corr_mas_casos[[#This Row],[Corregimiento]],Hoja3!$A$2:$D$676,4,0)</f>
        <v>130102</v>
      </c>
      <c r="E5275" s="68">
        <v>98</v>
      </c>
      <c r="F5275">
        <v>1</v>
      </c>
    </row>
    <row r="5276" spans="1:6">
      <c r="A5276" s="67">
        <v>44187</v>
      </c>
      <c r="B5276" s="68">
        <v>44187</v>
      </c>
      <c r="C5276" s="68" t="s">
        <v>537</v>
      </c>
      <c r="D5276" s="69">
        <f>VLOOKUP(Pag_Inicio_Corr_mas_casos[[#This Row],[Corregimiento]],Hoja3!$A$2:$D$676,4,0)</f>
        <v>80819</v>
      </c>
      <c r="E5276" s="68">
        <v>94</v>
      </c>
      <c r="F5276">
        <v>1</v>
      </c>
    </row>
    <row r="5277" spans="1:6">
      <c r="A5277" s="67">
        <v>44187</v>
      </c>
      <c r="B5277" s="68">
        <v>44187</v>
      </c>
      <c r="C5277" s="68" t="s">
        <v>540</v>
      </c>
      <c r="D5277" s="69">
        <f>VLOOKUP(Pag_Inicio_Corr_mas_casos[[#This Row],[Corregimiento]],Hoja3!$A$2:$D$676,4,0)</f>
        <v>80812</v>
      </c>
      <c r="E5277" s="68">
        <v>90</v>
      </c>
      <c r="F5277">
        <v>1</v>
      </c>
    </row>
    <row r="5278" spans="1:6">
      <c r="A5278" s="67">
        <v>44187</v>
      </c>
      <c r="B5278" s="68">
        <v>44187</v>
      </c>
      <c r="C5278" s="68" t="s">
        <v>535</v>
      </c>
      <c r="D5278" s="69">
        <f>VLOOKUP(Pag_Inicio_Corr_mas_casos[[#This Row],[Corregimiento]],Hoja3!$A$2:$D$676,4,0)</f>
        <v>80823</v>
      </c>
      <c r="E5278" s="68">
        <v>86</v>
      </c>
      <c r="F5278">
        <v>1</v>
      </c>
    </row>
    <row r="5279" spans="1:6">
      <c r="A5279" s="67">
        <v>44187</v>
      </c>
      <c r="B5279" s="68">
        <v>44187</v>
      </c>
      <c r="C5279" s="68" t="s">
        <v>536</v>
      </c>
      <c r="D5279" s="69">
        <f>VLOOKUP(Pag_Inicio_Corr_mas_casos[[#This Row],[Corregimiento]],Hoja3!$A$2:$D$676,4,0)</f>
        <v>81001</v>
      </c>
      <c r="E5279" s="68">
        <v>76</v>
      </c>
      <c r="F5279">
        <v>1</v>
      </c>
    </row>
    <row r="5280" spans="1:6">
      <c r="A5280" s="67">
        <v>44187</v>
      </c>
      <c r="B5280" s="68">
        <v>44187</v>
      </c>
      <c r="C5280" s="68" t="s">
        <v>554</v>
      </c>
      <c r="D5280" s="69">
        <f>VLOOKUP(Pag_Inicio_Corr_mas_casos[[#This Row],[Corregimiento]],Hoja3!$A$2:$D$676,4,0)</f>
        <v>80820</v>
      </c>
      <c r="E5280" s="68">
        <v>68</v>
      </c>
      <c r="F5280">
        <v>1</v>
      </c>
    </row>
    <row r="5281" spans="1:6">
      <c r="A5281" s="67">
        <v>44187</v>
      </c>
      <c r="B5281" s="68">
        <v>44187</v>
      </c>
      <c r="C5281" s="68" t="s">
        <v>532</v>
      </c>
      <c r="D5281" s="69">
        <f>VLOOKUP(Pag_Inicio_Corr_mas_casos[[#This Row],[Corregimiento]],Hoja3!$A$2:$D$676,4,0)</f>
        <v>80816</v>
      </c>
      <c r="E5281" s="68">
        <v>66</v>
      </c>
      <c r="F5281">
        <v>1</v>
      </c>
    </row>
    <row r="5282" spans="1:6">
      <c r="A5282" s="67">
        <v>44187</v>
      </c>
      <c r="B5282" s="68">
        <v>44187</v>
      </c>
      <c r="C5282" s="68" t="s">
        <v>529</v>
      </c>
      <c r="D5282" s="69">
        <f>VLOOKUP(Pag_Inicio_Corr_mas_casos[[#This Row],[Corregimiento]],Hoja3!$A$2:$D$676,4,0)</f>
        <v>80821</v>
      </c>
      <c r="E5282" s="68">
        <v>65</v>
      </c>
      <c r="F5282">
        <v>1</v>
      </c>
    </row>
    <row r="5283" spans="1:6">
      <c r="A5283" s="67">
        <v>44187</v>
      </c>
      <c r="B5283" s="68">
        <v>44187</v>
      </c>
      <c r="C5283" s="68" t="s">
        <v>831</v>
      </c>
      <c r="D5283" s="69">
        <f>VLOOKUP(Pag_Inicio_Corr_mas_casos[[#This Row],[Corregimiento]],Hoja3!$A$2:$D$676,4,0)</f>
        <v>80822</v>
      </c>
      <c r="E5283" s="68">
        <v>64</v>
      </c>
      <c r="F5283">
        <v>1</v>
      </c>
    </row>
    <row r="5284" spans="1:6">
      <c r="A5284" s="67">
        <v>44187</v>
      </c>
      <c r="B5284" s="68">
        <v>44187</v>
      </c>
      <c r="C5284" s="68" t="s">
        <v>550</v>
      </c>
      <c r="D5284" s="69">
        <f>VLOOKUP(Pag_Inicio_Corr_mas_casos[[#This Row],[Corregimiento]],Hoja3!$A$2:$D$676,4,0)</f>
        <v>80813</v>
      </c>
      <c r="E5284" s="68">
        <v>63</v>
      </c>
      <c r="F5284">
        <v>1</v>
      </c>
    </row>
    <row r="5285" spans="1:6">
      <c r="A5285" s="67">
        <v>44187</v>
      </c>
      <c r="B5285" s="68">
        <v>44187</v>
      </c>
      <c r="C5285" s="68" t="s">
        <v>545</v>
      </c>
      <c r="D5285" s="69">
        <f>VLOOKUP(Pag_Inicio_Corr_mas_casos[[#This Row],[Corregimiento]],Hoja3!$A$2:$D$676,4,0)</f>
        <v>80810</v>
      </c>
      <c r="E5285" s="68">
        <v>60</v>
      </c>
      <c r="F5285">
        <v>1</v>
      </c>
    </row>
    <row r="5286" spans="1:6">
      <c r="A5286" s="67">
        <v>44187</v>
      </c>
      <c r="B5286" s="68">
        <v>44187</v>
      </c>
      <c r="C5286" s="68" t="s">
        <v>832</v>
      </c>
      <c r="D5286" s="69">
        <f>VLOOKUP(Pag_Inicio_Corr_mas_casos[[#This Row],[Corregimiento]],Hoja3!$A$2:$D$676,4,0)</f>
        <v>81007</v>
      </c>
      <c r="E5286" s="68">
        <v>58</v>
      </c>
      <c r="F5286">
        <v>1</v>
      </c>
    </row>
    <row r="5287" spans="1:6">
      <c r="A5287" s="67">
        <v>44187</v>
      </c>
      <c r="B5287" s="68">
        <v>44187</v>
      </c>
      <c r="C5287" s="68" t="s">
        <v>543</v>
      </c>
      <c r="D5287" s="69">
        <f>VLOOKUP(Pag_Inicio_Corr_mas_casos[[#This Row],[Corregimiento]],Hoja3!$A$2:$D$676,4,0)</f>
        <v>80806</v>
      </c>
      <c r="E5287" s="68">
        <v>58</v>
      </c>
      <c r="F5287">
        <v>1</v>
      </c>
    </row>
    <row r="5288" spans="1:6">
      <c r="A5288" s="67">
        <v>44187</v>
      </c>
      <c r="B5288" s="68">
        <v>44187</v>
      </c>
      <c r="C5288" s="68" t="s">
        <v>569</v>
      </c>
      <c r="D5288" s="69">
        <f>VLOOKUP(Pag_Inicio_Corr_mas_casos[[#This Row],[Corregimiento]],Hoja3!$A$2:$D$676,4,0)</f>
        <v>81003</v>
      </c>
      <c r="E5288" s="68">
        <v>57</v>
      </c>
      <c r="F5288">
        <v>1</v>
      </c>
    </row>
    <row r="5289" spans="1:6">
      <c r="A5289" s="67">
        <v>44187</v>
      </c>
      <c r="B5289" s="68">
        <v>44187</v>
      </c>
      <c r="C5289" s="68" t="s">
        <v>570</v>
      </c>
      <c r="D5289" s="69">
        <f>VLOOKUP(Pag_Inicio_Corr_mas_casos[[#This Row],[Corregimiento]],Hoja3!$A$2:$D$676,4,0)</f>
        <v>81009</v>
      </c>
      <c r="E5289" s="68">
        <v>57</v>
      </c>
      <c r="F5289">
        <v>1</v>
      </c>
    </row>
    <row r="5290" spans="1:6">
      <c r="A5290" s="67">
        <v>44187</v>
      </c>
      <c r="B5290" s="68">
        <v>44187</v>
      </c>
      <c r="C5290" s="68" t="s">
        <v>533</v>
      </c>
      <c r="D5290" s="69">
        <f>VLOOKUP(Pag_Inicio_Corr_mas_casos[[#This Row],[Corregimiento]],Hoja3!$A$2:$D$676,4,0)</f>
        <v>80817</v>
      </c>
      <c r="E5290" s="68">
        <v>66</v>
      </c>
      <c r="F5290">
        <v>1</v>
      </c>
    </row>
    <row r="5291" spans="1:6">
      <c r="A5291" s="67">
        <v>44187</v>
      </c>
      <c r="B5291" s="68">
        <v>44187</v>
      </c>
      <c r="C5291" s="68" t="s">
        <v>833</v>
      </c>
      <c r="D5291" s="69">
        <f>VLOOKUP(Pag_Inicio_Corr_mas_casos[[#This Row],[Corregimiento]],Hoja3!$A$2:$D$676,4,0)</f>
        <v>80826</v>
      </c>
      <c r="E5291" s="68">
        <v>54</v>
      </c>
      <c r="F5291">
        <v>1</v>
      </c>
    </row>
    <row r="5292" spans="1:6">
      <c r="A5292" s="67">
        <v>44187</v>
      </c>
      <c r="B5292" s="68">
        <v>44187</v>
      </c>
      <c r="C5292" s="68" t="s">
        <v>559</v>
      </c>
      <c r="D5292" s="69">
        <f>VLOOKUP(Pag_Inicio_Corr_mas_casos[[#This Row],[Corregimiento]],Hoja3!$A$2:$D$676,4,0)</f>
        <v>130708</v>
      </c>
      <c r="E5292" s="68">
        <v>52</v>
      </c>
      <c r="F5292">
        <v>1</v>
      </c>
    </row>
    <row r="5293" spans="1:6">
      <c r="A5293" s="67">
        <v>44187</v>
      </c>
      <c r="B5293" s="68">
        <v>44187</v>
      </c>
      <c r="C5293" s="68" t="s">
        <v>834</v>
      </c>
      <c r="D5293" s="69">
        <f>VLOOKUP(Pag_Inicio_Corr_mas_casos[[#This Row],[Corregimiento]],Hoja3!$A$2:$D$676,4,0)</f>
        <v>80815</v>
      </c>
      <c r="E5293" s="68">
        <v>64</v>
      </c>
      <c r="F5293">
        <v>1</v>
      </c>
    </row>
    <row r="5294" spans="1:6">
      <c r="A5294" s="67">
        <v>44187</v>
      </c>
      <c r="B5294" s="68">
        <v>44187</v>
      </c>
      <c r="C5294" s="68" t="s">
        <v>526</v>
      </c>
      <c r="D5294" s="69">
        <f>VLOOKUP(Pag_Inicio_Corr_mas_casos[[#This Row],[Corregimiento]],Hoja3!$A$2:$D$676,4,0)</f>
        <v>130106</v>
      </c>
      <c r="E5294" s="68">
        <v>50</v>
      </c>
      <c r="F5294">
        <v>1</v>
      </c>
    </row>
    <row r="5295" spans="1:6">
      <c r="A5295" s="67">
        <v>44187</v>
      </c>
      <c r="B5295" s="68">
        <v>44187</v>
      </c>
      <c r="C5295" s="68" t="s">
        <v>830</v>
      </c>
      <c r="D5295" s="69">
        <f>VLOOKUP(Pag_Inicio_Corr_mas_casos[[#This Row],[Corregimiento]],Hoja3!$A$2:$D$676,4,0)</f>
        <v>130717</v>
      </c>
      <c r="E5295" s="68">
        <v>49</v>
      </c>
      <c r="F5295">
        <v>1</v>
      </c>
    </row>
    <row r="5296" spans="1:6">
      <c r="A5296" s="67">
        <v>44187</v>
      </c>
      <c r="B5296" s="68">
        <v>44187</v>
      </c>
      <c r="C5296" s="68" t="s">
        <v>835</v>
      </c>
      <c r="D5296" s="69">
        <f>VLOOKUP(Pag_Inicio_Corr_mas_casos[[#This Row],[Corregimiento]],Hoja3!$A$2:$D$676,4,0)</f>
        <v>130101</v>
      </c>
      <c r="E5296" s="68">
        <v>47</v>
      </c>
      <c r="F5296">
        <v>1</v>
      </c>
    </row>
    <row r="5297" spans="1:6">
      <c r="A5297" s="67">
        <v>44187</v>
      </c>
      <c r="B5297" s="68">
        <v>44187</v>
      </c>
      <c r="C5297" s="68" t="s">
        <v>525</v>
      </c>
      <c r="D5297" s="69">
        <f>VLOOKUP(Pag_Inicio_Corr_mas_casos[[#This Row],[Corregimiento]],Hoja3!$A$2:$D$676,4,0)</f>
        <v>81002</v>
      </c>
      <c r="E5297" s="68">
        <v>47</v>
      </c>
      <c r="F5297">
        <v>1</v>
      </c>
    </row>
    <row r="5298" spans="1:6">
      <c r="A5298" s="67">
        <v>44187</v>
      </c>
      <c r="B5298" s="68">
        <v>44187</v>
      </c>
      <c r="C5298" s="68" t="s">
        <v>541</v>
      </c>
      <c r="D5298" s="69">
        <f>VLOOKUP(Pag_Inicio_Corr_mas_casos[[#This Row],[Corregimiento]],Hoja3!$A$2:$D$676,4,0)</f>
        <v>130702</v>
      </c>
      <c r="E5298" s="68">
        <v>44</v>
      </c>
      <c r="F5298">
        <v>1</v>
      </c>
    </row>
    <row r="5299" spans="1:6">
      <c r="A5299" s="67">
        <v>44187</v>
      </c>
      <c r="B5299" s="68">
        <v>44187</v>
      </c>
      <c r="C5299" s="68" t="s">
        <v>575</v>
      </c>
      <c r="D5299" s="69">
        <f>VLOOKUP(Pag_Inicio_Corr_mas_casos[[#This Row],[Corregimiento]],Hoja3!$A$2:$D$676,4,0)</f>
        <v>80807</v>
      </c>
      <c r="E5299" s="68">
        <v>44</v>
      </c>
      <c r="F5299">
        <v>1</v>
      </c>
    </row>
    <row r="5300" spans="1:6">
      <c r="A5300" s="67">
        <v>44187</v>
      </c>
      <c r="B5300" s="68">
        <v>44187</v>
      </c>
      <c r="C5300" s="68" t="s">
        <v>531</v>
      </c>
      <c r="D5300" s="69">
        <f>VLOOKUP(Pag_Inicio_Corr_mas_casos[[#This Row],[Corregimiento]],Hoja3!$A$2:$D$676,4,0)</f>
        <v>81008</v>
      </c>
      <c r="E5300" s="68">
        <v>44</v>
      </c>
      <c r="F5300">
        <v>1</v>
      </c>
    </row>
    <row r="5301" spans="1:6">
      <c r="A5301" s="67">
        <v>44187</v>
      </c>
      <c r="B5301" s="68">
        <v>44187</v>
      </c>
      <c r="C5301" s="68" t="s">
        <v>595</v>
      </c>
      <c r="D5301" s="69">
        <f>VLOOKUP(Pag_Inicio_Corr_mas_casos[[#This Row],[Corregimiento]],Hoja3!$A$2:$D$676,4,0)</f>
        <v>20601</v>
      </c>
      <c r="E5301" s="68">
        <v>44</v>
      </c>
      <c r="F5301">
        <v>1</v>
      </c>
    </row>
    <row r="5302" spans="1:6">
      <c r="A5302" s="67">
        <v>44187</v>
      </c>
      <c r="B5302" s="68">
        <v>44187</v>
      </c>
      <c r="C5302" s="68" t="s">
        <v>572</v>
      </c>
      <c r="D5302" s="69">
        <f>VLOOKUP(Pag_Inicio_Corr_mas_casos[[#This Row],[Corregimiento]],Hoja3!$A$2:$D$676,4,0)</f>
        <v>130701</v>
      </c>
      <c r="E5302" s="68">
        <v>42</v>
      </c>
      <c r="F5302">
        <v>1</v>
      </c>
    </row>
    <row r="5303" spans="1:6">
      <c r="A5303" s="67">
        <v>44187</v>
      </c>
      <c r="B5303" s="68">
        <v>44187</v>
      </c>
      <c r="C5303" s="68" t="s">
        <v>836</v>
      </c>
      <c r="D5303" s="69">
        <f>VLOOKUP(Pag_Inicio_Corr_mas_casos[[#This Row],[Corregimiento]],Hoja3!$A$2:$D$676,4,0)</f>
        <v>40601</v>
      </c>
      <c r="E5303" s="68">
        <v>42</v>
      </c>
      <c r="F5303">
        <v>1</v>
      </c>
    </row>
    <row r="5304" spans="1:6">
      <c r="A5304" s="67">
        <v>44187</v>
      </c>
      <c r="B5304" s="68">
        <v>44187</v>
      </c>
      <c r="C5304" s="68" t="s">
        <v>739</v>
      </c>
      <c r="D5304" s="69">
        <f>VLOOKUP(Pag_Inicio_Corr_mas_casos[[#This Row],[Corregimiento]],Hoja3!$A$2:$D$676,4,0)</f>
        <v>91001</v>
      </c>
      <c r="E5304" s="68">
        <v>41</v>
      </c>
      <c r="F5304">
        <v>1</v>
      </c>
    </row>
    <row r="5305" spans="1:6">
      <c r="A5305" s="67">
        <v>44187</v>
      </c>
      <c r="B5305" s="68">
        <v>44187</v>
      </c>
      <c r="C5305" s="68" t="s">
        <v>687</v>
      </c>
      <c r="D5305" s="69">
        <f>VLOOKUP(Pag_Inicio_Corr_mas_casos[[#This Row],[Corregimiento]],Hoja3!$A$2:$D$676,4,0)</f>
        <v>80811</v>
      </c>
      <c r="E5305" s="68">
        <v>37</v>
      </c>
      <c r="F5305">
        <v>1</v>
      </c>
    </row>
    <row r="5306" spans="1:6">
      <c r="A5306" s="67">
        <v>44187</v>
      </c>
      <c r="B5306" s="68">
        <v>44187</v>
      </c>
      <c r="C5306" s="68" t="s">
        <v>803</v>
      </c>
      <c r="D5306" s="69">
        <f>VLOOKUP(Pag_Inicio_Corr_mas_casos[[#This Row],[Corregimiento]],Hoja3!$A$2:$D$676,4,0)</f>
        <v>130716</v>
      </c>
      <c r="E5306" s="68">
        <v>36</v>
      </c>
      <c r="F5306">
        <v>1</v>
      </c>
    </row>
    <row r="5307" spans="1:6">
      <c r="A5307" s="67">
        <v>44187</v>
      </c>
      <c r="B5307" s="68">
        <v>44187</v>
      </c>
      <c r="C5307" s="68" t="s">
        <v>801</v>
      </c>
      <c r="D5307" s="69">
        <f>VLOOKUP(Pag_Inicio_Corr_mas_casos[[#This Row],[Corregimiento]],Hoja3!$A$2:$D$676,4,0)</f>
        <v>80501</v>
      </c>
      <c r="E5307" s="68">
        <v>35</v>
      </c>
      <c r="F5307">
        <v>1</v>
      </c>
    </row>
    <row r="5308" spans="1:6">
      <c r="A5308" s="67">
        <v>44187</v>
      </c>
      <c r="B5308" s="68">
        <v>44187</v>
      </c>
      <c r="C5308" s="68" t="s">
        <v>837</v>
      </c>
      <c r="D5308" s="69">
        <f>VLOOKUP(Pag_Inicio_Corr_mas_casos[[#This Row],[Corregimiento]],Hoja3!$A$2:$D$676,4,0)</f>
        <v>130706</v>
      </c>
      <c r="E5308" s="68">
        <v>35</v>
      </c>
      <c r="F5308">
        <v>1</v>
      </c>
    </row>
    <row r="5309" spans="1:6">
      <c r="A5309" s="67">
        <v>44187</v>
      </c>
      <c r="B5309" s="68">
        <v>44187</v>
      </c>
      <c r="C5309" s="68" t="s">
        <v>838</v>
      </c>
      <c r="D5309" s="69">
        <f>VLOOKUP(Pag_Inicio_Corr_mas_casos[[#This Row],[Corregimiento]],Hoja3!$A$2:$D$676,4,0)</f>
        <v>80808</v>
      </c>
      <c r="E5309" s="68">
        <v>33</v>
      </c>
      <c r="F5309">
        <v>1</v>
      </c>
    </row>
    <row r="5310" spans="1:6">
      <c r="A5310" s="67">
        <v>44187</v>
      </c>
      <c r="B5310" s="68">
        <v>44187</v>
      </c>
      <c r="C5310" s="68" t="s">
        <v>839</v>
      </c>
      <c r="D5310" s="69">
        <f>VLOOKUP(Pag_Inicio_Corr_mas_casos[[#This Row],[Corregimiento]],Hoja3!$A$2:$D$676,4,0)</f>
        <v>130108</v>
      </c>
      <c r="E5310" s="68">
        <v>32</v>
      </c>
      <c r="F5310">
        <v>1</v>
      </c>
    </row>
    <row r="5311" spans="1:6">
      <c r="A5311" s="67">
        <v>44187</v>
      </c>
      <c r="B5311" s="68">
        <v>44187</v>
      </c>
      <c r="C5311" s="68" t="s">
        <v>813</v>
      </c>
      <c r="D5311" s="69">
        <f>VLOOKUP(Pag_Inicio_Corr_mas_casos[[#This Row],[Corregimiento]],Hoja3!$A$2:$D$676,4,0)</f>
        <v>30107</v>
      </c>
      <c r="E5311" s="68">
        <v>32</v>
      </c>
      <c r="F5311">
        <v>1</v>
      </c>
    </row>
    <row r="5312" spans="1:6">
      <c r="A5312" s="67">
        <v>44187</v>
      </c>
      <c r="B5312" s="68">
        <v>44187</v>
      </c>
      <c r="C5312" s="68" t="s">
        <v>840</v>
      </c>
      <c r="D5312" s="69">
        <f>VLOOKUP(Pag_Inicio_Corr_mas_casos[[#This Row],[Corregimiento]],Hoja3!$A$2:$D$676,4,0)</f>
        <v>130105</v>
      </c>
      <c r="E5312" s="68">
        <v>28</v>
      </c>
      <c r="F5312">
        <v>1</v>
      </c>
    </row>
    <row r="5313" spans="1:6">
      <c r="A5313" s="67">
        <v>44187</v>
      </c>
      <c r="B5313" s="68">
        <v>44187</v>
      </c>
      <c r="C5313" s="68" t="s">
        <v>796</v>
      </c>
      <c r="D5313" s="69">
        <f>VLOOKUP(Pag_Inicio_Corr_mas_casos[[#This Row],[Corregimiento]],Hoja3!$A$2:$D$676,4,0)</f>
        <v>130107</v>
      </c>
      <c r="E5313" s="68">
        <v>27</v>
      </c>
      <c r="F5313">
        <v>1</v>
      </c>
    </row>
    <row r="5314" spans="1:6">
      <c r="A5314" s="67">
        <v>44187</v>
      </c>
      <c r="B5314" s="68">
        <v>44187</v>
      </c>
      <c r="C5314" s="68" t="s">
        <v>841</v>
      </c>
      <c r="D5314" s="69">
        <f>VLOOKUP(Pag_Inicio_Corr_mas_casos[[#This Row],[Corregimiento]],Hoja3!$A$2:$D$676,4,0)</f>
        <v>81005</v>
      </c>
      <c r="E5314" s="68">
        <v>27</v>
      </c>
      <c r="F5314">
        <v>1</v>
      </c>
    </row>
    <row r="5315" spans="1:6">
      <c r="A5315" s="67">
        <v>44187</v>
      </c>
      <c r="B5315" s="68">
        <v>44187</v>
      </c>
      <c r="C5315" s="68" t="s">
        <v>792</v>
      </c>
      <c r="D5315" s="69">
        <f>VLOOKUP(Pag_Inicio_Corr_mas_casos[[#This Row],[Corregimiento]],Hoja3!$A$2:$D$676,4,0)</f>
        <v>80814</v>
      </c>
      <c r="E5315" s="68">
        <v>26</v>
      </c>
      <c r="F5315">
        <v>1</v>
      </c>
    </row>
    <row r="5316" spans="1:6">
      <c r="A5316" s="67">
        <v>44187</v>
      </c>
      <c r="B5316" s="68">
        <v>44187</v>
      </c>
      <c r="C5316" s="68" t="s">
        <v>842</v>
      </c>
      <c r="D5316" s="69">
        <f>VLOOKUP(Pag_Inicio_Corr_mas_casos[[#This Row],[Corregimiento]],Hoja3!$A$2:$D$676,4,0)</f>
        <v>80802</v>
      </c>
      <c r="E5316" s="68">
        <v>26</v>
      </c>
      <c r="F5316">
        <v>1</v>
      </c>
    </row>
    <row r="5317" spans="1:6">
      <c r="A5317" s="67">
        <v>44187</v>
      </c>
      <c r="B5317" s="68">
        <v>44187</v>
      </c>
      <c r="C5317" s="68" t="s">
        <v>817</v>
      </c>
      <c r="D5317" s="69">
        <f>VLOOKUP(Pag_Inicio_Corr_mas_casos[[#This Row],[Corregimiento]],Hoja3!$A$2:$D$676,4,0)</f>
        <v>130103</v>
      </c>
      <c r="E5317" s="68">
        <v>25</v>
      </c>
      <c r="F5317">
        <v>1</v>
      </c>
    </row>
    <row r="5318" spans="1:6">
      <c r="A5318" s="67">
        <v>44187</v>
      </c>
      <c r="B5318" s="68">
        <v>44187</v>
      </c>
      <c r="C5318" s="68" t="s">
        <v>823</v>
      </c>
      <c r="D5318" s="69">
        <f>VLOOKUP(Pag_Inicio_Corr_mas_casos[[#This Row],[Corregimiento]],Hoja3!$A$2:$D$676,4,0)</f>
        <v>80803</v>
      </c>
      <c r="E5318" s="68">
        <v>24</v>
      </c>
      <c r="F5318">
        <v>1</v>
      </c>
    </row>
    <row r="5319" spans="1:6">
      <c r="A5319" s="67">
        <v>44187</v>
      </c>
      <c r="B5319" s="68">
        <v>44187</v>
      </c>
      <c r="C5319" s="68" t="s">
        <v>843</v>
      </c>
      <c r="D5319" s="69">
        <f>VLOOKUP(Pag_Inicio_Corr_mas_casos[[#This Row],[Corregimiento]],Hoja3!$A$2:$D$676,4,0)</f>
        <v>81006</v>
      </c>
      <c r="E5319" s="68">
        <v>21</v>
      </c>
      <c r="F5319">
        <v>1</v>
      </c>
    </row>
    <row r="5320" spans="1:6">
      <c r="A5320" s="67">
        <v>44187</v>
      </c>
      <c r="B5320" s="68">
        <v>44187</v>
      </c>
      <c r="C5320" s="68" t="s">
        <v>844</v>
      </c>
      <c r="D5320" s="69">
        <f>VLOOKUP(Pag_Inicio_Corr_mas_casos[[#This Row],[Corregimiento]],Hoja3!$A$2:$D$676,4,0)</f>
        <v>81004</v>
      </c>
      <c r="E5320" s="68">
        <v>20</v>
      </c>
      <c r="F5320">
        <v>1</v>
      </c>
    </row>
    <row r="5321" spans="1:6">
      <c r="A5321" s="67">
        <v>44187</v>
      </c>
      <c r="B5321" s="68">
        <v>44187</v>
      </c>
      <c r="C5321" s="68" t="s">
        <v>806</v>
      </c>
      <c r="D5321" s="69">
        <f>VLOOKUP(Pag_Inicio_Corr_mas_casos[[#This Row],[Corregimiento]],Hoja3!$A$2:$D$676,4,0)</f>
        <v>80804</v>
      </c>
      <c r="E5321" s="68">
        <v>18</v>
      </c>
      <c r="F5321">
        <v>1</v>
      </c>
    </row>
    <row r="5322" spans="1:6">
      <c r="A5322" s="67">
        <v>44187</v>
      </c>
      <c r="B5322" s="68">
        <v>44187</v>
      </c>
      <c r="C5322" s="68" t="s">
        <v>816</v>
      </c>
      <c r="D5322" s="69">
        <f>VLOOKUP(Pag_Inicio_Corr_mas_casos[[#This Row],[Corregimiento]],Hoja3!$A$2:$D$676,4,0)</f>
        <v>40606</v>
      </c>
      <c r="E5322" s="68">
        <v>18</v>
      </c>
      <c r="F5322">
        <v>1</v>
      </c>
    </row>
    <row r="5323" spans="1:6">
      <c r="A5323" s="67">
        <v>44187</v>
      </c>
      <c r="B5323" s="68">
        <v>44187</v>
      </c>
      <c r="C5323" s="68" t="s">
        <v>845</v>
      </c>
      <c r="D5323" s="69">
        <f>VLOOKUP(Pag_Inicio_Corr_mas_casos[[#This Row],[Corregimiento]],Hoja3!$A$2:$D$676,4,0)</f>
        <v>60104</v>
      </c>
      <c r="E5323" s="68">
        <v>18</v>
      </c>
      <c r="F5323">
        <v>1</v>
      </c>
    </row>
    <row r="5324" spans="1:6">
      <c r="A5324" s="67">
        <v>44187</v>
      </c>
      <c r="B5324" s="68">
        <v>44187</v>
      </c>
      <c r="C5324" s="68" t="s">
        <v>846</v>
      </c>
      <c r="D5324" s="69">
        <f>VLOOKUP(Pag_Inicio_Corr_mas_casos[[#This Row],[Corregimiento]],Hoja3!$A$2:$D$676,4,0)</f>
        <v>80805</v>
      </c>
      <c r="E5324" s="68">
        <v>17</v>
      </c>
      <c r="F5324">
        <v>1</v>
      </c>
    </row>
    <row r="5325" spans="1:6">
      <c r="A5325" s="67">
        <v>44187</v>
      </c>
      <c r="B5325" s="68">
        <v>44187</v>
      </c>
      <c r="C5325" s="68" t="s">
        <v>804</v>
      </c>
      <c r="D5325" s="69">
        <f>VLOOKUP(Pag_Inicio_Corr_mas_casos[[#This Row],[Corregimiento]],Hoja3!$A$2:$D$676,4,0)</f>
        <v>50208</v>
      </c>
      <c r="E5325" s="68">
        <v>16</v>
      </c>
      <c r="F5325">
        <v>1</v>
      </c>
    </row>
    <row r="5326" spans="1:6">
      <c r="A5326" s="67">
        <v>44187</v>
      </c>
      <c r="B5326" s="68">
        <v>44187</v>
      </c>
      <c r="C5326" s="68" t="s">
        <v>847</v>
      </c>
      <c r="D5326" s="69">
        <f>VLOOKUP(Pag_Inicio_Corr_mas_casos[[#This Row],[Corregimiento]],Hoja3!$A$2:$D$676,4,0)</f>
        <v>40501</v>
      </c>
      <c r="E5326" s="68">
        <v>15</v>
      </c>
      <c r="F5326">
        <v>1</v>
      </c>
    </row>
    <row r="5327" spans="1:6">
      <c r="A5327" s="67">
        <v>44187</v>
      </c>
      <c r="B5327" s="68">
        <v>44187</v>
      </c>
      <c r="C5327" s="68" t="s">
        <v>815</v>
      </c>
      <c r="D5327" s="69">
        <f>VLOOKUP(Pag_Inicio_Corr_mas_casos[[#This Row],[Corregimiento]],Hoja3!$A$2:$D$676,4,0)</f>
        <v>130709</v>
      </c>
      <c r="E5327" s="68">
        <v>14</v>
      </c>
      <c r="F5327">
        <v>1</v>
      </c>
    </row>
    <row r="5328" spans="1:6">
      <c r="A5328" s="67">
        <v>44187</v>
      </c>
      <c r="B5328" s="68">
        <v>44187</v>
      </c>
      <c r="C5328" s="68" t="s">
        <v>848</v>
      </c>
      <c r="D5328" s="69">
        <f>VLOOKUP(Pag_Inicio_Corr_mas_casos[[#This Row],[Corregimiento]],Hoja3!$A$2:$D$676,4,0)</f>
        <v>30115</v>
      </c>
      <c r="E5328" s="68">
        <v>12</v>
      </c>
      <c r="F5328">
        <v>1</v>
      </c>
    </row>
    <row r="5329" spans="1:6">
      <c r="A5329" s="67">
        <v>44187</v>
      </c>
      <c r="B5329" s="68">
        <v>44187</v>
      </c>
      <c r="C5329" s="68" t="s">
        <v>849</v>
      </c>
      <c r="D5329" s="69">
        <f>VLOOKUP(Pag_Inicio_Corr_mas_casos[[#This Row],[Corregimiento]],Hoja3!$A$2:$D$676,4,0)</f>
        <v>40611</v>
      </c>
      <c r="E5329" s="68">
        <v>12</v>
      </c>
      <c r="F5329">
        <v>1</v>
      </c>
    </row>
    <row r="5330" spans="1:6">
      <c r="A5330" s="67">
        <v>44187</v>
      </c>
      <c r="B5330" s="68">
        <v>44187</v>
      </c>
      <c r="C5330" s="68" t="s">
        <v>850</v>
      </c>
      <c r="D5330" s="69">
        <f>VLOOKUP(Pag_Inicio_Corr_mas_casos[[#This Row],[Corregimiento]],Hoja3!$A$2:$D$676,4,0)</f>
        <v>130310</v>
      </c>
      <c r="E5330" s="68">
        <v>12</v>
      </c>
      <c r="F5330">
        <v>1</v>
      </c>
    </row>
    <row r="5331" spans="1:6">
      <c r="A5331" s="67">
        <v>44187</v>
      </c>
      <c r="B5331" s="68">
        <v>44187</v>
      </c>
      <c r="C5331" s="68" t="s">
        <v>851</v>
      </c>
      <c r="D5331" s="69">
        <f>VLOOKUP(Pag_Inicio_Corr_mas_casos[[#This Row],[Corregimiento]],Hoja3!$A$2:$D$676,4,0)</f>
        <v>60103</v>
      </c>
      <c r="E5331" s="68">
        <v>12</v>
      </c>
      <c r="F5331">
        <v>1</v>
      </c>
    </row>
    <row r="5332" spans="1:6">
      <c r="A5332" s="67">
        <v>44187</v>
      </c>
      <c r="B5332" s="68">
        <v>44187</v>
      </c>
      <c r="C5332" s="68" t="s">
        <v>852</v>
      </c>
      <c r="D5332" s="69">
        <f>VLOOKUP(Pag_Inicio_Corr_mas_casos[[#This Row],[Corregimiento]],Hoja3!$A$2:$D$676,4,0)</f>
        <v>60101</v>
      </c>
      <c r="E5332" s="68">
        <v>11</v>
      </c>
      <c r="F5332">
        <v>1</v>
      </c>
    </row>
    <row r="5333" spans="1:6">
      <c r="A5333" s="67">
        <v>44187</v>
      </c>
      <c r="B5333" s="68">
        <v>44187</v>
      </c>
      <c r="C5333" s="68" t="s">
        <v>853</v>
      </c>
      <c r="D5333" s="69">
        <f>VLOOKUP(Pag_Inicio_Corr_mas_casos[[#This Row],[Corregimiento]],Hoja3!$A$2:$D$676,4,0)</f>
        <v>40612</v>
      </c>
      <c r="E5333" s="68">
        <v>11</v>
      </c>
      <c r="F5333">
        <v>1</v>
      </c>
    </row>
    <row r="5334" spans="1:6">
      <c r="A5334" s="67">
        <v>44187</v>
      </c>
      <c r="B5334" s="68">
        <v>44187</v>
      </c>
      <c r="C5334" s="68" t="s">
        <v>854</v>
      </c>
      <c r="D5334" s="69">
        <f>VLOOKUP(Pag_Inicio_Corr_mas_casos[[#This Row],[Corregimiento]],Hoja3!$A$2:$D$676,4,0)</f>
        <v>60401</v>
      </c>
      <c r="E5334" s="68">
        <v>11</v>
      </c>
      <c r="F5334">
        <v>1</v>
      </c>
    </row>
    <row r="5335" spans="1:6">
      <c r="A5335" s="67">
        <v>44187</v>
      </c>
      <c r="B5335" s="68">
        <v>44187</v>
      </c>
      <c r="C5335" s="68" t="s">
        <v>797</v>
      </c>
      <c r="D5335" s="68">
        <v>40607</v>
      </c>
      <c r="E5335" s="68">
        <v>11</v>
      </c>
      <c r="F5335">
        <v>1</v>
      </c>
    </row>
    <row r="5336" spans="1:6">
      <c r="A5336" s="67">
        <v>44187</v>
      </c>
      <c r="B5336" s="68">
        <v>44187</v>
      </c>
      <c r="C5336" s="68" t="s">
        <v>821</v>
      </c>
      <c r="D5336" s="69">
        <f>VLOOKUP(Pag_Inicio_Corr_mas_casos[[#This Row],[Corregimiento]],Hoja3!$A$2:$D$676,4,0)</f>
        <v>20207</v>
      </c>
      <c r="E5336" s="68">
        <v>11</v>
      </c>
      <c r="F5336">
        <v>1</v>
      </c>
    </row>
    <row r="5337" spans="1:6">
      <c r="A5337" s="67">
        <v>44187</v>
      </c>
      <c r="B5337" s="68">
        <v>44187</v>
      </c>
      <c r="C5337" s="68" t="s">
        <v>855</v>
      </c>
      <c r="D5337" s="69">
        <f>VLOOKUP(Pag_Inicio_Corr_mas_casos[[#This Row],[Corregimiento]],Hoja3!$A$2:$D$676,4,0)</f>
        <v>40608</v>
      </c>
      <c r="E5337" s="68">
        <v>11</v>
      </c>
      <c r="F5337">
        <v>1</v>
      </c>
    </row>
    <row r="5338" spans="1:6">
      <c r="A5338" s="67">
        <v>44187</v>
      </c>
      <c r="B5338" s="68">
        <v>44187</v>
      </c>
      <c r="C5338" s="68" t="s">
        <v>856</v>
      </c>
      <c r="D5338" s="69">
        <f>VLOOKUP(Pag_Inicio_Corr_mas_casos[[#This Row],[Corregimiento]],Hoja3!$A$2:$D$676,4,0)</f>
        <v>130312</v>
      </c>
      <c r="E5338" s="68">
        <v>11</v>
      </c>
      <c r="F5338">
        <v>1</v>
      </c>
    </row>
    <row r="5339" spans="1:6">
      <c r="A5339" s="64">
        <v>44188</v>
      </c>
      <c r="B5339" s="65">
        <v>44188</v>
      </c>
      <c r="C5339" s="65" t="s">
        <v>540</v>
      </c>
      <c r="D5339" s="66">
        <f>VLOOKUP(Pag_Inicio_Corr_mas_casos[[#This Row],[Corregimiento]],Hoja3!$A$2:$D$676,4,0)</f>
        <v>80812</v>
      </c>
      <c r="E5339" s="65">
        <v>104</v>
      </c>
      <c r="F5339">
        <v>66</v>
      </c>
    </row>
    <row r="5340" spans="1:6">
      <c r="A5340" s="64">
        <v>44188</v>
      </c>
      <c r="B5340" s="65">
        <v>44188</v>
      </c>
      <c r="C5340" s="65" t="s">
        <v>857</v>
      </c>
      <c r="D5340" s="66">
        <f>VLOOKUP(Pag_Inicio_Corr_mas_casos[[#This Row],[Corregimiento]],Hoja3!$A$2:$D$676,4,0)</f>
        <v>80809</v>
      </c>
      <c r="E5340" s="65">
        <v>92</v>
      </c>
    </row>
    <row r="5341" spans="1:6">
      <c r="A5341" s="64">
        <v>44188</v>
      </c>
      <c r="B5341" s="65">
        <v>44188</v>
      </c>
      <c r="C5341" s="65" t="s">
        <v>858</v>
      </c>
      <c r="D5341" s="66">
        <f>VLOOKUP(Pag_Inicio_Corr_mas_casos[[#This Row],[Corregimiento]],Hoja3!$A$2:$D$676,4,0)</f>
        <v>80819</v>
      </c>
      <c r="E5341" s="65">
        <v>89</v>
      </c>
    </row>
    <row r="5342" spans="1:6">
      <c r="A5342" s="64">
        <v>44188</v>
      </c>
      <c r="B5342" s="65">
        <v>44188</v>
      </c>
      <c r="C5342" s="65" t="s">
        <v>859</v>
      </c>
      <c r="D5342" s="66">
        <f>VLOOKUP(Pag_Inicio_Corr_mas_casos[[#This Row],[Corregimiento]],Hoja3!$A$2:$D$676,4,0)</f>
        <v>130106</v>
      </c>
      <c r="E5342" s="65">
        <v>82</v>
      </c>
    </row>
    <row r="5343" spans="1:6">
      <c r="A5343" s="64">
        <v>44188</v>
      </c>
      <c r="B5343" s="65">
        <v>44188</v>
      </c>
      <c r="C5343" s="65" t="s">
        <v>860</v>
      </c>
      <c r="D5343" s="66">
        <f>VLOOKUP(Pag_Inicio_Corr_mas_casos[[#This Row],[Corregimiento]],Hoja3!$A$2:$D$676,4,0)</f>
        <v>130101</v>
      </c>
      <c r="E5343" s="65">
        <v>80</v>
      </c>
    </row>
    <row r="5344" spans="1:6">
      <c r="A5344" s="64">
        <v>44188</v>
      </c>
      <c r="B5344" s="65">
        <v>44188</v>
      </c>
      <c r="C5344" s="65" t="s">
        <v>799</v>
      </c>
      <c r="D5344" s="66">
        <f>VLOOKUP(Pag_Inicio_Corr_mas_casos[[#This Row],[Corregimiento]],Hoja3!$A$2:$D$676,4,0)</f>
        <v>80817</v>
      </c>
      <c r="E5344" s="65">
        <v>78</v>
      </c>
    </row>
    <row r="5345" spans="1:5">
      <c r="A5345" s="64">
        <v>44188</v>
      </c>
      <c r="B5345" s="65">
        <v>44188</v>
      </c>
      <c r="C5345" s="65" t="s">
        <v>618</v>
      </c>
      <c r="D5345" s="66">
        <f>VLOOKUP(Pag_Inicio_Corr_mas_casos[[#This Row],[Corregimiento]],Hoja3!$A$2:$D$676,4,0)</f>
        <v>80821</v>
      </c>
      <c r="E5345" s="65">
        <v>75</v>
      </c>
    </row>
    <row r="5346" spans="1:5">
      <c r="A5346" s="64">
        <v>44188</v>
      </c>
      <c r="B5346" s="65">
        <v>44188</v>
      </c>
      <c r="C5346" s="65" t="s">
        <v>783</v>
      </c>
      <c r="D5346" s="66">
        <f>VLOOKUP(Pag_Inicio_Corr_mas_casos[[#This Row],[Corregimiento]],Hoja3!$A$2:$D$676,4,0)</f>
        <v>80810</v>
      </c>
      <c r="E5346" s="65">
        <v>69</v>
      </c>
    </row>
    <row r="5347" spans="1:5">
      <c r="A5347" s="64">
        <v>44188</v>
      </c>
      <c r="B5347" s="65">
        <v>44188</v>
      </c>
      <c r="C5347" s="65" t="s">
        <v>800</v>
      </c>
      <c r="D5347" s="66">
        <f>VLOOKUP(Pag_Inicio_Corr_mas_casos[[#This Row],[Corregimiento]],Hoja3!$A$2:$D$676,4,0)</f>
        <v>80822</v>
      </c>
      <c r="E5347" s="65">
        <v>66</v>
      </c>
    </row>
    <row r="5348" spans="1:5">
      <c r="A5348" s="64">
        <v>44188</v>
      </c>
      <c r="B5348" s="65">
        <v>44188</v>
      </c>
      <c r="C5348" s="65" t="s">
        <v>798</v>
      </c>
      <c r="D5348" s="66">
        <f>VLOOKUP(Pag_Inicio_Corr_mas_casos[[#This Row],[Corregimiento]],Hoja3!$A$2:$D$676,4,0)</f>
        <v>80820</v>
      </c>
      <c r="E5348" s="65">
        <v>64</v>
      </c>
    </row>
    <row r="5349" spans="1:5">
      <c r="A5349" s="64">
        <v>44188</v>
      </c>
      <c r="B5349" s="65">
        <v>44188</v>
      </c>
      <c r="C5349" s="65" t="s">
        <v>794</v>
      </c>
      <c r="D5349" s="66">
        <f>VLOOKUP(Pag_Inicio_Corr_mas_casos[[#This Row],[Corregimiento]],Hoja3!$A$2:$D$676,4,0)</f>
        <v>80811</v>
      </c>
      <c r="E5349" s="65">
        <v>60</v>
      </c>
    </row>
    <row r="5350" spans="1:5">
      <c r="A5350" s="64">
        <v>44188</v>
      </c>
      <c r="B5350" s="65">
        <v>44188</v>
      </c>
      <c r="C5350" s="65" t="s">
        <v>786</v>
      </c>
      <c r="D5350" s="66">
        <f>VLOOKUP(Pag_Inicio_Corr_mas_casos[[#This Row],[Corregimiento]],Hoja3!$A$2:$D$676,4,0)</f>
        <v>80806</v>
      </c>
      <c r="E5350" s="65">
        <v>57</v>
      </c>
    </row>
    <row r="5351" spans="1:5">
      <c r="A5351" s="64">
        <v>44188</v>
      </c>
      <c r="B5351" s="65">
        <v>44188</v>
      </c>
      <c r="C5351" s="65" t="s">
        <v>861</v>
      </c>
      <c r="D5351" s="66">
        <f>VLOOKUP(Pag_Inicio_Corr_mas_casos[[#This Row],[Corregimiento]],Hoja3!$A$2:$D$676,4,0)</f>
        <v>130702</v>
      </c>
      <c r="E5351" s="65">
        <v>56</v>
      </c>
    </row>
    <row r="5352" spans="1:5">
      <c r="A5352" s="64">
        <v>44188</v>
      </c>
      <c r="B5352" s="65">
        <v>44188</v>
      </c>
      <c r="C5352" s="65" t="s">
        <v>862</v>
      </c>
      <c r="D5352" s="66">
        <f>VLOOKUP(Pag_Inicio_Corr_mas_casos[[#This Row],[Corregimiento]],Hoja3!$A$2:$D$676,4,0)</f>
        <v>80807</v>
      </c>
      <c r="E5352" s="65">
        <v>55</v>
      </c>
    </row>
    <row r="5353" spans="1:5">
      <c r="A5353" s="64">
        <v>44188</v>
      </c>
      <c r="B5353" s="65">
        <v>44188</v>
      </c>
      <c r="C5353" s="65" t="s">
        <v>792</v>
      </c>
      <c r="D5353" s="66">
        <f>VLOOKUP(Pag_Inicio_Corr_mas_casos[[#This Row],[Corregimiento]],Hoja3!$A$2:$D$676,4,0)</f>
        <v>80814</v>
      </c>
      <c r="E5353" s="65">
        <v>54</v>
      </c>
    </row>
    <row r="5354" spans="1:5">
      <c r="A5354" s="64">
        <v>44188</v>
      </c>
      <c r="B5354" s="65">
        <v>44188</v>
      </c>
      <c r="C5354" s="65" t="s">
        <v>863</v>
      </c>
      <c r="D5354" s="66">
        <f>VLOOKUP(Pag_Inicio_Corr_mas_casos[[#This Row],[Corregimiento]],Hoja3!$A$2:$D$676,4,0)</f>
        <v>130102</v>
      </c>
      <c r="E5354" s="65">
        <v>53</v>
      </c>
    </row>
    <row r="5355" spans="1:5">
      <c r="A5355" s="64">
        <v>44188</v>
      </c>
      <c r="B5355" s="65">
        <v>44188</v>
      </c>
      <c r="C5355" s="65" t="s">
        <v>864</v>
      </c>
      <c r="D5355" s="66">
        <f>VLOOKUP(Pag_Inicio_Corr_mas_casos[[#This Row],[Corregimiento]],Hoja3!$A$2:$D$676,4,0)</f>
        <v>81008</v>
      </c>
      <c r="E5355" s="65">
        <v>52</v>
      </c>
    </row>
    <row r="5356" spans="1:5">
      <c r="A5356" s="64">
        <v>44188</v>
      </c>
      <c r="B5356" s="65">
        <v>44188</v>
      </c>
      <c r="C5356" s="65" t="s">
        <v>793</v>
      </c>
      <c r="D5356" s="66">
        <f>VLOOKUP(Pag_Inicio_Corr_mas_casos[[#This Row],[Corregimiento]],Hoja3!$A$2:$D$676,4,0)</f>
        <v>80826</v>
      </c>
      <c r="E5356" s="65">
        <v>52</v>
      </c>
    </row>
    <row r="5357" spans="1:5">
      <c r="A5357" s="64">
        <v>44188</v>
      </c>
      <c r="B5357" s="65">
        <v>44188</v>
      </c>
      <c r="C5357" s="65" t="s">
        <v>802</v>
      </c>
      <c r="D5357" s="66">
        <f>VLOOKUP(Pag_Inicio_Corr_mas_casos[[#This Row],[Corregimiento]],Hoja3!$A$2:$D$676,4,0)</f>
        <v>80815</v>
      </c>
      <c r="E5357" s="65">
        <v>63</v>
      </c>
    </row>
    <row r="5358" spans="1:5">
      <c r="A5358" s="64">
        <v>44188</v>
      </c>
      <c r="B5358" s="65">
        <v>44188</v>
      </c>
      <c r="C5358" s="65" t="s">
        <v>865</v>
      </c>
      <c r="D5358" s="66">
        <f>VLOOKUP(Pag_Inicio_Corr_mas_casos[[#This Row],[Corregimiento]],Hoja3!$A$2:$D$676,4,0)</f>
        <v>81001</v>
      </c>
      <c r="E5358" s="65">
        <v>49</v>
      </c>
    </row>
    <row r="5359" spans="1:5">
      <c r="A5359" s="64">
        <v>44188</v>
      </c>
      <c r="B5359" s="65">
        <v>44188</v>
      </c>
      <c r="C5359" s="65" t="s">
        <v>787</v>
      </c>
      <c r="D5359" s="66">
        <f>VLOOKUP(Pag_Inicio_Corr_mas_casos[[#This Row],[Corregimiento]],Hoja3!$A$2:$D$676,4,0)</f>
        <v>80823</v>
      </c>
      <c r="E5359" s="65">
        <v>49</v>
      </c>
    </row>
    <row r="5360" spans="1:5">
      <c r="A5360" s="64">
        <v>44188</v>
      </c>
      <c r="B5360" s="65">
        <v>44188</v>
      </c>
      <c r="C5360" s="65" t="s">
        <v>866</v>
      </c>
      <c r="D5360" s="66">
        <f>VLOOKUP(Pag_Inicio_Corr_mas_casos[[#This Row],[Corregimiento]],Hoja3!$A$2:$D$676,4,0)</f>
        <v>81002</v>
      </c>
      <c r="E5360" s="65">
        <v>46</v>
      </c>
    </row>
    <row r="5361" spans="1:5">
      <c r="A5361" s="64">
        <v>44188</v>
      </c>
      <c r="B5361" s="65">
        <v>44188</v>
      </c>
      <c r="C5361" s="65" t="s">
        <v>789</v>
      </c>
      <c r="D5361" s="66">
        <f>VLOOKUP(Pag_Inicio_Corr_mas_casos[[#This Row],[Corregimiento]],Hoja3!$A$2:$D$676,4,0)</f>
        <v>80816</v>
      </c>
      <c r="E5361" s="65">
        <v>45</v>
      </c>
    </row>
    <row r="5362" spans="1:5">
      <c r="A5362" s="64">
        <v>44188</v>
      </c>
      <c r="B5362" s="65">
        <v>44188</v>
      </c>
      <c r="C5362" s="65" t="s">
        <v>823</v>
      </c>
      <c r="D5362" s="66">
        <f>VLOOKUP(Pag_Inicio_Corr_mas_casos[[#This Row],[Corregimiento]],Hoja3!$A$2:$D$676,4,0)</f>
        <v>80803</v>
      </c>
      <c r="E5362" s="65">
        <v>43</v>
      </c>
    </row>
    <row r="5363" spans="1:5">
      <c r="A5363" s="64">
        <v>44188</v>
      </c>
      <c r="B5363" s="65">
        <v>44188</v>
      </c>
      <c r="C5363" s="65" t="s">
        <v>791</v>
      </c>
      <c r="D5363" s="66">
        <f>VLOOKUP(Pag_Inicio_Corr_mas_casos[[#This Row],[Corregimiento]],Hoja3!$A$2:$D$676,4,0)</f>
        <v>81007</v>
      </c>
      <c r="E5363" s="65">
        <v>42</v>
      </c>
    </row>
    <row r="5364" spans="1:5">
      <c r="A5364" s="64">
        <v>44188</v>
      </c>
      <c r="B5364" s="65">
        <v>44188</v>
      </c>
      <c r="C5364" s="65" t="s">
        <v>785</v>
      </c>
      <c r="D5364" s="66">
        <f>VLOOKUP(Pag_Inicio_Corr_mas_casos[[#This Row],[Corregimiento]],Hoja3!$A$2:$D$676,4,0)</f>
        <v>81009</v>
      </c>
      <c r="E5364" s="65">
        <v>41</v>
      </c>
    </row>
    <row r="5365" spans="1:5">
      <c r="A5365" s="64">
        <v>44188</v>
      </c>
      <c r="B5365" s="65">
        <v>44188</v>
      </c>
      <c r="C5365" s="65" t="s">
        <v>790</v>
      </c>
      <c r="D5365" s="66">
        <f>VLOOKUP(Pag_Inicio_Corr_mas_casos[[#This Row],[Corregimiento]],Hoja3!$A$2:$D$676,4,0)</f>
        <v>130708</v>
      </c>
      <c r="E5365" s="65">
        <v>41</v>
      </c>
    </row>
    <row r="5366" spans="1:5">
      <c r="A5366" s="64">
        <v>44188</v>
      </c>
      <c r="B5366" s="65">
        <v>44188</v>
      </c>
      <c r="C5366" s="65" t="s">
        <v>867</v>
      </c>
      <c r="D5366" s="66">
        <f>VLOOKUP(Pag_Inicio_Corr_mas_casos[[#This Row],[Corregimiento]],Hoja3!$A$2:$D$676,4,0)</f>
        <v>81003</v>
      </c>
      <c r="E5366" s="65">
        <v>40</v>
      </c>
    </row>
    <row r="5367" spans="1:5">
      <c r="A5367" s="64">
        <v>44188</v>
      </c>
      <c r="B5367" s="65">
        <v>44188</v>
      </c>
      <c r="C5367" s="65" t="s">
        <v>797</v>
      </c>
      <c r="D5367" s="66">
        <f>VLOOKUP(Pag_Inicio_Corr_mas_casos[[#This Row],[Corregimiento]],Hoja3!$A$2:$D$676,4,0)</f>
        <v>80813</v>
      </c>
      <c r="E5367" s="65">
        <v>38</v>
      </c>
    </row>
    <row r="5368" spans="1:5">
      <c r="A5368" s="64">
        <v>44188</v>
      </c>
      <c r="B5368" s="65">
        <v>44188</v>
      </c>
      <c r="C5368" s="65" t="s">
        <v>868</v>
      </c>
      <c r="D5368" s="66">
        <f>VLOOKUP(Pag_Inicio_Corr_mas_casos[[#This Row],[Corregimiento]],Hoja3!$A$2:$D$676,4,0)</f>
        <v>91001</v>
      </c>
      <c r="E5368" s="65">
        <v>36</v>
      </c>
    </row>
    <row r="5369" spans="1:5">
      <c r="A5369" s="64">
        <v>44188</v>
      </c>
      <c r="B5369" s="65">
        <v>44188</v>
      </c>
      <c r="C5369" s="65" t="s">
        <v>839</v>
      </c>
      <c r="D5369" s="66">
        <f>VLOOKUP(Pag_Inicio_Corr_mas_casos[[#This Row],[Corregimiento]],Hoja3!$A$2:$D$676,4,0)</f>
        <v>130108</v>
      </c>
      <c r="E5369" s="65">
        <v>35</v>
      </c>
    </row>
    <row r="5370" spans="1:5">
      <c r="A5370" s="64">
        <v>44188</v>
      </c>
      <c r="B5370" s="65">
        <v>44188</v>
      </c>
      <c r="C5370" s="65" t="s">
        <v>837</v>
      </c>
      <c r="D5370" s="66">
        <f>VLOOKUP(Pag_Inicio_Corr_mas_casos[[#This Row],[Corregimiento]],Hoja3!$A$2:$D$676,4,0)</f>
        <v>130706</v>
      </c>
      <c r="E5370" s="65">
        <v>33</v>
      </c>
    </row>
    <row r="5371" spans="1:5">
      <c r="A5371" s="64">
        <v>44188</v>
      </c>
      <c r="B5371" s="65">
        <v>44188</v>
      </c>
      <c r="C5371" s="65" t="s">
        <v>842</v>
      </c>
      <c r="D5371" s="66">
        <f>VLOOKUP(Pag_Inicio_Corr_mas_casos[[#This Row],[Corregimiento]],Hoja3!$A$2:$D$676,4,0)</f>
        <v>80802</v>
      </c>
      <c r="E5371" s="65">
        <v>27</v>
      </c>
    </row>
    <row r="5372" spans="1:5">
      <c r="A5372" s="64">
        <v>44188</v>
      </c>
      <c r="B5372" s="65">
        <v>44188</v>
      </c>
      <c r="C5372" s="65" t="s">
        <v>801</v>
      </c>
      <c r="D5372" s="66">
        <f>VLOOKUP(Pag_Inicio_Corr_mas_casos[[#This Row],[Corregimiento]],Hoja3!$A$2:$D$676,4,0)</f>
        <v>80501</v>
      </c>
      <c r="E5372" s="65">
        <v>27</v>
      </c>
    </row>
    <row r="5373" spans="1:5">
      <c r="A5373" s="64">
        <v>44188</v>
      </c>
      <c r="B5373" s="65">
        <v>44188</v>
      </c>
      <c r="C5373" s="65" t="s">
        <v>815</v>
      </c>
      <c r="D5373" s="66">
        <f>VLOOKUP(Pag_Inicio_Corr_mas_casos[[#This Row],[Corregimiento]],Hoja3!$A$2:$D$676,4,0)</f>
        <v>130709</v>
      </c>
      <c r="E5373" s="65">
        <v>26</v>
      </c>
    </row>
    <row r="5374" spans="1:5">
      <c r="A5374" s="64">
        <v>44188</v>
      </c>
      <c r="B5374" s="65">
        <v>44188</v>
      </c>
      <c r="C5374" s="65" t="s">
        <v>838</v>
      </c>
      <c r="D5374" s="66">
        <f>VLOOKUP(Pag_Inicio_Corr_mas_casos[[#This Row],[Corregimiento]],Hoja3!$A$2:$D$676,4,0)</f>
        <v>80808</v>
      </c>
      <c r="E5374" s="65">
        <v>25</v>
      </c>
    </row>
    <row r="5375" spans="1:5">
      <c r="A5375" s="64">
        <v>44188</v>
      </c>
      <c r="B5375" s="65">
        <v>44188</v>
      </c>
      <c r="C5375" s="65" t="s">
        <v>847</v>
      </c>
      <c r="D5375" s="66">
        <f>VLOOKUP(Pag_Inicio_Corr_mas_casos[[#This Row],[Corregimiento]],Hoja3!$A$2:$D$676,4,0)</f>
        <v>40501</v>
      </c>
      <c r="E5375" s="65">
        <v>23</v>
      </c>
    </row>
    <row r="5376" spans="1:5">
      <c r="A5376" s="64">
        <v>44188</v>
      </c>
      <c r="B5376" s="65">
        <v>44188</v>
      </c>
      <c r="C5376" s="65" t="s">
        <v>804</v>
      </c>
      <c r="D5376" s="66">
        <f>VLOOKUP(Pag_Inicio_Corr_mas_casos[[#This Row],[Corregimiento]],Hoja3!$A$2:$D$676,4,0)</f>
        <v>50208</v>
      </c>
      <c r="E5376" s="65">
        <v>23</v>
      </c>
    </row>
    <row r="5377" spans="1:5">
      <c r="A5377" s="64">
        <v>44188</v>
      </c>
      <c r="B5377" s="65">
        <v>44188</v>
      </c>
      <c r="C5377" s="65" t="s">
        <v>869</v>
      </c>
      <c r="D5377" s="66">
        <f>VLOOKUP(Pag_Inicio_Corr_mas_casos[[#This Row],[Corregimiento]],Hoja3!$A$2:$D$676,4,0)</f>
        <v>30111</v>
      </c>
      <c r="E5377" s="65">
        <v>22</v>
      </c>
    </row>
    <row r="5378" spans="1:5">
      <c r="A5378" s="64">
        <v>44188</v>
      </c>
      <c r="B5378" s="65">
        <v>44188</v>
      </c>
      <c r="C5378" s="65" t="s">
        <v>840</v>
      </c>
      <c r="D5378" s="66">
        <f>VLOOKUP(Pag_Inicio_Corr_mas_casos[[#This Row],[Corregimiento]],Hoja3!$A$2:$D$676,4,0)</f>
        <v>130105</v>
      </c>
      <c r="E5378" s="65">
        <v>22</v>
      </c>
    </row>
    <row r="5379" spans="1:5">
      <c r="A5379" s="64">
        <v>44188</v>
      </c>
      <c r="B5379" s="65">
        <v>44188</v>
      </c>
      <c r="C5379" s="65" t="s">
        <v>796</v>
      </c>
      <c r="D5379" s="66">
        <f>VLOOKUP(Pag_Inicio_Corr_mas_casos[[#This Row],[Corregimiento]],Hoja3!$A$2:$D$676,4,0)</f>
        <v>130107</v>
      </c>
      <c r="E5379" s="65">
        <v>18</v>
      </c>
    </row>
    <row r="5380" spans="1:5">
      <c r="A5380" s="64">
        <v>44188</v>
      </c>
      <c r="B5380" s="65">
        <v>44188</v>
      </c>
      <c r="C5380" s="65" t="s">
        <v>870</v>
      </c>
      <c r="D5380" s="66">
        <f>VLOOKUP(Pag_Inicio_Corr_mas_casos[[#This Row],[Corregimiento]],Hoja3!$A$2:$D$676,4,0)</f>
        <v>60704</v>
      </c>
      <c r="E5380" s="65">
        <v>18</v>
      </c>
    </row>
    <row r="5381" spans="1:5">
      <c r="A5381" s="64">
        <v>44188</v>
      </c>
      <c r="B5381" s="65">
        <v>44188</v>
      </c>
      <c r="C5381" s="65" t="s">
        <v>805</v>
      </c>
      <c r="D5381" s="66">
        <f>VLOOKUP(Pag_Inicio_Corr_mas_casos[[#This Row],[Corregimiento]],Hoja3!$A$2:$D$676,4,0)</f>
        <v>130701</v>
      </c>
      <c r="E5381" s="65">
        <v>17</v>
      </c>
    </row>
    <row r="5382" spans="1:5">
      <c r="A5382" s="64">
        <v>44188</v>
      </c>
      <c r="B5382" s="65">
        <v>44188</v>
      </c>
      <c r="C5382" s="65" t="s">
        <v>871</v>
      </c>
      <c r="D5382" s="66">
        <f>VLOOKUP(Pag_Inicio_Corr_mas_casos[[#This Row],[Corregimiento]],Hoja3!$A$2:$D$676,4,0)</f>
        <v>20601</v>
      </c>
      <c r="E5382" s="65">
        <v>17</v>
      </c>
    </row>
    <row r="5383" spans="1:5">
      <c r="A5383" s="64">
        <v>44188</v>
      </c>
      <c r="B5383" s="65">
        <v>44188</v>
      </c>
      <c r="C5383" s="65" t="s">
        <v>539</v>
      </c>
      <c r="D5383" s="66">
        <f>VLOOKUP(Pag_Inicio_Corr_mas_casos[[#This Row],[Corregimiento]],Hoja3!$A$2:$D$676,4,0)</f>
        <v>81006</v>
      </c>
      <c r="E5383" s="65">
        <v>16</v>
      </c>
    </row>
    <row r="5384" spans="1:5">
      <c r="A5384" s="64">
        <v>44188</v>
      </c>
      <c r="B5384" s="65">
        <v>44188</v>
      </c>
      <c r="C5384" s="65" t="s">
        <v>851</v>
      </c>
      <c r="D5384" s="66">
        <f>VLOOKUP(Pag_Inicio_Corr_mas_casos[[#This Row],[Corregimiento]],Hoja3!$A$2:$D$676,4,0)</f>
        <v>60103</v>
      </c>
      <c r="E5384" s="65">
        <v>16</v>
      </c>
    </row>
    <row r="5385" spans="1:5">
      <c r="A5385" s="64">
        <v>44188</v>
      </c>
      <c r="B5385" s="65">
        <v>44188</v>
      </c>
      <c r="C5385" s="65" t="s">
        <v>872</v>
      </c>
      <c r="D5385" s="66">
        <f>VLOOKUP(Pag_Inicio_Corr_mas_casos[[#This Row],[Corregimiento]],Hoja3!$A$2:$D$676,4,0)</f>
        <v>91101</v>
      </c>
      <c r="E5385" s="65">
        <v>15</v>
      </c>
    </row>
    <row r="5386" spans="1:5">
      <c r="A5386" s="64">
        <v>44188</v>
      </c>
      <c r="B5386" s="65">
        <v>44188</v>
      </c>
      <c r="C5386" s="65" t="s">
        <v>853</v>
      </c>
      <c r="D5386" s="66">
        <f>VLOOKUP(Pag_Inicio_Corr_mas_casos[[#This Row],[Corregimiento]],Hoja3!$A$2:$D$676,4,0)</f>
        <v>40612</v>
      </c>
      <c r="E5386" s="65">
        <v>15</v>
      </c>
    </row>
    <row r="5387" spans="1:5">
      <c r="A5387" s="64">
        <v>44188</v>
      </c>
      <c r="B5387" s="65">
        <v>44188</v>
      </c>
      <c r="C5387" s="65" t="s">
        <v>852</v>
      </c>
      <c r="D5387" s="66">
        <f>VLOOKUP(Pag_Inicio_Corr_mas_casos[[#This Row],[Corregimiento]],Hoja3!$A$2:$D$676,4,0)</f>
        <v>60101</v>
      </c>
      <c r="E5387" s="65">
        <v>15</v>
      </c>
    </row>
    <row r="5388" spans="1:5">
      <c r="A5388" s="64">
        <v>44188</v>
      </c>
      <c r="B5388" s="65">
        <v>44188</v>
      </c>
      <c r="C5388" s="65" t="s">
        <v>822</v>
      </c>
      <c r="D5388" s="66">
        <f>VLOOKUP(Pag_Inicio_Corr_mas_casos[[#This Row],[Corregimiento]],Hoja3!$A$2:$D$676,4,0)</f>
        <v>60105</v>
      </c>
      <c r="E5388" s="65">
        <v>14</v>
      </c>
    </row>
    <row r="5389" spans="1:5">
      <c r="A5389" s="64">
        <v>44188</v>
      </c>
      <c r="B5389" s="65">
        <v>44188</v>
      </c>
      <c r="C5389" s="65" t="s">
        <v>841</v>
      </c>
      <c r="D5389" s="66">
        <f>VLOOKUP(Pag_Inicio_Corr_mas_casos[[#This Row],[Corregimiento]],Hoja3!$A$2:$D$676,4,0)</f>
        <v>81005</v>
      </c>
      <c r="E5389" s="65">
        <v>14</v>
      </c>
    </row>
    <row r="5390" spans="1:5">
      <c r="A5390" s="64">
        <v>44188</v>
      </c>
      <c r="B5390" s="65">
        <v>44188</v>
      </c>
      <c r="C5390" s="65" t="s">
        <v>873</v>
      </c>
      <c r="D5390" s="66">
        <f>VLOOKUP(Pag_Inicio_Corr_mas_casos[[#This Row],[Corregimiento]],Hoja3!$A$2:$D$676,4,0)</f>
        <v>30103</v>
      </c>
      <c r="E5390" s="65">
        <v>13</v>
      </c>
    </row>
    <row r="5391" spans="1:5">
      <c r="A5391" s="64">
        <v>44188</v>
      </c>
      <c r="B5391" s="65">
        <v>44188</v>
      </c>
      <c r="C5391" s="65" t="s">
        <v>874</v>
      </c>
      <c r="D5391" s="66">
        <f>VLOOKUP(Pag_Inicio_Corr_mas_casos[[#This Row],[Corregimiento]],Hoja3!$A$2:$D$676,4,0)</f>
        <v>20103</v>
      </c>
      <c r="E5391" s="65">
        <v>13</v>
      </c>
    </row>
    <row r="5392" spans="1:5">
      <c r="A5392" s="64">
        <v>44188</v>
      </c>
      <c r="B5392" s="65">
        <v>44188</v>
      </c>
      <c r="C5392" s="65" t="s">
        <v>875</v>
      </c>
      <c r="D5392" s="66">
        <f>VLOOKUP(Pag_Inicio_Corr_mas_casos[[#This Row],[Corregimiento]],Hoja3!$A$2:$D$676,4,0)</f>
        <v>20609</v>
      </c>
      <c r="E5392" s="65">
        <v>13</v>
      </c>
    </row>
    <row r="5393" spans="1:6">
      <c r="A5393" s="64">
        <v>44188</v>
      </c>
      <c r="B5393" s="65">
        <v>44188</v>
      </c>
      <c r="C5393" s="65" t="s">
        <v>876</v>
      </c>
      <c r="D5393" s="66">
        <f>VLOOKUP(Pag_Inicio_Corr_mas_casos[[#This Row],[Corregimiento]],Hoja3!$A$2:$D$676,4,0)</f>
        <v>70401</v>
      </c>
      <c r="E5393" s="65">
        <v>13</v>
      </c>
    </row>
    <row r="5394" spans="1:6">
      <c r="A5394" s="64">
        <v>44188</v>
      </c>
      <c r="B5394" s="65">
        <v>44188</v>
      </c>
      <c r="C5394" s="65" t="s">
        <v>846</v>
      </c>
      <c r="D5394" s="66">
        <f>VLOOKUP(Pag_Inicio_Corr_mas_casos[[#This Row],[Corregimiento]],Hoja3!$A$2:$D$676,4,0)</f>
        <v>80805</v>
      </c>
      <c r="E5394" s="65">
        <v>13</v>
      </c>
    </row>
    <row r="5395" spans="1:6">
      <c r="A5395" s="64">
        <v>44188</v>
      </c>
      <c r="B5395" s="65">
        <v>44188</v>
      </c>
      <c r="C5395" s="65" t="s">
        <v>877</v>
      </c>
      <c r="D5395" s="66">
        <f>VLOOKUP(Pag_Inicio_Corr_mas_casos[[#This Row],[Corregimiento]],Hoja3!$A$2:$D$676,4,0)</f>
        <v>60102</v>
      </c>
      <c r="E5395" s="65">
        <v>13</v>
      </c>
    </row>
    <row r="5396" spans="1:6">
      <c r="A5396" s="64">
        <v>44188</v>
      </c>
      <c r="B5396" s="65">
        <v>44188</v>
      </c>
      <c r="C5396" s="65" t="s">
        <v>821</v>
      </c>
      <c r="D5396" s="66">
        <f>VLOOKUP(Pag_Inicio_Corr_mas_casos[[#This Row],[Corregimiento]],Hoja3!$A$2:$D$676,4,0)</f>
        <v>20207</v>
      </c>
      <c r="E5396" s="65">
        <v>12</v>
      </c>
    </row>
    <row r="5397" spans="1:6">
      <c r="A5397" s="64">
        <v>44188</v>
      </c>
      <c r="B5397" s="65">
        <v>44188</v>
      </c>
      <c r="C5397" s="65" t="s">
        <v>854</v>
      </c>
      <c r="D5397" s="66">
        <f>VLOOKUP(Pag_Inicio_Corr_mas_casos[[#This Row],[Corregimiento]],Hoja3!$A$2:$D$676,4,0)</f>
        <v>60401</v>
      </c>
      <c r="E5397" s="65">
        <v>12</v>
      </c>
    </row>
    <row r="5398" spans="1:6">
      <c r="A5398" s="64">
        <v>44188</v>
      </c>
      <c r="B5398" s="65">
        <v>44188</v>
      </c>
      <c r="C5398" s="65" t="s">
        <v>844</v>
      </c>
      <c r="D5398" s="66">
        <f>VLOOKUP(Pag_Inicio_Corr_mas_casos[[#This Row],[Corregimiento]],Hoja3!$A$2:$D$676,4,0)</f>
        <v>81004</v>
      </c>
      <c r="E5398" s="65">
        <v>12</v>
      </c>
    </row>
    <row r="5399" spans="1:6">
      <c r="A5399" s="64">
        <v>44188</v>
      </c>
      <c r="B5399" s="65">
        <v>44188</v>
      </c>
      <c r="C5399" s="65" t="s">
        <v>803</v>
      </c>
      <c r="D5399" s="66">
        <f>VLOOKUP(Pag_Inicio_Corr_mas_casos[[#This Row],[Corregimiento]],Hoja3!$A$2:$D$676,4,0)</f>
        <v>130716</v>
      </c>
      <c r="E5399" s="65">
        <v>11</v>
      </c>
    </row>
    <row r="5400" spans="1:6">
      <c r="A5400" s="64">
        <v>44188</v>
      </c>
      <c r="B5400" s="65">
        <v>44188</v>
      </c>
      <c r="C5400" s="65" t="s">
        <v>878</v>
      </c>
      <c r="D5400" s="66">
        <f>VLOOKUP(Pag_Inicio_Corr_mas_casos[[#This Row],[Corregimiento]],Hoja3!$A$2:$D$676,4,0)</f>
        <v>30104</v>
      </c>
      <c r="E5400" s="65">
        <v>11</v>
      </c>
    </row>
    <row r="5401" spans="1:6">
      <c r="A5401" s="64">
        <v>44188</v>
      </c>
      <c r="B5401" s="65">
        <v>44188</v>
      </c>
      <c r="C5401" s="65" t="s">
        <v>816</v>
      </c>
      <c r="D5401" s="66">
        <f>VLOOKUP(Pag_Inicio_Corr_mas_casos[[#This Row],[Corregimiento]],Hoja3!$A$2:$D$676,4,0)</f>
        <v>40606</v>
      </c>
      <c r="E5401" s="65">
        <v>11</v>
      </c>
    </row>
    <row r="5402" spans="1:6">
      <c r="A5402" s="64">
        <v>44188</v>
      </c>
      <c r="B5402" s="65">
        <v>44188</v>
      </c>
      <c r="C5402" s="65" t="s">
        <v>817</v>
      </c>
      <c r="D5402" s="66">
        <f>VLOOKUP(Pag_Inicio_Corr_mas_casos[[#This Row],[Corregimiento]],Hoja3!$A$2:$D$676,4,0)</f>
        <v>130103</v>
      </c>
      <c r="E5402" s="65">
        <v>11</v>
      </c>
    </row>
    <row r="5403" spans="1:6">
      <c r="A5403" s="64">
        <v>44188</v>
      </c>
      <c r="B5403" s="65">
        <v>44188</v>
      </c>
      <c r="C5403" s="65" t="s">
        <v>879</v>
      </c>
      <c r="D5403" s="66">
        <f>VLOOKUP(Pag_Inicio_Corr_mas_casos[[#This Row],[Corregimiento]],Hoja3!$A$2:$D$676,4,0)</f>
        <v>91008</v>
      </c>
      <c r="E5403" s="65">
        <v>11</v>
      </c>
    </row>
    <row r="5404" spans="1:6">
      <c r="A5404" s="83">
        <v>44189</v>
      </c>
      <c r="B5404" s="84">
        <v>44189</v>
      </c>
      <c r="C5404" s="84" t="s">
        <v>537</v>
      </c>
      <c r="D5404" s="85">
        <f>VLOOKUP(Pag_Inicio_Corr_mas_casos[[#This Row],[Corregimiento]],Hoja3!$A$2:$D$676,4,0)</f>
        <v>80819</v>
      </c>
      <c r="E5404" s="84">
        <v>135</v>
      </c>
      <c r="F5404">
        <v>63</v>
      </c>
    </row>
    <row r="5405" spans="1:6">
      <c r="A5405" s="83">
        <v>44189</v>
      </c>
      <c r="B5405" s="84">
        <v>44189</v>
      </c>
      <c r="C5405" s="84" t="s">
        <v>540</v>
      </c>
      <c r="D5405" s="85">
        <f>VLOOKUP(Pag_Inicio_Corr_mas_casos[[#This Row],[Corregimiento]],Hoja3!$A$2:$D$676,4,0)</f>
        <v>80812</v>
      </c>
      <c r="E5405" s="84">
        <v>133</v>
      </c>
    </row>
    <row r="5406" spans="1:6">
      <c r="A5406" s="83">
        <v>44189</v>
      </c>
      <c r="B5406" s="84">
        <v>44189</v>
      </c>
      <c r="C5406" s="84" t="s">
        <v>533</v>
      </c>
      <c r="D5406" s="85">
        <f>VLOOKUP(Pag_Inicio_Corr_mas_casos[[#This Row],[Corregimiento]],Hoja3!$A$2:$D$676,4,0)</f>
        <v>80817</v>
      </c>
      <c r="E5406" s="84">
        <v>114</v>
      </c>
    </row>
    <row r="5407" spans="1:6">
      <c r="A5407" s="83">
        <v>44189</v>
      </c>
      <c r="B5407" s="84">
        <v>44189</v>
      </c>
      <c r="C5407" s="84" t="s">
        <v>565</v>
      </c>
      <c r="D5407" s="85">
        <f>VLOOKUP(Pag_Inicio_Corr_mas_casos[[#This Row],[Corregimiento]],Hoja3!$A$2:$D$676,4,0)</f>
        <v>80809</v>
      </c>
      <c r="E5407" s="84">
        <v>102</v>
      </c>
    </row>
    <row r="5408" spans="1:6">
      <c r="A5408" s="83">
        <v>44189</v>
      </c>
      <c r="B5408" s="84">
        <v>44189</v>
      </c>
      <c r="C5408" s="84" t="s">
        <v>880</v>
      </c>
      <c r="D5408" s="85">
        <f>VLOOKUP(Pag_Inicio_Corr_mas_casos[[#This Row],[Corregimiento]],Hoja3!$A$2:$D$676,4,0)</f>
        <v>80822</v>
      </c>
      <c r="E5408" s="84">
        <v>93</v>
      </c>
    </row>
    <row r="5409" spans="1:5">
      <c r="A5409" s="83">
        <v>44189</v>
      </c>
      <c r="B5409" s="84">
        <v>44189</v>
      </c>
      <c r="C5409" s="84" t="s">
        <v>618</v>
      </c>
      <c r="D5409" s="85">
        <f>VLOOKUP(Pag_Inicio_Corr_mas_casos[[#This Row],[Corregimiento]],Hoja3!$A$2:$D$676,4,0)</f>
        <v>80821</v>
      </c>
      <c r="E5409" s="84">
        <v>89</v>
      </c>
    </row>
    <row r="5410" spans="1:5">
      <c r="A5410" s="83">
        <v>44189</v>
      </c>
      <c r="B5410" s="84">
        <v>44189</v>
      </c>
      <c r="C5410" s="84" t="s">
        <v>787</v>
      </c>
      <c r="D5410" s="85">
        <f>VLOOKUP(Pag_Inicio_Corr_mas_casos[[#This Row],[Corregimiento]],Hoja3!$A$2:$D$676,4,0)</f>
        <v>80823</v>
      </c>
      <c r="E5410" s="84">
        <v>86</v>
      </c>
    </row>
    <row r="5411" spans="1:5">
      <c r="A5411" s="83">
        <v>44189</v>
      </c>
      <c r="B5411" s="84">
        <v>44189</v>
      </c>
      <c r="C5411" s="84" t="s">
        <v>797</v>
      </c>
      <c r="D5411" s="85">
        <f>VLOOKUP(Pag_Inicio_Corr_mas_casos[[#This Row],[Corregimiento]],Hoja3!$A$2:$D$676,4,0)</f>
        <v>80813</v>
      </c>
      <c r="E5411" s="84">
        <v>78</v>
      </c>
    </row>
    <row r="5412" spans="1:5">
      <c r="A5412" s="83">
        <v>44189</v>
      </c>
      <c r="B5412" s="84">
        <v>44189</v>
      </c>
      <c r="C5412" s="84" t="s">
        <v>793</v>
      </c>
      <c r="D5412" s="85">
        <f>VLOOKUP(Pag_Inicio_Corr_mas_casos[[#This Row],[Corregimiento]],Hoja3!$A$2:$D$676,4,0)</f>
        <v>80826</v>
      </c>
      <c r="E5412" s="84">
        <v>74</v>
      </c>
    </row>
    <row r="5413" spans="1:5">
      <c r="A5413" s="83">
        <v>44189</v>
      </c>
      <c r="B5413" s="84">
        <v>44189</v>
      </c>
      <c r="C5413" s="84" t="s">
        <v>881</v>
      </c>
      <c r="D5413" s="85">
        <f>VLOOKUP(Pag_Inicio_Corr_mas_casos[[#This Row],[Corregimiento]],Hoja3!$A$2:$D$676,4,0)</f>
        <v>130101</v>
      </c>
      <c r="E5413" s="84">
        <v>73</v>
      </c>
    </row>
    <row r="5414" spans="1:5">
      <c r="A5414" s="83">
        <v>44189</v>
      </c>
      <c r="B5414" s="84">
        <v>44189</v>
      </c>
      <c r="C5414" s="84" t="s">
        <v>783</v>
      </c>
      <c r="D5414" s="85">
        <f>VLOOKUP(Pag_Inicio_Corr_mas_casos[[#This Row],[Corregimiento]],Hoja3!$A$2:$D$676,4,0)</f>
        <v>80810</v>
      </c>
      <c r="E5414" s="84">
        <v>71</v>
      </c>
    </row>
    <row r="5415" spans="1:5">
      <c r="A5415" s="83">
        <v>44189</v>
      </c>
      <c r="B5415" s="84">
        <v>44189</v>
      </c>
      <c r="C5415" s="84" t="s">
        <v>862</v>
      </c>
      <c r="D5415" s="85">
        <f>VLOOKUP(Pag_Inicio_Corr_mas_casos[[#This Row],[Corregimiento]],Hoja3!$A$2:$D$676,4,0)</f>
        <v>80807</v>
      </c>
      <c r="E5415" s="84">
        <v>68</v>
      </c>
    </row>
    <row r="5416" spans="1:5">
      <c r="A5416" s="83">
        <v>44189</v>
      </c>
      <c r="B5416" s="84">
        <v>44189</v>
      </c>
      <c r="C5416" s="84" t="s">
        <v>786</v>
      </c>
      <c r="D5416" s="85">
        <f>VLOOKUP(Pag_Inicio_Corr_mas_casos[[#This Row],[Corregimiento]],Hoja3!$A$2:$D$676,4,0)</f>
        <v>80806</v>
      </c>
      <c r="E5416" s="84">
        <v>68</v>
      </c>
    </row>
    <row r="5417" spans="1:5">
      <c r="A5417" s="83">
        <v>44189</v>
      </c>
      <c r="B5417" s="84">
        <v>44189</v>
      </c>
      <c r="C5417" s="84" t="s">
        <v>791</v>
      </c>
      <c r="D5417" s="85">
        <f>VLOOKUP(Pag_Inicio_Corr_mas_casos[[#This Row],[Corregimiento]],Hoja3!$A$2:$D$676,4,0)</f>
        <v>81007</v>
      </c>
      <c r="E5417" s="84">
        <v>64</v>
      </c>
    </row>
    <row r="5418" spans="1:5">
      <c r="A5418" s="83">
        <v>44189</v>
      </c>
      <c r="B5418" s="84">
        <v>44189</v>
      </c>
      <c r="C5418" s="84" t="s">
        <v>863</v>
      </c>
      <c r="D5418" s="85">
        <f>VLOOKUP(Pag_Inicio_Corr_mas_casos[[#This Row],[Corregimiento]],Hoja3!$A$2:$D$676,4,0)</f>
        <v>130102</v>
      </c>
      <c r="E5418" s="84">
        <v>61</v>
      </c>
    </row>
    <row r="5419" spans="1:5">
      <c r="A5419" s="83">
        <v>44189</v>
      </c>
      <c r="B5419" s="84">
        <v>44189</v>
      </c>
      <c r="C5419" s="84" t="s">
        <v>802</v>
      </c>
      <c r="D5419" s="85">
        <f>VLOOKUP(Pag_Inicio_Corr_mas_casos[[#This Row],[Corregimiento]],Hoja3!$A$2:$D$676,4,0)</f>
        <v>80815</v>
      </c>
      <c r="E5419" s="84">
        <v>96</v>
      </c>
    </row>
    <row r="5420" spans="1:5">
      <c r="A5420" s="83">
        <v>44189</v>
      </c>
      <c r="B5420" s="84">
        <v>44189</v>
      </c>
      <c r="C5420" s="84" t="s">
        <v>794</v>
      </c>
      <c r="D5420" s="85">
        <f>VLOOKUP(Pag_Inicio_Corr_mas_casos[[#This Row],[Corregimiento]],Hoja3!$A$2:$D$676,4,0)</f>
        <v>80811</v>
      </c>
      <c r="E5420" s="84">
        <v>58</v>
      </c>
    </row>
    <row r="5421" spans="1:5">
      <c r="A5421" s="83">
        <v>44189</v>
      </c>
      <c r="B5421" s="84">
        <v>44189</v>
      </c>
      <c r="C5421" s="84" t="s">
        <v>785</v>
      </c>
      <c r="D5421" s="85">
        <f>VLOOKUP(Pag_Inicio_Corr_mas_casos[[#This Row],[Corregimiento]],Hoja3!$A$2:$D$676,4,0)</f>
        <v>81009</v>
      </c>
      <c r="E5421" s="84">
        <v>55</v>
      </c>
    </row>
    <row r="5422" spans="1:5">
      <c r="A5422" s="83">
        <v>44189</v>
      </c>
      <c r="B5422" s="84">
        <v>44189</v>
      </c>
      <c r="C5422" s="84" t="s">
        <v>864</v>
      </c>
      <c r="D5422" s="85">
        <f>VLOOKUP(Pag_Inicio_Corr_mas_casos[[#This Row],[Corregimiento]],Hoja3!$A$2:$D$676,4,0)</f>
        <v>81008</v>
      </c>
      <c r="E5422" s="84">
        <v>53</v>
      </c>
    </row>
    <row r="5423" spans="1:5">
      <c r="A5423" s="83">
        <v>44189</v>
      </c>
      <c r="B5423" s="84">
        <v>44189</v>
      </c>
      <c r="C5423" s="84" t="s">
        <v>784</v>
      </c>
      <c r="D5423" s="85">
        <f>VLOOKUP(Pag_Inicio_Corr_mas_casos[[#This Row],[Corregimiento]],Hoja3!$A$2:$D$676,4,0)</f>
        <v>130717</v>
      </c>
      <c r="E5423" s="84">
        <v>53</v>
      </c>
    </row>
    <row r="5424" spans="1:5">
      <c r="A5424" s="83">
        <v>44189</v>
      </c>
      <c r="B5424" s="84">
        <v>44189</v>
      </c>
      <c r="C5424" s="84" t="s">
        <v>865</v>
      </c>
      <c r="D5424" s="85">
        <f>VLOOKUP(Pag_Inicio_Corr_mas_casos[[#This Row],[Corregimiento]],Hoja3!$A$2:$D$676,4,0)</f>
        <v>81001</v>
      </c>
      <c r="E5424" s="84">
        <v>52</v>
      </c>
    </row>
    <row r="5425" spans="1:5">
      <c r="A5425" s="83">
        <v>44189</v>
      </c>
      <c r="B5425" s="84">
        <v>44189</v>
      </c>
      <c r="C5425" s="84" t="s">
        <v>866</v>
      </c>
      <c r="D5425" s="85">
        <f>VLOOKUP(Pag_Inicio_Corr_mas_casos[[#This Row],[Corregimiento]],Hoja3!$A$2:$D$676,4,0)</f>
        <v>81002</v>
      </c>
      <c r="E5425" s="84">
        <v>52</v>
      </c>
    </row>
    <row r="5426" spans="1:5">
      <c r="A5426" s="83">
        <v>44189</v>
      </c>
      <c r="B5426" s="84">
        <v>44189</v>
      </c>
      <c r="C5426" s="84" t="s">
        <v>792</v>
      </c>
      <c r="D5426" s="85">
        <f>VLOOKUP(Pag_Inicio_Corr_mas_casos[[#This Row],[Corregimiento]],Hoja3!$A$2:$D$676,4,0)</f>
        <v>80814</v>
      </c>
      <c r="E5426" s="84">
        <v>50</v>
      </c>
    </row>
    <row r="5427" spans="1:5">
      <c r="A5427" s="83">
        <v>44189</v>
      </c>
      <c r="B5427" s="84">
        <v>44189</v>
      </c>
      <c r="C5427" s="84" t="s">
        <v>798</v>
      </c>
      <c r="D5427" s="85">
        <f>VLOOKUP(Pag_Inicio_Corr_mas_casos[[#This Row],[Corregimiento]],Hoja3!$A$2:$D$676,4,0)</f>
        <v>80820</v>
      </c>
      <c r="E5427" s="84">
        <v>48</v>
      </c>
    </row>
    <row r="5428" spans="1:5">
      <c r="A5428" s="83">
        <v>44189</v>
      </c>
      <c r="B5428" s="84">
        <v>44189</v>
      </c>
      <c r="C5428" s="84" t="s">
        <v>882</v>
      </c>
      <c r="D5428" s="85">
        <f>VLOOKUP(Pag_Inicio_Corr_mas_casos[[#This Row],[Corregimiento]],Hoja3!$A$2:$D$676,4,0)</f>
        <v>130106</v>
      </c>
      <c r="E5428" s="84">
        <v>47</v>
      </c>
    </row>
    <row r="5429" spans="1:5">
      <c r="A5429" s="83">
        <v>44189</v>
      </c>
      <c r="B5429" s="84">
        <v>44189</v>
      </c>
      <c r="C5429" s="84" t="s">
        <v>883</v>
      </c>
      <c r="D5429" s="85">
        <f>VLOOKUP(Pag_Inicio_Corr_mas_casos[[#This Row],[Corregimiento]],Hoja3!$A$2:$D$676,4,0)</f>
        <v>40601</v>
      </c>
      <c r="E5429" s="84">
        <v>42</v>
      </c>
    </row>
    <row r="5430" spans="1:5">
      <c r="A5430" s="83">
        <v>44189</v>
      </c>
      <c r="B5430" s="84">
        <v>44189</v>
      </c>
      <c r="C5430" s="84" t="s">
        <v>813</v>
      </c>
      <c r="D5430" s="85">
        <f>VLOOKUP(Pag_Inicio_Corr_mas_casos[[#This Row],[Corregimiento]],Hoja3!$A$2:$D$676,4,0)</f>
        <v>30107</v>
      </c>
      <c r="E5430" s="84">
        <v>40</v>
      </c>
    </row>
    <row r="5431" spans="1:5">
      <c r="A5431" s="83">
        <v>44189</v>
      </c>
      <c r="B5431" s="84">
        <v>44189</v>
      </c>
      <c r="C5431" s="84" t="s">
        <v>790</v>
      </c>
      <c r="D5431" s="85">
        <f>VLOOKUP(Pag_Inicio_Corr_mas_casos[[#This Row],[Corregimiento]],Hoja3!$A$2:$D$676,4,0)</f>
        <v>130708</v>
      </c>
      <c r="E5431" s="84">
        <v>40</v>
      </c>
    </row>
    <row r="5432" spans="1:5">
      <c r="A5432" s="83">
        <v>44189</v>
      </c>
      <c r="B5432" s="84">
        <v>44189</v>
      </c>
      <c r="C5432" s="84" t="s">
        <v>838</v>
      </c>
      <c r="D5432" s="85">
        <f>VLOOKUP(Pag_Inicio_Corr_mas_casos[[#This Row],[Corregimiento]],Hoja3!$A$2:$D$676,4,0)</f>
        <v>80808</v>
      </c>
      <c r="E5432" s="84">
        <v>38</v>
      </c>
    </row>
    <row r="5433" spans="1:5">
      <c r="A5433" s="83">
        <v>44189</v>
      </c>
      <c r="B5433" s="84">
        <v>44189</v>
      </c>
      <c r="C5433" s="84" t="s">
        <v>861</v>
      </c>
      <c r="D5433" s="85">
        <f>VLOOKUP(Pag_Inicio_Corr_mas_casos[[#This Row],[Corregimiento]],Hoja3!$A$2:$D$676,4,0)</f>
        <v>130702</v>
      </c>
      <c r="E5433" s="84">
        <v>34</v>
      </c>
    </row>
    <row r="5434" spans="1:5">
      <c r="A5434" s="83">
        <v>44189</v>
      </c>
      <c r="B5434" s="84">
        <v>44189</v>
      </c>
      <c r="C5434" s="84" t="s">
        <v>805</v>
      </c>
      <c r="D5434" s="85">
        <f>VLOOKUP(Pag_Inicio_Corr_mas_casos[[#This Row],[Corregimiento]],Hoja3!$A$2:$D$676,4,0)</f>
        <v>130701</v>
      </c>
      <c r="E5434" s="84">
        <v>32</v>
      </c>
    </row>
    <row r="5435" spans="1:5">
      <c r="A5435" s="83">
        <v>44189</v>
      </c>
      <c r="B5435" s="84">
        <v>44189</v>
      </c>
      <c r="C5435" s="84" t="s">
        <v>868</v>
      </c>
      <c r="D5435" s="85">
        <f>VLOOKUP(Pag_Inicio_Corr_mas_casos[[#This Row],[Corregimiento]],Hoja3!$A$2:$D$676,4,0)</f>
        <v>91001</v>
      </c>
      <c r="E5435" s="84">
        <v>32</v>
      </c>
    </row>
    <row r="5436" spans="1:5">
      <c r="A5436" s="83">
        <v>44189</v>
      </c>
      <c r="B5436" s="84">
        <v>44189</v>
      </c>
      <c r="C5436" s="84" t="s">
        <v>806</v>
      </c>
      <c r="D5436" s="85">
        <f>VLOOKUP(Pag_Inicio_Corr_mas_casos[[#This Row],[Corregimiento]],Hoja3!$A$2:$D$676,4,0)</f>
        <v>80804</v>
      </c>
      <c r="E5436" s="84">
        <v>31</v>
      </c>
    </row>
    <row r="5437" spans="1:5">
      <c r="A5437" s="83">
        <v>44189</v>
      </c>
      <c r="B5437" s="84">
        <v>44189</v>
      </c>
      <c r="C5437" s="84" t="s">
        <v>801</v>
      </c>
      <c r="D5437" s="85">
        <f>VLOOKUP(Pag_Inicio_Corr_mas_casos[[#This Row],[Corregimiento]],Hoja3!$A$2:$D$676,4,0)</f>
        <v>80501</v>
      </c>
      <c r="E5437" s="84">
        <v>31</v>
      </c>
    </row>
    <row r="5438" spans="1:5">
      <c r="A5438" s="83">
        <v>44189</v>
      </c>
      <c r="B5438" s="84">
        <v>44189</v>
      </c>
      <c r="C5438" s="84" t="s">
        <v>823</v>
      </c>
      <c r="D5438" s="85">
        <f>VLOOKUP(Pag_Inicio_Corr_mas_casos[[#This Row],[Corregimiento]],Hoja3!$A$2:$D$676,4,0)</f>
        <v>80803</v>
      </c>
      <c r="E5438" s="84">
        <v>28</v>
      </c>
    </row>
    <row r="5439" spans="1:5">
      <c r="A5439" s="83">
        <v>44189</v>
      </c>
      <c r="B5439" s="84">
        <v>44189</v>
      </c>
      <c r="C5439" s="84" t="s">
        <v>796</v>
      </c>
      <c r="D5439" s="85">
        <f>VLOOKUP(Pag_Inicio_Corr_mas_casos[[#This Row],[Corregimiento]],Hoja3!$A$2:$D$676,4,0)</f>
        <v>130107</v>
      </c>
      <c r="E5439" s="84">
        <v>27</v>
      </c>
    </row>
    <row r="5440" spans="1:5">
      <c r="A5440" s="83">
        <v>44189</v>
      </c>
      <c r="B5440" s="84">
        <v>44189</v>
      </c>
      <c r="C5440" s="84" t="s">
        <v>804</v>
      </c>
      <c r="D5440" s="85">
        <f>VLOOKUP(Pag_Inicio_Corr_mas_casos[[#This Row],[Corregimiento]],Hoja3!$A$2:$D$676,4,0)</f>
        <v>50208</v>
      </c>
      <c r="E5440" s="84">
        <v>27</v>
      </c>
    </row>
    <row r="5441" spans="1:5">
      <c r="A5441" s="83">
        <v>44189</v>
      </c>
      <c r="B5441" s="84">
        <v>44189</v>
      </c>
      <c r="C5441" s="84" t="s">
        <v>840</v>
      </c>
      <c r="D5441" s="85">
        <f>VLOOKUP(Pag_Inicio_Corr_mas_casos[[#This Row],[Corregimiento]],Hoja3!$A$2:$D$676,4,0)</f>
        <v>130105</v>
      </c>
      <c r="E5441" s="84">
        <v>23</v>
      </c>
    </row>
    <row r="5442" spans="1:5">
      <c r="A5442" s="83">
        <v>44189</v>
      </c>
      <c r="B5442" s="84">
        <v>44189</v>
      </c>
      <c r="C5442" s="84" t="s">
        <v>539</v>
      </c>
      <c r="D5442" s="85">
        <f>VLOOKUP(Pag_Inicio_Corr_mas_casos[[#This Row],[Corregimiento]],Hoja3!$A$2:$D$676,4,0)</f>
        <v>81006</v>
      </c>
      <c r="E5442" s="84">
        <v>21</v>
      </c>
    </row>
    <row r="5443" spans="1:5">
      <c r="A5443" s="83">
        <v>44189</v>
      </c>
      <c r="B5443" s="84">
        <v>44189</v>
      </c>
      <c r="C5443" s="84" t="s">
        <v>873</v>
      </c>
      <c r="D5443" s="85">
        <f>VLOOKUP(Pag_Inicio_Corr_mas_casos[[#This Row],[Corregimiento]],Hoja3!$A$2:$D$676,4,0)</f>
        <v>30103</v>
      </c>
      <c r="E5443" s="84">
        <v>19</v>
      </c>
    </row>
    <row r="5444" spans="1:5">
      <c r="A5444" s="83">
        <v>44189</v>
      </c>
      <c r="B5444" s="84">
        <v>44189</v>
      </c>
      <c r="C5444" s="84" t="s">
        <v>878</v>
      </c>
      <c r="D5444" s="85">
        <f>VLOOKUP(Pag_Inicio_Corr_mas_casos[[#This Row],[Corregimiento]],Hoja3!$A$2:$D$676,4,0)</f>
        <v>30104</v>
      </c>
      <c r="E5444" s="84">
        <v>18</v>
      </c>
    </row>
    <row r="5445" spans="1:5">
      <c r="A5445" s="83">
        <v>44189</v>
      </c>
      <c r="B5445" s="84">
        <v>44189</v>
      </c>
      <c r="C5445" s="84" t="s">
        <v>837</v>
      </c>
      <c r="D5445" s="85">
        <f>VLOOKUP(Pag_Inicio_Corr_mas_casos[[#This Row],[Corregimiento]],Hoja3!$A$2:$D$676,4,0)</f>
        <v>130706</v>
      </c>
      <c r="E5445" s="84">
        <v>17</v>
      </c>
    </row>
    <row r="5446" spans="1:5">
      <c r="A5446" s="83">
        <v>44189</v>
      </c>
      <c r="B5446" s="84">
        <v>44189</v>
      </c>
      <c r="C5446" s="84" t="s">
        <v>803</v>
      </c>
      <c r="D5446" s="85">
        <f>VLOOKUP(Pag_Inicio_Corr_mas_casos[[#This Row],[Corregimiento]],Hoja3!$A$2:$D$676,4,0)</f>
        <v>130716</v>
      </c>
      <c r="E5446" s="84">
        <v>17</v>
      </c>
    </row>
    <row r="5447" spans="1:5">
      <c r="A5447" s="83">
        <v>44189</v>
      </c>
      <c r="B5447" s="84">
        <v>44189</v>
      </c>
      <c r="C5447" s="84" t="s">
        <v>884</v>
      </c>
      <c r="D5447" s="85">
        <f>VLOOKUP(Pag_Inicio_Corr_mas_casos[[#This Row],[Corregimiento]],Hoja3!$A$2:$D$676,4,0)</f>
        <v>130108</v>
      </c>
      <c r="E5447" s="84">
        <v>16</v>
      </c>
    </row>
    <row r="5448" spans="1:5">
      <c r="A5448" s="83">
        <v>44189</v>
      </c>
      <c r="B5448" s="84">
        <v>44189</v>
      </c>
      <c r="C5448" s="84" t="s">
        <v>885</v>
      </c>
      <c r="D5448" s="85">
        <f>VLOOKUP(Pag_Inicio_Corr_mas_casos[[#This Row],[Corregimiento]],Hoja3!$A$2:$D$676,4,0)</f>
        <v>60101</v>
      </c>
      <c r="E5448" s="84">
        <v>16</v>
      </c>
    </row>
    <row r="5449" spans="1:5">
      <c r="A5449" s="83">
        <v>44189</v>
      </c>
      <c r="B5449" s="84">
        <v>44189</v>
      </c>
      <c r="C5449" s="84" t="s">
        <v>822</v>
      </c>
      <c r="D5449" s="85">
        <f>VLOOKUP(Pag_Inicio_Corr_mas_casos[[#This Row],[Corregimiento]],Hoja3!$A$2:$D$676,4,0)</f>
        <v>60105</v>
      </c>
      <c r="E5449" s="84">
        <v>16</v>
      </c>
    </row>
    <row r="5450" spans="1:5">
      <c r="A5450" s="83">
        <v>44189</v>
      </c>
      <c r="B5450" s="84">
        <v>44189</v>
      </c>
      <c r="C5450" s="84" t="s">
        <v>841</v>
      </c>
      <c r="D5450" s="85">
        <f>VLOOKUP(Pag_Inicio_Corr_mas_casos[[#This Row],[Corregimiento]],Hoja3!$A$2:$D$676,4,0)</f>
        <v>81005</v>
      </c>
      <c r="E5450" s="84">
        <v>16</v>
      </c>
    </row>
    <row r="5451" spans="1:5">
      <c r="A5451" s="83">
        <v>44189</v>
      </c>
      <c r="B5451" s="84">
        <v>44189</v>
      </c>
      <c r="C5451" s="84" t="s">
        <v>886</v>
      </c>
      <c r="D5451" s="85">
        <f>VLOOKUP(Pag_Inicio_Corr_mas_casos[[#This Row],[Corregimiento]],Hoja3!$A$2:$D$676,4,0)</f>
        <v>50316</v>
      </c>
      <c r="E5451" s="84">
        <v>16</v>
      </c>
    </row>
    <row r="5452" spans="1:5">
      <c r="A5452" s="83">
        <v>44189</v>
      </c>
      <c r="B5452" s="84">
        <v>44189</v>
      </c>
      <c r="C5452" s="84" t="s">
        <v>854</v>
      </c>
      <c r="D5452" s="85">
        <f>VLOOKUP(Pag_Inicio_Corr_mas_casos[[#This Row],[Corregimiento]],Hoja3!$A$2:$D$676,4,0)</f>
        <v>60401</v>
      </c>
      <c r="E5452" s="84">
        <v>15</v>
      </c>
    </row>
    <row r="5453" spans="1:5">
      <c r="A5453" s="83">
        <v>44189</v>
      </c>
      <c r="B5453" s="84">
        <v>44189</v>
      </c>
      <c r="C5453" s="84" t="s">
        <v>871</v>
      </c>
      <c r="D5453" s="85">
        <f>VLOOKUP(Pag_Inicio_Corr_mas_casos[[#This Row],[Corregimiento]],Hoja3!$A$2:$D$676,4,0)</f>
        <v>20601</v>
      </c>
      <c r="E5453" s="84">
        <v>15</v>
      </c>
    </row>
    <row r="5454" spans="1:5">
      <c r="A5454" s="83">
        <v>44189</v>
      </c>
      <c r="B5454" s="84">
        <v>44189</v>
      </c>
      <c r="C5454" s="84" t="s">
        <v>887</v>
      </c>
      <c r="D5454" s="85">
        <f>VLOOKUP(Pag_Inicio_Corr_mas_casos[[#This Row],[Corregimiento]],Hoja3!$A$2:$D$676,4,0)</f>
        <v>70301</v>
      </c>
      <c r="E5454" s="84">
        <v>14</v>
      </c>
    </row>
    <row r="5455" spans="1:5">
      <c r="A5455" s="83">
        <v>44189</v>
      </c>
      <c r="B5455" s="84">
        <v>44189</v>
      </c>
      <c r="C5455" s="84" t="s">
        <v>846</v>
      </c>
      <c r="D5455" s="85">
        <f>VLOOKUP(Pag_Inicio_Corr_mas_casos[[#This Row],[Corregimiento]],Hoja3!$A$2:$D$676,4,0)</f>
        <v>80805</v>
      </c>
      <c r="E5455" s="84">
        <v>13</v>
      </c>
    </row>
    <row r="5456" spans="1:5">
      <c r="A5456" s="83">
        <v>44189</v>
      </c>
      <c r="B5456" s="84">
        <v>44189</v>
      </c>
      <c r="C5456" s="84" t="s">
        <v>842</v>
      </c>
      <c r="D5456" s="85">
        <f>VLOOKUP(Pag_Inicio_Corr_mas_casos[[#This Row],[Corregimiento]],Hoja3!$A$2:$D$676,4,0)</f>
        <v>80802</v>
      </c>
      <c r="E5456" s="84">
        <v>13</v>
      </c>
    </row>
    <row r="5457" spans="1:6">
      <c r="A5457" s="83">
        <v>44189</v>
      </c>
      <c r="B5457" s="84">
        <v>44189</v>
      </c>
      <c r="C5457" s="84" t="s">
        <v>851</v>
      </c>
      <c r="D5457" s="85">
        <f>VLOOKUP(Pag_Inicio_Corr_mas_casos[[#This Row],[Corregimiento]],Hoja3!$A$2:$D$676,4,0)</f>
        <v>60103</v>
      </c>
      <c r="E5457" s="84">
        <v>13</v>
      </c>
    </row>
    <row r="5458" spans="1:6">
      <c r="A5458" s="83">
        <v>44189</v>
      </c>
      <c r="B5458" s="84">
        <v>44189</v>
      </c>
      <c r="C5458" s="84" t="s">
        <v>869</v>
      </c>
      <c r="D5458" s="85">
        <f>VLOOKUP(Pag_Inicio_Corr_mas_casos[[#This Row],[Corregimiento]],Hoja3!$A$2:$D$676,4,0)</f>
        <v>30111</v>
      </c>
      <c r="E5458" s="84">
        <v>13</v>
      </c>
    </row>
    <row r="5459" spans="1:6">
      <c r="A5459" s="83">
        <v>44189</v>
      </c>
      <c r="B5459" s="84">
        <v>44189</v>
      </c>
      <c r="C5459" s="84" t="s">
        <v>815</v>
      </c>
      <c r="D5459" s="85">
        <f>VLOOKUP(Pag_Inicio_Corr_mas_casos[[#This Row],[Corregimiento]],Hoja3!$A$2:$D$676,4,0)</f>
        <v>130709</v>
      </c>
      <c r="E5459" s="84">
        <v>12</v>
      </c>
    </row>
    <row r="5460" spans="1:6">
      <c r="A5460" s="83">
        <v>44189</v>
      </c>
      <c r="B5460" s="84">
        <v>44189</v>
      </c>
      <c r="C5460" s="84" t="s">
        <v>888</v>
      </c>
      <c r="D5460" s="85">
        <f>VLOOKUP(Pag_Inicio_Corr_mas_casos[[#This Row],[Corregimiento]],Hoja3!$A$2:$D$676,4,0)</f>
        <v>20401</v>
      </c>
      <c r="E5460" s="84">
        <v>12</v>
      </c>
    </row>
    <row r="5461" spans="1:6">
      <c r="A5461" s="83">
        <v>44189</v>
      </c>
      <c r="B5461" s="84">
        <v>44189</v>
      </c>
      <c r="C5461" s="84" t="s">
        <v>810</v>
      </c>
      <c r="D5461" s="85">
        <f>VLOOKUP(Pag_Inicio_Corr_mas_casos[[#This Row],[Corregimiento]],Hoja3!$A$2:$D$676,4,0)</f>
        <v>30113</v>
      </c>
      <c r="E5461" s="84">
        <v>12</v>
      </c>
    </row>
    <row r="5462" spans="1:6">
      <c r="A5462" s="83">
        <v>44189</v>
      </c>
      <c r="B5462" s="84">
        <v>44189</v>
      </c>
      <c r="C5462" s="84" t="s">
        <v>889</v>
      </c>
      <c r="D5462" s="85">
        <f>VLOOKUP(Pag_Inicio_Corr_mas_casos[[#This Row],[Corregimiento]],Hoja3!$A$2:$D$676,4,0)</f>
        <v>20602</v>
      </c>
      <c r="E5462" s="84">
        <v>11</v>
      </c>
    </row>
    <row r="5463" spans="1:6">
      <c r="A5463" s="83">
        <v>44189</v>
      </c>
      <c r="B5463" s="84">
        <v>44189</v>
      </c>
      <c r="C5463" s="84" t="s">
        <v>890</v>
      </c>
      <c r="D5463" s="85">
        <f>VLOOKUP(Pag_Inicio_Corr_mas_casos[[#This Row],[Corregimiento]],Hoja3!$A$2:$D$676,4,0)</f>
        <v>90301</v>
      </c>
      <c r="E5463" s="84">
        <v>11</v>
      </c>
    </row>
    <row r="5464" spans="1:6">
      <c r="A5464" s="83">
        <v>44189</v>
      </c>
      <c r="B5464" s="84">
        <v>44189</v>
      </c>
      <c r="C5464" s="84" t="s">
        <v>849</v>
      </c>
      <c r="D5464" s="85">
        <f>VLOOKUP(Pag_Inicio_Corr_mas_casos[[#This Row],[Corregimiento]],Hoja3!$A$2:$D$676,4,0)</f>
        <v>40611</v>
      </c>
      <c r="E5464" s="84">
        <v>11</v>
      </c>
    </row>
    <row r="5465" spans="1:6">
      <c r="A5465" s="83">
        <v>44189</v>
      </c>
      <c r="B5465" s="84">
        <v>44189</v>
      </c>
      <c r="C5465" s="84" t="s">
        <v>891</v>
      </c>
      <c r="D5465" s="85">
        <f>VLOOKUP(Pag_Inicio_Corr_mas_casos[[#This Row],[Corregimiento]],Hoja3!$A$2:$D$676,4,0)</f>
        <v>40508</v>
      </c>
      <c r="E5465" s="84">
        <v>11</v>
      </c>
    </row>
    <row r="5466" spans="1:6">
      <c r="A5466" s="55">
        <v>44190</v>
      </c>
      <c r="B5466" s="56">
        <v>44190</v>
      </c>
      <c r="C5466" s="56" t="s">
        <v>882</v>
      </c>
      <c r="D5466" s="57">
        <f>VLOOKUP(Pag_Inicio_Corr_mas_casos[[#This Row],[Corregimiento]],Hoja3!$A$2:$D$676,4,0)</f>
        <v>130106</v>
      </c>
      <c r="E5466" s="56">
        <v>139</v>
      </c>
      <c r="F5466">
        <v>64</v>
      </c>
    </row>
    <row r="5467" spans="1:6">
      <c r="A5467" s="55">
        <v>44190</v>
      </c>
      <c r="B5467" s="56">
        <v>44190</v>
      </c>
      <c r="C5467" s="56" t="s">
        <v>892</v>
      </c>
      <c r="D5467" s="57">
        <f>VLOOKUP(Pag_Inicio_Corr_mas_casos[[#This Row],[Corregimiento]],Hoja3!$A$2:$D$676,4,0)</f>
        <v>80812</v>
      </c>
      <c r="E5467" s="56">
        <v>90</v>
      </c>
    </row>
    <row r="5468" spans="1:6">
      <c r="A5468" s="55">
        <v>44190</v>
      </c>
      <c r="B5468" s="56">
        <v>44190</v>
      </c>
      <c r="C5468" s="56" t="s">
        <v>858</v>
      </c>
      <c r="D5468" s="57">
        <f>VLOOKUP(Pag_Inicio_Corr_mas_casos[[#This Row],[Corregimiento]],Hoja3!$A$2:$D$676,4,0)</f>
        <v>80819</v>
      </c>
      <c r="E5468" s="56">
        <v>88</v>
      </c>
    </row>
    <row r="5469" spans="1:6">
      <c r="A5469" s="55">
        <v>44190</v>
      </c>
      <c r="B5469" s="56">
        <v>44190</v>
      </c>
      <c r="C5469" s="56" t="s">
        <v>881</v>
      </c>
      <c r="D5469" s="57">
        <f>VLOOKUP(Pag_Inicio_Corr_mas_casos[[#This Row],[Corregimiento]],Hoja3!$A$2:$D$676,4,0)</f>
        <v>130101</v>
      </c>
      <c r="E5469" s="56">
        <v>84</v>
      </c>
    </row>
    <row r="5470" spans="1:6">
      <c r="A5470" s="55">
        <v>44190</v>
      </c>
      <c r="B5470" s="56">
        <v>44190</v>
      </c>
      <c r="C5470" s="56" t="s">
        <v>863</v>
      </c>
      <c r="D5470" s="57">
        <f>VLOOKUP(Pag_Inicio_Corr_mas_casos[[#This Row],[Corregimiento]],Hoja3!$A$2:$D$676,4,0)</f>
        <v>130102</v>
      </c>
      <c r="E5470" s="56">
        <v>74</v>
      </c>
    </row>
    <row r="5471" spans="1:6">
      <c r="A5471" s="55">
        <v>44190</v>
      </c>
      <c r="B5471" s="56">
        <v>44190</v>
      </c>
      <c r="C5471" s="56" t="s">
        <v>794</v>
      </c>
      <c r="D5471" s="57">
        <f>VLOOKUP(Pag_Inicio_Corr_mas_casos[[#This Row],[Corregimiento]],Hoja3!$A$2:$D$676,4,0)</f>
        <v>80811</v>
      </c>
      <c r="E5471" s="56">
        <v>69</v>
      </c>
    </row>
    <row r="5472" spans="1:6">
      <c r="A5472" s="55">
        <v>44190</v>
      </c>
      <c r="B5472" s="56">
        <v>44190</v>
      </c>
      <c r="C5472" s="56" t="s">
        <v>787</v>
      </c>
      <c r="D5472" s="57">
        <f>VLOOKUP(Pag_Inicio_Corr_mas_casos[[#This Row],[Corregimiento]],Hoja3!$A$2:$D$676,4,0)</f>
        <v>80823</v>
      </c>
      <c r="E5472" s="56">
        <v>68</v>
      </c>
    </row>
    <row r="5473" spans="1:5">
      <c r="A5473" s="55">
        <v>44190</v>
      </c>
      <c r="B5473" s="56">
        <v>44190</v>
      </c>
      <c r="C5473" s="56" t="s">
        <v>618</v>
      </c>
      <c r="D5473" s="57">
        <f>VLOOKUP(Pag_Inicio_Corr_mas_casos[[#This Row],[Corregimiento]],Hoja3!$A$2:$D$676,4,0)</f>
        <v>80821</v>
      </c>
      <c r="E5473" s="56">
        <v>67</v>
      </c>
    </row>
    <row r="5474" spans="1:5">
      <c r="A5474" s="55">
        <v>44190</v>
      </c>
      <c r="B5474" s="56">
        <v>44190</v>
      </c>
      <c r="C5474" s="56" t="s">
        <v>797</v>
      </c>
      <c r="D5474" s="57">
        <f>VLOOKUP(Pag_Inicio_Corr_mas_casos[[#This Row],[Corregimiento]],Hoja3!$A$2:$D$676,4,0)</f>
        <v>80813</v>
      </c>
      <c r="E5474" s="56">
        <v>65</v>
      </c>
    </row>
    <row r="5475" spans="1:5">
      <c r="A5475" s="55">
        <v>44190</v>
      </c>
      <c r="B5475" s="56">
        <v>44190</v>
      </c>
      <c r="C5475" s="56" t="s">
        <v>864</v>
      </c>
      <c r="D5475" s="57">
        <f>VLOOKUP(Pag_Inicio_Corr_mas_casos[[#This Row],[Corregimiento]],Hoja3!$A$2:$D$676,4,0)</f>
        <v>81008</v>
      </c>
      <c r="E5475" s="56">
        <v>64</v>
      </c>
    </row>
    <row r="5476" spans="1:5">
      <c r="A5476" s="55">
        <v>44190</v>
      </c>
      <c r="B5476" s="56">
        <v>44190</v>
      </c>
      <c r="C5476" s="56" t="s">
        <v>790</v>
      </c>
      <c r="D5476" s="57">
        <f>VLOOKUP(Pag_Inicio_Corr_mas_casos[[#This Row],[Corregimiento]],Hoja3!$A$2:$D$676,4,0)</f>
        <v>130708</v>
      </c>
      <c r="E5476" s="56">
        <v>62</v>
      </c>
    </row>
    <row r="5477" spans="1:5">
      <c r="A5477" s="55">
        <v>44190</v>
      </c>
      <c r="B5477" s="56">
        <v>44190</v>
      </c>
      <c r="C5477" s="56" t="s">
        <v>783</v>
      </c>
      <c r="D5477" s="57">
        <f>VLOOKUP(Pag_Inicio_Corr_mas_casos[[#This Row],[Corregimiento]],Hoja3!$A$2:$D$676,4,0)</f>
        <v>80810</v>
      </c>
      <c r="E5477" s="56">
        <v>62</v>
      </c>
    </row>
    <row r="5478" spans="1:5">
      <c r="A5478" s="55">
        <v>44190</v>
      </c>
      <c r="B5478" s="56">
        <v>44190</v>
      </c>
      <c r="C5478" s="56" t="s">
        <v>788</v>
      </c>
      <c r="D5478" s="57">
        <f>VLOOKUP(Pag_Inicio_Corr_mas_casos[[#This Row],[Corregimiento]],Hoja3!$A$2:$D$676,4,0)</f>
        <v>80807</v>
      </c>
      <c r="E5478" s="56">
        <v>61</v>
      </c>
    </row>
    <row r="5479" spans="1:5">
      <c r="A5479" s="55">
        <v>44190</v>
      </c>
      <c r="B5479" s="56">
        <v>44190</v>
      </c>
      <c r="C5479" s="56" t="s">
        <v>789</v>
      </c>
      <c r="D5479" s="57">
        <f>VLOOKUP(Pag_Inicio_Corr_mas_casos[[#This Row],[Corregimiento]],Hoja3!$A$2:$D$676,4,0)</f>
        <v>80816</v>
      </c>
      <c r="E5479" s="56">
        <v>61</v>
      </c>
    </row>
    <row r="5480" spans="1:5">
      <c r="A5480" s="55">
        <v>44190</v>
      </c>
      <c r="B5480" s="56">
        <v>44190</v>
      </c>
      <c r="C5480" s="56" t="s">
        <v>533</v>
      </c>
      <c r="D5480" s="57">
        <f>VLOOKUP(Pag_Inicio_Corr_mas_casos[[#This Row],[Corregimiento]],Hoja3!$A$2:$D$676,4,0)</f>
        <v>80817</v>
      </c>
      <c r="E5480" s="56">
        <v>60</v>
      </c>
    </row>
    <row r="5481" spans="1:5">
      <c r="A5481" s="55">
        <v>44190</v>
      </c>
      <c r="B5481" s="56">
        <v>44190</v>
      </c>
      <c r="C5481" s="56" t="s">
        <v>866</v>
      </c>
      <c r="D5481" s="57">
        <f>VLOOKUP(Pag_Inicio_Corr_mas_casos[[#This Row],[Corregimiento]],Hoja3!$A$2:$D$676,4,0)</f>
        <v>81002</v>
      </c>
      <c r="E5481" s="56">
        <v>58</v>
      </c>
    </row>
    <row r="5482" spans="1:5">
      <c r="A5482" s="55">
        <v>44190</v>
      </c>
      <c r="B5482" s="56">
        <v>44190</v>
      </c>
      <c r="C5482" s="56" t="s">
        <v>565</v>
      </c>
      <c r="D5482" s="57">
        <f>VLOOKUP(Pag_Inicio_Corr_mas_casos[[#This Row],[Corregimiento]],Hoja3!$A$2:$D$676,4,0)</f>
        <v>80809</v>
      </c>
      <c r="E5482" s="56">
        <v>57</v>
      </c>
    </row>
    <row r="5483" spans="1:5">
      <c r="A5483" s="55">
        <v>44190</v>
      </c>
      <c r="B5483" s="56">
        <v>44190</v>
      </c>
      <c r="C5483" s="56" t="s">
        <v>786</v>
      </c>
      <c r="D5483" s="57">
        <f>VLOOKUP(Pag_Inicio_Corr_mas_casos[[#This Row],[Corregimiento]],Hoja3!$A$2:$D$676,4,0)</f>
        <v>80806</v>
      </c>
      <c r="E5483" s="56">
        <v>52</v>
      </c>
    </row>
    <row r="5484" spans="1:5">
      <c r="A5484" s="55">
        <v>44190</v>
      </c>
      <c r="B5484" s="56">
        <v>44190</v>
      </c>
      <c r="C5484" s="56" t="s">
        <v>784</v>
      </c>
      <c r="D5484" s="57">
        <f>VLOOKUP(Pag_Inicio_Corr_mas_casos[[#This Row],[Corregimiento]],Hoja3!$A$2:$D$676,4,0)</f>
        <v>130717</v>
      </c>
      <c r="E5484" s="56">
        <v>52</v>
      </c>
    </row>
    <row r="5485" spans="1:5">
      <c r="A5485" s="55">
        <v>44190</v>
      </c>
      <c r="B5485" s="56">
        <v>44190</v>
      </c>
      <c r="C5485" s="56" t="s">
        <v>791</v>
      </c>
      <c r="D5485" s="57">
        <f>VLOOKUP(Pag_Inicio_Corr_mas_casos[[#This Row],[Corregimiento]],Hoja3!$A$2:$D$676,4,0)</f>
        <v>81007</v>
      </c>
      <c r="E5485" s="56">
        <v>51</v>
      </c>
    </row>
    <row r="5486" spans="1:5">
      <c r="A5486" s="55">
        <v>44190</v>
      </c>
      <c r="B5486" s="56">
        <v>44190</v>
      </c>
      <c r="C5486" s="56" t="s">
        <v>785</v>
      </c>
      <c r="D5486" s="57">
        <f>VLOOKUP(Pag_Inicio_Corr_mas_casos[[#This Row],[Corregimiento]],Hoja3!$A$2:$D$676,4,0)</f>
        <v>81009</v>
      </c>
      <c r="E5486" s="56">
        <v>51</v>
      </c>
    </row>
    <row r="5487" spans="1:5">
      <c r="A5487" s="55">
        <v>44190</v>
      </c>
      <c r="B5487" s="56">
        <v>44190</v>
      </c>
      <c r="C5487" s="56" t="s">
        <v>867</v>
      </c>
      <c r="D5487" s="57">
        <f>VLOOKUP(Pag_Inicio_Corr_mas_casos[[#This Row],[Corregimiento]],Hoja3!$A$2:$D$676,4,0)</f>
        <v>81003</v>
      </c>
      <c r="E5487" s="56">
        <v>47</v>
      </c>
    </row>
    <row r="5488" spans="1:5">
      <c r="A5488" s="55">
        <v>44190</v>
      </c>
      <c r="B5488" s="56">
        <v>44190</v>
      </c>
      <c r="C5488" s="56" t="s">
        <v>865</v>
      </c>
      <c r="D5488" s="57">
        <f>VLOOKUP(Pag_Inicio_Corr_mas_casos[[#This Row],[Corregimiento]],Hoja3!$A$2:$D$676,4,0)</f>
        <v>81001</v>
      </c>
      <c r="E5488" s="56">
        <v>46</v>
      </c>
    </row>
    <row r="5489" spans="1:5">
      <c r="A5489" s="55">
        <v>44190</v>
      </c>
      <c r="B5489" s="56">
        <v>44190</v>
      </c>
      <c r="C5489" s="56" t="s">
        <v>793</v>
      </c>
      <c r="D5489" s="57">
        <f>VLOOKUP(Pag_Inicio_Corr_mas_casos[[#This Row],[Corregimiento]],Hoja3!$A$2:$D$676,4,0)</f>
        <v>80826</v>
      </c>
      <c r="E5489" s="56">
        <v>44</v>
      </c>
    </row>
    <row r="5490" spans="1:5">
      <c r="A5490" s="55">
        <v>44190</v>
      </c>
      <c r="B5490" s="56">
        <v>44190</v>
      </c>
      <c r="C5490" s="56" t="s">
        <v>840</v>
      </c>
      <c r="D5490" s="57">
        <f>VLOOKUP(Pag_Inicio_Corr_mas_casos[[#This Row],[Corregimiento]],Hoja3!$A$2:$D$676,4,0)</f>
        <v>130105</v>
      </c>
      <c r="E5490" s="56">
        <v>44</v>
      </c>
    </row>
    <row r="5491" spans="1:5">
      <c r="A5491" s="55">
        <v>44190</v>
      </c>
      <c r="B5491" s="56">
        <v>44190</v>
      </c>
      <c r="C5491" s="56" t="s">
        <v>796</v>
      </c>
      <c r="D5491" s="57">
        <f>VLOOKUP(Pag_Inicio_Corr_mas_casos[[#This Row],[Corregimiento]],Hoja3!$A$2:$D$676,4,0)</f>
        <v>130107</v>
      </c>
      <c r="E5491" s="56">
        <v>41</v>
      </c>
    </row>
    <row r="5492" spans="1:5">
      <c r="A5492" s="55">
        <v>44190</v>
      </c>
      <c r="B5492" s="56">
        <v>44190</v>
      </c>
      <c r="C5492" s="56" t="s">
        <v>802</v>
      </c>
      <c r="D5492" s="57">
        <f>VLOOKUP(Pag_Inicio_Corr_mas_casos[[#This Row],[Corregimiento]],Hoja3!$A$2:$D$676,4,0)</f>
        <v>80815</v>
      </c>
      <c r="E5492" s="56">
        <v>57</v>
      </c>
    </row>
    <row r="5493" spans="1:5">
      <c r="A5493" s="55">
        <v>44190</v>
      </c>
      <c r="B5493" s="56">
        <v>44190</v>
      </c>
      <c r="C5493" s="56" t="s">
        <v>868</v>
      </c>
      <c r="D5493" s="57">
        <f>VLOOKUP(Pag_Inicio_Corr_mas_casos[[#This Row],[Corregimiento]],Hoja3!$A$2:$D$676,4,0)</f>
        <v>91001</v>
      </c>
      <c r="E5493" s="56">
        <v>39</v>
      </c>
    </row>
    <row r="5494" spans="1:5">
      <c r="A5494" s="55">
        <v>44190</v>
      </c>
      <c r="B5494" s="56">
        <v>44190</v>
      </c>
      <c r="C5494" s="56" t="s">
        <v>798</v>
      </c>
      <c r="D5494" s="57">
        <f>VLOOKUP(Pag_Inicio_Corr_mas_casos[[#This Row],[Corregimiento]],Hoja3!$A$2:$D$676,4,0)</f>
        <v>80820</v>
      </c>
      <c r="E5494" s="56">
        <v>37</v>
      </c>
    </row>
    <row r="5495" spans="1:5">
      <c r="A5495" s="55">
        <v>44190</v>
      </c>
      <c r="B5495" s="56">
        <v>44190</v>
      </c>
      <c r="C5495" s="56" t="s">
        <v>861</v>
      </c>
      <c r="D5495" s="57">
        <f>VLOOKUP(Pag_Inicio_Corr_mas_casos[[#This Row],[Corregimiento]],Hoja3!$A$2:$D$676,4,0)</f>
        <v>130702</v>
      </c>
      <c r="E5495" s="56">
        <v>36</v>
      </c>
    </row>
    <row r="5496" spans="1:5">
      <c r="A5496" s="55">
        <v>44190</v>
      </c>
      <c r="B5496" s="56">
        <v>44190</v>
      </c>
      <c r="C5496" s="56" t="s">
        <v>805</v>
      </c>
      <c r="D5496" s="57">
        <f>VLOOKUP(Pag_Inicio_Corr_mas_casos[[#This Row],[Corregimiento]],Hoja3!$A$2:$D$676,4,0)</f>
        <v>130701</v>
      </c>
      <c r="E5496" s="56">
        <v>35</v>
      </c>
    </row>
    <row r="5497" spans="1:5">
      <c r="A5497" s="55">
        <v>44190</v>
      </c>
      <c r="B5497" s="56">
        <v>44190</v>
      </c>
      <c r="C5497" s="56" t="s">
        <v>878</v>
      </c>
      <c r="D5497" s="57">
        <f>VLOOKUP(Pag_Inicio_Corr_mas_casos[[#This Row],[Corregimiento]],Hoja3!$A$2:$D$676,4,0)</f>
        <v>30104</v>
      </c>
      <c r="E5497" s="56">
        <v>35</v>
      </c>
    </row>
    <row r="5498" spans="1:5">
      <c r="A5498" s="55">
        <v>44190</v>
      </c>
      <c r="B5498" s="56">
        <v>44190</v>
      </c>
      <c r="C5498" s="56" t="s">
        <v>803</v>
      </c>
      <c r="D5498" s="57">
        <f>VLOOKUP(Pag_Inicio_Corr_mas_casos[[#This Row],[Corregimiento]],Hoja3!$A$2:$D$676,4,0)</f>
        <v>130716</v>
      </c>
      <c r="E5498" s="56">
        <v>33</v>
      </c>
    </row>
    <row r="5499" spans="1:5">
      <c r="A5499" s="55">
        <v>44190</v>
      </c>
      <c r="B5499" s="56">
        <v>44190</v>
      </c>
      <c r="C5499" s="56" t="s">
        <v>880</v>
      </c>
      <c r="D5499" s="57">
        <f>VLOOKUP(Pag_Inicio_Corr_mas_casos[[#This Row],[Corregimiento]],Hoja3!$A$2:$D$676,4,0)</f>
        <v>80822</v>
      </c>
      <c r="E5499" s="56">
        <v>32</v>
      </c>
    </row>
    <row r="5500" spans="1:5">
      <c r="A5500" s="55">
        <v>44190</v>
      </c>
      <c r="B5500" s="56">
        <v>44190</v>
      </c>
      <c r="C5500" s="56" t="s">
        <v>815</v>
      </c>
      <c r="D5500" s="57">
        <f>VLOOKUP(Pag_Inicio_Corr_mas_casos[[#This Row],[Corregimiento]],Hoja3!$A$2:$D$676,4,0)</f>
        <v>130709</v>
      </c>
      <c r="E5500" s="56">
        <v>32</v>
      </c>
    </row>
    <row r="5501" spans="1:5">
      <c r="A5501" s="55">
        <v>44190</v>
      </c>
      <c r="B5501" s="56">
        <v>44190</v>
      </c>
      <c r="C5501" s="56" t="s">
        <v>837</v>
      </c>
      <c r="D5501" s="57">
        <f>VLOOKUP(Pag_Inicio_Corr_mas_casos[[#This Row],[Corregimiento]],Hoja3!$A$2:$D$676,4,0)</f>
        <v>130706</v>
      </c>
      <c r="E5501" s="56">
        <v>31</v>
      </c>
    </row>
    <row r="5502" spans="1:5">
      <c r="A5502" s="55">
        <v>44190</v>
      </c>
      <c r="B5502" s="56">
        <v>44190</v>
      </c>
      <c r="C5502" s="56" t="s">
        <v>838</v>
      </c>
      <c r="D5502" s="57">
        <f>VLOOKUP(Pag_Inicio_Corr_mas_casos[[#This Row],[Corregimiento]],Hoja3!$A$2:$D$676,4,0)</f>
        <v>80808</v>
      </c>
      <c r="E5502" s="56">
        <v>28</v>
      </c>
    </row>
    <row r="5503" spans="1:5">
      <c r="A5503" s="55">
        <v>44190</v>
      </c>
      <c r="B5503" s="56">
        <v>44190</v>
      </c>
      <c r="C5503" s="56" t="s">
        <v>792</v>
      </c>
      <c r="D5503" s="57">
        <f>VLOOKUP(Pag_Inicio_Corr_mas_casos[[#This Row],[Corregimiento]],Hoja3!$A$2:$D$676,4,0)</f>
        <v>80814</v>
      </c>
      <c r="E5503" s="56">
        <v>27</v>
      </c>
    </row>
    <row r="5504" spans="1:5">
      <c r="A5504" s="55">
        <v>44190</v>
      </c>
      <c r="B5504" s="56">
        <v>44190</v>
      </c>
      <c r="C5504" s="56" t="s">
        <v>844</v>
      </c>
      <c r="D5504" s="57">
        <f>VLOOKUP(Pag_Inicio_Corr_mas_casos[[#This Row],[Corregimiento]],Hoja3!$A$2:$D$676,4,0)</f>
        <v>81004</v>
      </c>
      <c r="E5504" s="56">
        <v>27</v>
      </c>
    </row>
    <row r="5505" spans="1:5">
      <c r="A5505" s="55">
        <v>44190</v>
      </c>
      <c r="B5505" s="56">
        <v>44190</v>
      </c>
      <c r="C5505" s="56" t="s">
        <v>801</v>
      </c>
      <c r="D5505" s="57">
        <f>VLOOKUP(Pag_Inicio_Corr_mas_casos[[#This Row],[Corregimiento]],Hoja3!$A$2:$D$676,4,0)</f>
        <v>80501</v>
      </c>
      <c r="E5505" s="56">
        <v>25</v>
      </c>
    </row>
    <row r="5506" spans="1:5">
      <c r="A5506" s="55">
        <v>44190</v>
      </c>
      <c r="B5506" s="56">
        <v>44190</v>
      </c>
      <c r="C5506" s="56" t="s">
        <v>813</v>
      </c>
      <c r="D5506" s="57">
        <f>VLOOKUP(Pag_Inicio_Corr_mas_casos[[#This Row],[Corregimiento]],Hoja3!$A$2:$D$676,4,0)</f>
        <v>30107</v>
      </c>
      <c r="E5506" s="56">
        <v>22</v>
      </c>
    </row>
    <row r="5507" spans="1:5">
      <c r="A5507" s="55">
        <v>44190</v>
      </c>
      <c r="B5507" s="56">
        <v>44190</v>
      </c>
      <c r="C5507" s="56" t="s">
        <v>806</v>
      </c>
      <c r="D5507" s="57">
        <f>VLOOKUP(Pag_Inicio_Corr_mas_casos[[#This Row],[Corregimiento]],Hoja3!$A$2:$D$676,4,0)</f>
        <v>80804</v>
      </c>
      <c r="E5507" s="56">
        <v>21</v>
      </c>
    </row>
    <row r="5508" spans="1:5">
      <c r="A5508" s="55">
        <v>44190</v>
      </c>
      <c r="B5508" s="56">
        <v>44190</v>
      </c>
      <c r="C5508" s="56" t="s">
        <v>842</v>
      </c>
      <c r="D5508" s="57">
        <f>VLOOKUP(Pag_Inicio_Corr_mas_casos[[#This Row],[Corregimiento]],Hoja3!$A$2:$D$676,4,0)</f>
        <v>80802</v>
      </c>
      <c r="E5508" s="56">
        <v>21</v>
      </c>
    </row>
    <row r="5509" spans="1:5">
      <c r="A5509" s="55">
        <v>44190</v>
      </c>
      <c r="B5509" s="56">
        <v>44190</v>
      </c>
      <c r="C5509" s="56" t="s">
        <v>851</v>
      </c>
      <c r="D5509" s="57">
        <f>VLOOKUP(Pag_Inicio_Corr_mas_casos[[#This Row],[Corregimiento]],Hoja3!$A$2:$D$676,4,0)</f>
        <v>60103</v>
      </c>
      <c r="E5509" s="56">
        <v>21</v>
      </c>
    </row>
    <row r="5510" spans="1:5">
      <c r="A5510" s="55">
        <v>44190</v>
      </c>
      <c r="B5510" s="56">
        <v>44190</v>
      </c>
      <c r="C5510" s="56" t="s">
        <v>821</v>
      </c>
      <c r="D5510" s="57">
        <f>VLOOKUP(Pag_Inicio_Corr_mas_casos[[#This Row],[Corregimiento]],Hoja3!$A$2:$D$676,4,0)</f>
        <v>20207</v>
      </c>
      <c r="E5510" s="56">
        <v>21</v>
      </c>
    </row>
    <row r="5511" spans="1:5">
      <c r="A5511" s="55">
        <v>44190</v>
      </c>
      <c r="B5511" s="56">
        <v>44190</v>
      </c>
      <c r="C5511" s="56" t="s">
        <v>841</v>
      </c>
      <c r="D5511" s="57">
        <f>VLOOKUP(Pag_Inicio_Corr_mas_casos[[#This Row],[Corregimiento]],Hoja3!$A$2:$D$676,4,0)</f>
        <v>81005</v>
      </c>
      <c r="E5511" s="56">
        <v>20</v>
      </c>
    </row>
    <row r="5512" spans="1:5">
      <c r="A5512" s="55">
        <v>44190</v>
      </c>
      <c r="B5512" s="56">
        <v>44190</v>
      </c>
      <c r="C5512" s="56" t="s">
        <v>808</v>
      </c>
      <c r="D5512" s="57">
        <f>VLOOKUP(Pag_Inicio_Corr_mas_casos[[#This Row],[Corregimiento]],Hoja3!$A$2:$D$676,4,0)</f>
        <v>81006</v>
      </c>
      <c r="E5512" s="56">
        <v>19</v>
      </c>
    </row>
    <row r="5513" spans="1:5">
      <c r="A5513" s="55">
        <v>44190</v>
      </c>
      <c r="B5513" s="56">
        <v>44190</v>
      </c>
      <c r="C5513" s="56" t="s">
        <v>884</v>
      </c>
      <c r="D5513" s="57">
        <f>VLOOKUP(Pag_Inicio_Corr_mas_casos[[#This Row],[Corregimiento]],Hoja3!$A$2:$D$676,4,0)</f>
        <v>130108</v>
      </c>
      <c r="E5513" s="56">
        <v>19</v>
      </c>
    </row>
    <row r="5514" spans="1:5">
      <c r="A5514" s="55">
        <v>44190</v>
      </c>
      <c r="B5514" s="56">
        <v>44190</v>
      </c>
      <c r="C5514" s="56" t="s">
        <v>845</v>
      </c>
      <c r="D5514" s="57">
        <f>VLOOKUP(Pag_Inicio_Corr_mas_casos[[#This Row],[Corregimiento]],Hoja3!$A$2:$D$676,4,0)</f>
        <v>60104</v>
      </c>
      <c r="E5514" s="56">
        <v>17</v>
      </c>
    </row>
    <row r="5515" spans="1:5">
      <c r="A5515" s="55">
        <v>44190</v>
      </c>
      <c r="B5515" s="56">
        <v>44190</v>
      </c>
      <c r="C5515" s="56" t="s">
        <v>817</v>
      </c>
      <c r="D5515" s="57">
        <f>VLOOKUP(Pag_Inicio_Corr_mas_casos[[#This Row],[Corregimiento]],Hoja3!$A$2:$D$676,4,0)</f>
        <v>130103</v>
      </c>
      <c r="E5515" s="56">
        <v>17</v>
      </c>
    </row>
    <row r="5516" spans="1:5">
      <c r="A5516" s="55">
        <v>44190</v>
      </c>
      <c r="B5516" s="56">
        <v>44190</v>
      </c>
      <c r="C5516" s="56" t="s">
        <v>893</v>
      </c>
      <c r="D5516" s="57">
        <f>VLOOKUP(Pag_Inicio_Corr_mas_casos[[#This Row],[Corregimiento]],Hoja3!$A$2:$D$676,4,0)</f>
        <v>40601</v>
      </c>
      <c r="E5516" s="56">
        <v>16</v>
      </c>
    </row>
    <row r="5517" spans="1:5">
      <c r="A5517" s="55">
        <v>44190</v>
      </c>
      <c r="B5517" s="56">
        <v>44190</v>
      </c>
      <c r="C5517" s="56" t="s">
        <v>809</v>
      </c>
      <c r="D5517" s="57">
        <f>VLOOKUP(Pag_Inicio_Corr_mas_casos[[#This Row],[Corregimiento]],Hoja3!$A$2:$D$676,4,0)</f>
        <v>130908</v>
      </c>
      <c r="E5517" s="56">
        <v>16</v>
      </c>
    </row>
    <row r="5518" spans="1:5">
      <c r="A5518" s="55">
        <v>44190</v>
      </c>
      <c r="B5518" s="56">
        <v>44190</v>
      </c>
      <c r="C5518" s="56" t="s">
        <v>823</v>
      </c>
      <c r="D5518" s="57">
        <f>VLOOKUP(Pag_Inicio_Corr_mas_casos[[#This Row],[Corregimiento]],Hoja3!$A$2:$D$676,4,0)</f>
        <v>80803</v>
      </c>
      <c r="E5518" s="56">
        <v>16</v>
      </c>
    </row>
    <row r="5519" spans="1:5">
      <c r="A5519" s="55">
        <v>44190</v>
      </c>
      <c r="B5519" s="56">
        <v>44190</v>
      </c>
      <c r="C5519" s="56" t="s">
        <v>879</v>
      </c>
      <c r="D5519" s="57">
        <f>VLOOKUP(Pag_Inicio_Corr_mas_casos[[#This Row],[Corregimiento]],Hoja3!$A$2:$D$676,4,0)</f>
        <v>91008</v>
      </c>
      <c r="E5519" s="56">
        <v>15</v>
      </c>
    </row>
    <row r="5520" spans="1:5">
      <c r="A5520" s="55">
        <v>44190</v>
      </c>
      <c r="B5520" s="56">
        <v>44190</v>
      </c>
      <c r="C5520" s="56" t="s">
        <v>804</v>
      </c>
      <c r="D5520" s="57">
        <f>VLOOKUP(Pag_Inicio_Corr_mas_casos[[#This Row],[Corregimiento]],Hoja3!$A$2:$D$676,4,0)</f>
        <v>50208</v>
      </c>
      <c r="E5520" s="56">
        <v>15</v>
      </c>
    </row>
    <row r="5521" spans="1:9">
      <c r="A5521" s="55">
        <v>44190</v>
      </c>
      <c r="B5521" s="56">
        <v>44190</v>
      </c>
      <c r="C5521" s="56" t="s">
        <v>885</v>
      </c>
      <c r="D5521" s="57">
        <f>VLOOKUP(Pag_Inicio_Corr_mas_casos[[#This Row],[Corregimiento]],Hoja3!$A$2:$D$676,4,0)</f>
        <v>60101</v>
      </c>
      <c r="E5521" s="56">
        <v>14</v>
      </c>
    </row>
    <row r="5522" spans="1:9">
      <c r="A5522" s="55">
        <v>44190</v>
      </c>
      <c r="B5522" s="56">
        <v>44190</v>
      </c>
      <c r="C5522" s="56" t="s">
        <v>822</v>
      </c>
      <c r="D5522" s="57">
        <f>VLOOKUP(Pag_Inicio_Corr_mas_casos[[#This Row],[Corregimiento]],Hoja3!$A$2:$D$676,4,0)</f>
        <v>60105</v>
      </c>
      <c r="E5522" s="56">
        <v>14</v>
      </c>
    </row>
    <row r="5523" spans="1:9">
      <c r="A5523" s="55">
        <v>44190</v>
      </c>
      <c r="B5523" s="56">
        <v>44190</v>
      </c>
      <c r="C5523" s="56" t="s">
        <v>816</v>
      </c>
      <c r="D5523" s="57">
        <f>VLOOKUP(Pag_Inicio_Corr_mas_casos[[#This Row],[Corregimiento]],Hoja3!$A$2:$D$676,4,0)</f>
        <v>40606</v>
      </c>
      <c r="E5523" s="56">
        <v>13</v>
      </c>
    </row>
    <row r="5524" spans="1:9">
      <c r="A5524" s="55">
        <v>44190</v>
      </c>
      <c r="B5524" s="56">
        <v>44190</v>
      </c>
      <c r="C5524" s="56" t="s">
        <v>807</v>
      </c>
      <c r="D5524" s="57">
        <f>VLOOKUP(Pag_Inicio_Corr_mas_casos[[#This Row],[Corregimiento]],Hoja3!$A$2:$D$676,4,0)</f>
        <v>20601</v>
      </c>
      <c r="E5524" s="56">
        <v>12</v>
      </c>
    </row>
    <row r="5525" spans="1:9">
      <c r="A5525" s="55">
        <v>44190</v>
      </c>
      <c r="B5525" s="56">
        <v>44190</v>
      </c>
      <c r="C5525" s="56" t="s">
        <v>849</v>
      </c>
      <c r="D5525" s="57">
        <f>VLOOKUP(Pag_Inicio_Corr_mas_casos[[#This Row],[Corregimiento]],Hoja3!$A$2:$D$676,4,0)</f>
        <v>40611</v>
      </c>
      <c r="E5525" s="56">
        <v>11</v>
      </c>
    </row>
    <row r="5526" spans="1:9">
      <c r="A5526" s="55">
        <v>44190</v>
      </c>
      <c r="B5526" s="56">
        <v>44190</v>
      </c>
      <c r="C5526" s="56" t="s">
        <v>853</v>
      </c>
      <c r="D5526" s="57">
        <f>VLOOKUP(Pag_Inicio_Corr_mas_casos[[#This Row],[Corregimiento]],Hoja3!$A$2:$D$676,4,0)</f>
        <v>40612</v>
      </c>
      <c r="E5526" s="56">
        <v>11</v>
      </c>
    </row>
    <row r="5527" spans="1:9">
      <c r="A5527" s="55">
        <v>44190</v>
      </c>
      <c r="B5527" s="56">
        <v>44190</v>
      </c>
      <c r="C5527" s="56" t="s">
        <v>797</v>
      </c>
      <c r="D5527" s="56">
        <v>40607</v>
      </c>
      <c r="E5527" s="56">
        <v>11</v>
      </c>
      <c r="F5527" s="5" t="s">
        <v>894</v>
      </c>
    </row>
    <row r="5528" spans="1:9">
      <c r="A5528" s="55">
        <v>44190</v>
      </c>
      <c r="B5528" s="56">
        <v>44190</v>
      </c>
      <c r="C5528" s="56" t="s">
        <v>895</v>
      </c>
      <c r="D5528" s="57">
        <f>VLOOKUP(Pag_Inicio_Corr_mas_casos[[#This Row],[Corregimiento]],Hoja3!$A$2:$D$676,4,0)</f>
        <v>50316</v>
      </c>
      <c r="E5528" s="56">
        <v>11</v>
      </c>
    </row>
    <row r="5529" spans="1:9">
      <c r="A5529" s="58">
        <v>44191</v>
      </c>
      <c r="B5529" s="59">
        <v>44191</v>
      </c>
      <c r="C5529" s="59" t="s">
        <v>882</v>
      </c>
      <c r="D5529" s="60">
        <f>VLOOKUP(Pag_Inicio_Corr_mas_casos[[#This Row],[Corregimiento]],Hoja3!$A$2:$D$676,4,0)</f>
        <v>130106</v>
      </c>
      <c r="E5529" s="59">
        <v>85</v>
      </c>
      <c r="F5529">
        <v>55</v>
      </c>
      <c r="I5529" s="110"/>
    </row>
    <row r="5530" spans="1:9">
      <c r="A5530" s="58">
        <v>44191</v>
      </c>
      <c r="B5530" s="59">
        <v>44191</v>
      </c>
      <c r="C5530" s="59" t="s">
        <v>881</v>
      </c>
      <c r="D5530" s="60">
        <f>VLOOKUP(Pag_Inicio_Corr_mas_casos[[#This Row],[Corregimiento]],Hoja3!$A$2:$D$676,4,0)</f>
        <v>130101</v>
      </c>
      <c r="E5530" s="59">
        <v>69</v>
      </c>
    </row>
    <row r="5531" spans="1:9">
      <c r="A5531" s="58">
        <v>44191</v>
      </c>
      <c r="B5531" s="59">
        <v>44191</v>
      </c>
      <c r="C5531" s="59" t="s">
        <v>863</v>
      </c>
      <c r="D5531" s="60">
        <f>VLOOKUP(Pag_Inicio_Corr_mas_casos[[#This Row],[Corregimiento]],Hoja3!$A$2:$D$676,4,0)</f>
        <v>130102</v>
      </c>
      <c r="E5531" s="59">
        <v>58</v>
      </c>
    </row>
    <row r="5532" spans="1:9">
      <c r="A5532" s="58">
        <v>44191</v>
      </c>
      <c r="B5532" s="59">
        <v>44191</v>
      </c>
      <c r="C5532" s="59" t="s">
        <v>797</v>
      </c>
      <c r="D5532" s="60">
        <f>VLOOKUP(Pag_Inicio_Corr_mas_casos[[#This Row],[Corregimiento]],Hoja3!$A$2:$D$676,4,0)</f>
        <v>80813</v>
      </c>
      <c r="E5532" s="59">
        <v>58</v>
      </c>
    </row>
    <row r="5533" spans="1:9">
      <c r="A5533" s="58">
        <v>44191</v>
      </c>
      <c r="B5533" s="59">
        <v>44191</v>
      </c>
      <c r="C5533" s="59" t="s">
        <v>787</v>
      </c>
      <c r="D5533" s="60">
        <f>VLOOKUP(Pag_Inicio_Corr_mas_casos[[#This Row],[Corregimiento]],Hoja3!$A$2:$D$676,4,0)</f>
        <v>80823</v>
      </c>
      <c r="E5533" s="59">
        <v>54</v>
      </c>
    </row>
    <row r="5534" spans="1:9">
      <c r="A5534" s="58">
        <v>44191</v>
      </c>
      <c r="B5534" s="59">
        <v>44191</v>
      </c>
      <c r="C5534" s="59" t="s">
        <v>793</v>
      </c>
      <c r="D5534" s="60">
        <f>VLOOKUP(Pag_Inicio_Corr_mas_casos[[#This Row],[Corregimiento]],Hoja3!$A$2:$D$676,4,0)</f>
        <v>80826</v>
      </c>
      <c r="E5534" s="59">
        <v>46</v>
      </c>
    </row>
    <row r="5535" spans="1:9">
      <c r="A5535" s="58">
        <v>44191</v>
      </c>
      <c r="B5535" s="59">
        <v>44191</v>
      </c>
      <c r="C5535" s="59" t="s">
        <v>892</v>
      </c>
      <c r="D5535" s="60">
        <f>VLOOKUP(Pag_Inicio_Corr_mas_casos[[#This Row],[Corregimiento]],Hoja3!$A$2:$D$676,4,0)</f>
        <v>80812</v>
      </c>
      <c r="E5535" s="59">
        <v>46</v>
      </c>
    </row>
    <row r="5536" spans="1:9">
      <c r="A5536" s="58">
        <v>44191</v>
      </c>
      <c r="B5536" s="59">
        <v>44191</v>
      </c>
      <c r="C5536" s="59" t="s">
        <v>858</v>
      </c>
      <c r="D5536" s="60">
        <f>VLOOKUP(Pag_Inicio_Corr_mas_casos[[#This Row],[Corregimiento]],Hoja3!$A$2:$D$676,4,0)</f>
        <v>80819</v>
      </c>
      <c r="E5536" s="59">
        <v>46</v>
      </c>
    </row>
    <row r="5537" spans="1:5">
      <c r="A5537" s="58">
        <v>44191</v>
      </c>
      <c r="B5537" s="59">
        <v>44191</v>
      </c>
      <c r="C5537" s="59" t="s">
        <v>802</v>
      </c>
      <c r="D5537" s="60">
        <f>VLOOKUP(Pag_Inicio_Corr_mas_casos[[#This Row],[Corregimiento]],Hoja3!$A$2:$D$676,4,0)</f>
        <v>80815</v>
      </c>
      <c r="E5537" s="59">
        <v>38</v>
      </c>
    </row>
    <row r="5538" spans="1:5">
      <c r="A5538" s="58">
        <v>44191</v>
      </c>
      <c r="B5538" s="59">
        <v>44191</v>
      </c>
      <c r="C5538" s="59" t="s">
        <v>618</v>
      </c>
      <c r="D5538" s="60">
        <f>VLOOKUP(Pag_Inicio_Corr_mas_casos[[#This Row],[Corregimiento]],Hoja3!$A$2:$D$676,4,0)</f>
        <v>80821</v>
      </c>
      <c r="E5538" s="59">
        <v>37</v>
      </c>
    </row>
    <row r="5539" spans="1:5">
      <c r="A5539" s="58">
        <v>44191</v>
      </c>
      <c r="B5539" s="59">
        <v>44191</v>
      </c>
      <c r="C5539" s="59" t="s">
        <v>865</v>
      </c>
      <c r="D5539" s="60">
        <f>VLOOKUP(Pag_Inicio_Corr_mas_casos[[#This Row],[Corregimiento]],Hoja3!$A$2:$D$676,4,0)</f>
        <v>81001</v>
      </c>
      <c r="E5539" s="59">
        <v>35</v>
      </c>
    </row>
    <row r="5540" spans="1:5">
      <c r="A5540" s="58">
        <v>44191</v>
      </c>
      <c r="B5540" s="59">
        <v>44191</v>
      </c>
      <c r="C5540" s="59" t="s">
        <v>861</v>
      </c>
      <c r="D5540" s="60">
        <f>VLOOKUP(Pag_Inicio_Corr_mas_casos[[#This Row],[Corregimiento]],Hoja3!$A$2:$D$676,4,0)</f>
        <v>130702</v>
      </c>
      <c r="E5540" s="59">
        <v>35</v>
      </c>
    </row>
    <row r="5541" spans="1:5">
      <c r="A5541" s="58">
        <v>44191</v>
      </c>
      <c r="B5541" s="59">
        <v>44191</v>
      </c>
      <c r="C5541" s="59" t="s">
        <v>791</v>
      </c>
      <c r="D5541" s="60">
        <f>VLOOKUP(Pag_Inicio_Corr_mas_casos[[#This Row],[Corregimiento]],Hoja3!$A$2:$D$676,4,0)</f>
        <v>81007</v>
      </c>
      <c r="E5541" s="59">
        <v>34</v>
      </c>
    </row>
    <row r="5542" spans="1:5">
      <c r="A5542" s="58">
        <v>44191</v>
      </c>
      <c r="B5542" s="59">
        <v>44191</v>
      </c>
      <c r="C5542" s="59" t="s">
        <v>884</v>
      </c>
      <c r="D5542" s="60">
        <f>VLOOKUP(Pag_Inicio_Corr_mas_casos[[#This Row],[Corregimiento]],Hoja3!$A$2:$D$676,4,0)</f>
        <v>130108</v>
      </c>
      <c r="E5542" s="59">
        <v>34</v>
      </c>
    </row>
    <row r="5543" spans="1:5">
      <c r="A5543" s="58">
        <v>44191</v>
      </c>
      <c r="B5543" s="59">
        <v>44191</v>
      </c>
      <c r="C5543" s="59" t="s">
        <v>867</v>
      </c>
      <c r="D5543" s="60">
        <f>VLOOKUP(Pag_Inicio_Corr_mas_casos[[#This Row],[Corregimiento]],Hoja3!$A$2:$D$676,4,0)</f>
        <v>81003</v>
      </c>
      <c r="E5543" s="59">
        <v>34</v>
      </c>
    </row>
    <row r="5544" spans="1:5">
      <c r="A5544" s="58">
        <v>44191</v>
      </c>
      <c r="B5544" s="59">
        <v>44191</v>
      </c>
      <c r="C5544" s="59" t="s">
        <v>790</v>
      </c>
      <c r="D5544" s="60">
        <f>VLOOKUP(Pag_Inicio_Corr_mas_casos[[#This Row],[Corregimiento]],Hoja3!$A$2:$D$676,4,0)</f>
        <v>130708</v>
      </c>
      <c r="E5544" s="59">
        <v>31</v>
      </c>
    </row>
    <row r="5545" spans="1:5">
      <c r="A5545" s="58">
        <v>44191</v>
      </c>
      <c r="B5545" s="59">
        <v>44191</v>
      </c>
      <c r="C5545" s="59" t="s">
        <v>786</v>
      </c>
      <c r="D5545" s="60">
        <f>VLOOKUP(Pag_Inicio_Corr_mas_casos[[#This Row],[Corregimiento]],Hoja3!$A$2:$D$676,4,0)</f>
        <v>80806</v>
      </c>
      <c r="E5545" s="59">
        <v>30</v>
      </c>
    </row>
    <row r="5546" spans="1:5">
      <c r="A5546" s="58">
        <v>44191</v>
      </c>
      <c r="B5546" s="59">
        <v>44191</v>
      </c>
      <c r="C5546" s="59" t="s">
        <v>864</v>
      </c>
      <c r="D5546" s="60">
        <f>VLOOKUP(Pag_Inicio_Corr_mas_casos[[#This Row],[Corregimiento]],Hoja3!$A$2:$D$676,4,0)</f>
        <v>81008</v>
      </c>
      <c r="E5546" s="59">
        <v>30</v>
      </c>
    </row>
    <row r="5547" spans="1:5">
      <c r="A5547" s="58">
        <v>44191</v>
      </c>
      <c r="B5547" s="59">
        <v>44191</v>
      </c>
      <c r="C5547" s="59" t="s">
        <v>783</v>
      </c>
      <c r="D5547" s="60">
        <f>VLOOKUP(Pag_Inicio_Corr_mas_casos[[#This Row],[Corregimiento]],Hoja3!$A$2:$D$676,4,0)</f>
        <v>80810</v>
      </c>
      <c r="E5547" s="59">
        <v>30</v>
      </c>
    </row>
    <row r="5548" spans="1:5">
      <c r="A5548" s="58">
        <v>44191</v>
      </c>
      <c r="B5548" s="59">
        <v>44191</v>
      </c>
      <c r="C5548" s="59" t="s">
        <v>785</v>
      </c>
      <c r="D5548" s="60">
        <f>VLOOKUP(Pag_Inicio_Corr_mas_casos[[#This Row],[Corregimiento]],Hoja3!$A$2:$D$676,4,0)</f>
        <v>81009</v>
      </c>
      <c r="E5548" s="59">
        <v>30</v>
      </c>
    </row>
    <row r="5549" spans="1:5">
      <c r="A5549" s="58">
        <v>44191</v>
      </c>
      <c r="B5549" s="59">
        <v>44191</v>
      </c>
      <c r="C5549" s="59" t="s">
        <v>803</v>
      </c>
      <c r="D5549" s="60">
        <f>VLOOKUP(Pag_Inicio_Corr_mas_casos[[#This Row],[Corregimiento]],Hoja3!$A$2:$D$676,4,0)</f>
        <v>130716</v>
      </c>
      <c r="E5549" s="59">
        <v>29</v>
      </c>
    </row>
    <row r="5550" spans="1:5">
      <c r="A5550" s="58">
        <v>44191</v>
      </c>
      <c r="B5550" s="59">
        <v>44191</v>
      </c>
      <c r="C5550" s="59" t="s">
        <v>784</v>
      </c>
      <c r="D5550" s="60">
        <f>VLOOKUP(Pag_Inicio_Corr_mas_casos[[#This Row],[Corregimiento]],Hoja3!$A$2:$D$676,4,0)</f>
        <v>130717</v>
      </c>
      <c r="E5550" s="59">
        <v>29</v>
      </c>
    </row>
    <row r="5551" spans="1:5">
      <c r="A5551" s="58">
        <v>44191</v>
      </c>
      <c r="B5551" s="59">
        <v>44191</v>
      </c>
      <c r="C5551" s="59" t="s">
        <v>794</v>
      </c>
      <c r="D5551" s="60">
        <f>VLOOKUP(Pag_Inicio_Corr_mas_casos[[#This Row],[Corregimiento]],Hoja3!$A$2:$D$676,4,0)</f>
        <v>80811</v>
      </c>
      <c r="E5551" s="59">
        <v>29</v>
      </c>
    </row>
    <row r="5552" spans="1:5">
      <c r="A5552" s="58">
        <v>44191</v>
      </c>
      <c r="B5552" s="59">
        <v>44191</v>
      </c>
      <c r="C5552" s="59" t="s">
        <v>565</v>
      </c>
      <c r="D5552" s="60">
        <f>VLOOKUP(Pag_Inicio_Corr_mas_casos[[#This Row],[Corregimiento]],Hoja3!$A$2:$D$676,4,0)</f>
        <v>80809</v>
      </c>
      <c r="E5552" s="59">
        <v>29</v>
      </c>
    </row>
    <row r="5553" spans="1:5">
      <c r="A5553" s="58">
        <v>44191</v>
      </c>
      <c r="B5553" s="59">
        <v>44191</v>
      </c>
      <c r="C5553" s="59" t="s">
        <v>796</v>
      </c>
      <c r="D5553" s="60">
        <f>VLOOKUP(Pag_Inicio_Corr_mas_casos[[#This Row],[Corregimiento]],Hoja3!$A$2:$D$676,4,0)</f>
        <v>130107</v>
      </c>
      <c r="E5553" s="59">
        <v>28</v>
      </c>
    </row>
    <row r="5554" spans="1:5">
      <c r="A5554" s="58">
        <v>44191</v>
      </c>
      <c r="B5554" s="59">
        <v>44191</v>
      </c>
      <c r="C5554" s="59" t="s">
        <v>872</v>
      </c>
      <c r="D5554" s="60">
        <f>VLOOKUP(Pag_Inicio_Corr_mas_casos[[#This Row],[Corregimiento]],Hoja3!$A$2:$D$676,4,0)</f>
        <v>91101</v>
      </c>
      <c r="E5554" s="59">
        <v>27</v>
      </c>
    </row>
    <row r="5555" spans="1:5">
      <c r="A5555" s="58">
        <v>44191</v>
      </c>
      <c r="B5555" s="59">
        <v>44191</v>
      </c>
      <c r="C5555" s="59" t="s">
        <v>789</v>
      </c>
      <c r="D5555" s="60">
        <f>VLOOKUP(Pag_Inicio_Corr_mas_casos[[#This Row],[Corregimiento]],Hoja3!$A$2:$D$676,4,0)</f>
        <v>80816</v>
      </c>
      <c r="E5555" s="59">
        <v>26</v>
      </c>
    </row>
    <row r="5556" spans="1:5">
      <c r="A5556" s="58">
        <v>44191</v>
      </c>
      <c r="B5556" s="59">
        <v>44191</v>
      </c>
      <c r="C5556" s="59" t="s">
        <v>813</v>
      </c>
      <c r="D5556" s="60">
        <f>VLOOKUP(Pag_Inicio_Corr_mas_casos[[#This Row],[Corregimiento]],Hoja3!$A$2:$D$676,4,0)</f>
        <v>30107</v>
      </c>
      <c r="E5556" s="59">
        <v>25</v>
      </c>
    </row>
    <row r="5557" spans="1:5">
      <c r="A5557" s="58">
        <v>44191</v>
      </c>
      <c r="B5557" s="59">
        <v>44191</v>
      </c>
      <c r="C5557" s="59" t="s">
        <v>810</v>
      </c>
      <c r="D5557" s="60">
        <f>VLOOKUP(Pag_Inicio_Corr_mas_casos[[#This Row],[Corregimiento]],Hoja3!$A$2:$D$676,4,0)</f>
        <v>30113</v>
      </c>
      <c r="E5557" s="59">
        <v>25</v>
      </c>
    </row>
    <row r="5558" spans="1:5">
      <c r="A5558" s="58">
        <v>44191</v>
      </c>
      <c r="B5558" s="59">
        <v>44191</v>
      </c>
      <c r="C5558" s="59" t="s">
        <v>788</v>
      </c>
      <c r="D5558" s="60">
        <f>VLOOKUP(Pag_Inicio_Corr_mas_casos[[#This Row],[Corregimiento]],Hoja3!$A$2:$D$676,4,0)</f>
        <v>80807</v>
      </c>
      <c r="E5558" s="59">
        <v>24</v>
      </c>
    </row>
    <row r="5559" spans="1:5">
      <c r="A5559" s="58">
        <v>44191</v>
      </c>
      <c r="B5559" s="59">
        <v>44191</v>
      </c>
      <c r="C5559" s="59" t="s">
        <v>847</v>
      </c>
      <c r="D5559" s="60">
        <f>VLOOKUP(Pag_Inicio_Corr_mas_casos[[#This Row],[Corregimiento]],Hoja3!$A$2:$D$676,4,0)</f>
        <v>40501</v>
      </c>
      <c r="E5559" s="59">
        <v>24</v>
      </c>
    </row>
    <row r="5560" spans="1:5">
      <c r="A5560" s="58">
        <v>44191</v>
      </c>
      <c r="B5560" s="59">
        <v>44191</v>
      </c>
      <c r="C5560" s="59" t="s">
        <v>878</v>
      </c>
      <c r="D5560" s="60">
        <f>VLOOKUP(Pag_Inicio_Corr_mas_casos[[#This Row],[Corregimiento]],Hoja3!$A$2:$D$676,4,0)</f>
        <v>30104</v>
      </c>
      <c r="E5560" s="59">
        <v>22</v>
      </c>
    </row>
    <row r="5561" spans="1:5">
      <c r="A5561" s="58">
        <v>44191</v>
      </c>
      <c r="B5561" s="59">
        <v>44191</v>
      </c>
      <c r="C5561" s="59" t="s">
        <v>888</v>
      </c>
      <c r="D5561" s="60">
        <f>VLOOKUP(Pag_Inicio_Corr_mas_casos[[#This Row],[Corregimiento]],Hoja3!$A$2:$D$676,4,0)</f>
        <v>20401</v>
      </c>
      <c r="E5561" s="59">
        <v>22</v>
      </c>
    </row>
    <row r="5562" spans="1:5">
      <c r="A5562" s="58">
        <v>44191</v>
      </c>
      <c r="B5562" s="59">
        <v>44191</v>
      </c>
      <c r="C5562" s="59" t="s">
        <v>880</v>
      </c>
      <c r="D5562" s="60">
        <f>VLOOKUP(Pag_Inicio_Corr_mas_casos[[#This Row],[Corregimiento]],Hoja3!$A$2:$D$676,4,0)</f>
        <v>80822</v>
      </c>
      <c r="E5562" s="59">
        <v>21</v>
      </c>
    </row>
    <row r="5563" spans="1:5">
      <c r="A5563" s="58">
        <v>44191</v>
      </c>
      <c r="B5563" s="59">
        <v>44191</v>
      </c>
      <c r="C5563" s="59" t="s">
        <v>805</v>
      </c>
      <c r="D5563" s="60">
        <f>VLOOKUP(Pag_Inicio_Corr_mas_casos[[#This Row],[Corregimiento]],Hoja3!$A$2:$D$676,4,0)</f>
        <v>130701</v>
      </c>
      <c r="E5563" s="59">
        <v>19</v>
      </c>
    </row>
    <row r="5564" spans="1:5">
      <c r="A5564" s="58">
        <v>44191</v>
      </c>
      <c r="B5564" s="59">
        <v>44191</v>
      </c>
      <c r="C5564" s="59" t="s">
        <v>799</v>
      </c>
      <c r="D5564" s="60">
        <f>VLOOKUP(Pag_Inicio_Corr_mas_casos[[#This Row],[Corregimiento]],Hoja3!$A$2:$D$676,4,0)</f>
        <v>80817</v>
      </c>
      <c r="E5564" s="59">
        <v>19</v>
      </c>
    </row>
    <row r="5565" spans="1:5">
      <c r="A5565" s="58">
        <v>44191</v>
      </c>
      <c r="B5565" s="59">
        <v>44191</v>
      </c>
      <c r="C5565" s="59" t="s">
        <v>822</v>
      </c>
      <c r="D5565" s="60">
        <f>VLOOKUP(Pag_Inicio_Corr_mas_casos[[#This Row],[Corregimiento]],Hoja3!$A$2:$D$676,4,0)</f>
        <v>60105</v>
      </c>
      <c r="E5565" s="59">
        <v>18</v>
      </c>
    </row>
    <row r="5566" spans="1:5">
      <c r="A5566" s="58">
        <v>44191</v>
      </c>
      <c r="B5566" s="59">
        <v>44191</v>
      </c>
      <c r="C5566" s="59" t="s">
        <v>893</v>
      </c>
      <c r="D5566" s="60">
        <f>VLOOKUP(Pag_Inicio_Corr_mas_casos[[#This Row],[Corregimiento]],Hoja3!$A$2:$D$676,4,0)</f>
        <v>40601</v>
      </c>
      <c r="E5566" s="59">
        <v>17</v>
      </c>
    </row>
    <row r="5567" spans="1:5">
      <c r="A5567" s="58">
        <v>44191</v>
      </c>
      <c r="B5567" s="59">
        <v>44191</v>
      </c>
      <c r="C5567" s="59" t="s">
        <v>869</v>
      </c>
      <c r="D5567" s="60">
        <f>VLOOKUP(Pag_Inicio_Corr_mas_casos[[#This Row],[Corregimiento]],Hoja3!$A$2:$D$676,4,0)</f>
        <v>30111</v>
      </c>
      <c r="E5567" s="59">
        <v>17</v>
      </c>
    </row>
    <row r="5568" spans="1:5">
      <c r="A5568" s="58">
        <v>44191</v>
      </c>
      <c r="B5568" s="59">
        <v>44191</v>
      </c>
      <c r="C5568" s="59" t="s">
        <v>806</v>
      </c>
      <c r="D5568" s="60">
        <f>VLOOKUP(Pag_Inicio_Corr_mas_casos[[#This Row],[Corregimiento]],Hoja3!$A$2:$D$676,4,0)</f>
        <v>80804</v>
      </c>
      <c r="E5568" s="59">
        <v>16</v>
      </c>
    </row>
    <row r="5569" spans="1:6">
      <c r="A5569" s="58">
        <v>44191</v>
      </c>
      <c r="B5569" s="59">
        <v>44191</v>
      </c>
      <c r="C5569" s="59" t="s">
        <v>798</v>
      </c>
      <c r="D5569" s="60">
        <f>VLOOKUP(Pag_Inicio_Corr_mas_casos[[#This Row],[Corregimiento]],Hoja3!$A$2:$D$676,4,0)</f>
        <v>80820</v>
      </c>
      <c r="E5569" s="59">
        <v>16</v>
      </c>
    </row>
    <row r="5570" spans="1:6">
      <c r="A5570" s="58">
        <v>44191</v>
      </c>
      <c r="B5570" s="59">
        <v>44191</v>
      </c>
      <c r="C5570" s="59" t="s">
        <v>792</v>
      </c>
      <c r="D5570" s="60">
        <f>VLOOKUP(Pag_Inicio_Corr_mas_casos[[#This Row],[Corregimiento]],Hoja3!$A$2:$D$676,4,0)</f>
        <v>80814</v>
      </c>
      <c r="E5570" s="59">
        <v>15</v>
      </c>
    </row>
    <row r="5571" spans="1:6">
      <c r="A5571" s="58">
        <v>44191</v>
      </c>
      <c r="B5571" s="59">
        <v>44191</v>
      </c>
      <c r="C5571" s="59" t="s">
        <v>838</v>
      </c>
      <c r="D5571" s="60">
        <f>VLOOKUP(Pag_Inicio_Corr_mas_casos[[#This Row],[Corregimiento]],Hoja3!$A$2:$D$676,4,0)</f>
        <v>80808</v>
      </c>
      <c r="E5571" s="59">
        <v>15</v>
      </c>
    </row>
    <row r="5572" spans="1:6">
      <c r="A5572" s="58">
        <v>44191</v>
      </c>
      <c r="B5572" s="59">
        <v>44191</v>
      </c>
      <c r="C5572" s="59" t="s">
        <v>841</v>
      </c>
      <c r="D5572" s="60">
        <f>VLOOKUP(Pag_Inicio_Corr_mas_casos[[#This Row],[Corregimiento]],Hoja3!$A$2:$D$676,4,0)</f>
        <v>81005</v>
      </c>
      <c r="E5572" s="59">
        <v>15</v>
      </c>
    </row>
    <row r="5573" spans="1:6">
      <c r="A5573" s="58">
        <v>44191</v>
      </c>
      <c r="B5573" s="59">
        <v>44191</v>
      </c>
      <c r="C5573" s="59" t="s">
        <v>866</v>
      </c>
      <c r="D5573" s="60">
        <f>VLOOKUP(Pag_Inicio_Corr_mas_casos[[#This Row],[Corregimiento]],Hoja3!$A$2:$D$676,4,0)</f>
        <v>81002</v>
      </c>
      <c r="E5573" s="59">
        <v>14</v>
      </c>
    </row>
    <row r="5574" spans="1:6">
      <c r="A5574" s="58">
        <v>44191</v>
      </c>
      <c r="B5574" s="59">
        <v>44191</v>
      </c>
      <c r="C5574" s="59" t="s">
        <v>896</v>
      </c>
      <c r="D5574" s="60">
        <f>VLOOKUP(Pag_Inicio_Corr_mas_casos[[#This Row],[Corregimiento]],Hoja3!$A$2:$D$676,4,0)</f>
        <v>80501</v>
      </c>
      <c r="E5574" s="59">
        <v>14</v>
      </c>
    </row>
    <row r="5575" spans="1:6">
      <c r="A5575" s="58">
        <v>44191</v>
      </c>
      <c r="B5575" s="59">
        <v>44191</v>
      </c>
      <c r="C5575" s="59" t="s">
        <v>897</v>
      </c>
      <c r="D5575" s="60">
        <f>VLOOKUP(Pag_Inicio_Corr_mas_casos[[#This Row],[Corregimiento]],Hoja3!$A$2:$D$676,4,0)</f>
        <v>20105</v>
      </c>
      <c r="E5575" s="59">
        <v>13</v>
      </c>
    </row>
    <row r="5576" spans="1:6">
      <c r="A5576" s="58">
        <v>44191</v>
      </c>
      <c r="B5576" s="59">
        <v>44191</v>
      </c>
      <c r="C5576" s="59" t="s">
        <v>874</v>
      </c>
      <c r="D5576" s="60">
        <f>VLOOKUP(Pag_Inicio_Corr_mas_casos[[#This Row],[Corregimiento]],Hoja3!$A$2:$D$676,4,0)</f>
        <v>20103</v>
      </c>
      <c r="E5576" s="59">
        <v>13</v>
      </c>
    </row>
    <row r="5577" spans="1:6">
      <c r="A5577" s="58">
        <v>44191</v>
      </c>
      <c r="B5577" s="59">
        <v>44191</v>
      </c>
      <c r="C5577" s="59" t="s">
        <v>815</v>
      </c>
      <c r="D5577" s="60">
        <f>VLOOKUP(Pag_Inicio_Corr_mas_casos[[#This Row],[Corregimiento]],Hoja3!$A$2:$D$676,4,0)</f>
        <v>130709</v>
      </c>
      <c r="E5577" s="59">
        <v>13</v>
      </c>
    </row>
    <row r="5578" spans="1:6">
      <c r="A5578" s="58">
        <v>44191</v>
      </c>
      <c r="B5578" s="59">
        <v>44191</v>
      </c>
      <c r="C5578" s="59" t="s">
        <v>807</v>
      </c>
      <c r="D5578" s="60">
        <f>VLOOKUP(Pag_Inicio_Corr_mas_casos[[#This Row],[Corregimiento]],Hoja3!$A$2:$D$676,4,0)</f>
        <v>20601</v>
      </c>
      <c r="E5578" s="59">
        <v>13</v>
      </c>
    </row>
    <row r="5579" spans="1:6">
      <c r="A5579" s="58">
        <v>44191</v>
      </c>
      <c r="B5579" s="59">
        <v>44191</v>
      </c>
      <c r="C5579" s="59" t="s">
        <v>898</v>
      </c>
      <c r="D5579" s="60">
        <f>VLOOKUP(Pag_Inicio_Corr_mas_casos[[#This Row],[Corregimiento]],Hoja3!$A$2:$D$676,4,0)</f>
        <v>40201</v>
      </c>
      <c r="E5579" s="59">
        <v>13</v>
      </c>
    </row>
    <row r="5580" spans="1:6">
      <c r="A5580" s="58">
        <v>44191</v>
      </c>
      <c r="B5580" s="59">
        <v>44191</v>
      </c>
      <c r="C5580" s="59" t="s">
        <v>899</v>
      </c>
      <c r="D5580" s="60">
        <f>VLOOKUP(Pag_Inicio_Corr_mas_casos[[#This Row],[Corregimiento]],Hoja3!$A$2:$D$676,4,0)</f>
        <v>130301</v>
      </c>
      <c r="E5580" s="59">
        <v>12</v>
      </c>
    </row>
    <row r="5581" spans="1:6">
      <c r="A5581" s="58">
        <v>44191</v>
      </c>
      <c r="B5581" s="59">
        <v>44191</v>
      </c>
      <c r="C5581" s="59" t="s">
        <v>816</v>
      </c>
      <c r="D5581" s="60">
        <f>VLOOKUP(Pag_Inicio_Corr_mas_casos[[#This Row],[Corregimiento]],Hoja3!$A$2:$D$676,4,0)</f>
        <v>40606</v>
      </c>
      <c r="E5581" s="59">
        <v>12</v>
      </c>
    </row>
    <row r="5582" spans="1:6">
      <c r="A5582" s="58">
        <v>44191</v>
      </c>
      <c r="B5582" s="59">
        <v>44191</v>
      </c>
      <c r="C5582" s="59" t="s">
        <v>797</v>
      </c>
      <c r="D5582" s="59">
        <v>40607</v>
      </c>
      <c r="E5582" s="59">
        <v>12</v>
      </c>
      <c r="F5582" s="5" t="s">
        <v>894</v>
      </c>
    </row>
    <row r="5583" spans="1:6">
      <c r="A5583" s="58">
        <v>44191</v>
      </c>
      <c r="B5583" s="59">
        <v>44191</v>
      </c>
      <c r="C5583" s="59" t="s">
        <v>837</v>
      </c>
      <c r="D5583" s="60">
        <f>VLOOKUP(Pag_Inicio_Corr_mas_casos[[#This Row],[Corregimiento]],Hoja3!$A$2:$D$676,4,0)</f>
        <v>130706</v>
      </c>
      <c r="E5583" s="59">
        <v>11</v>
      </c>
    </row>
    <row r="5584" spans="1:6">
      <c r="A5584" s="67">
        <v>44192</v>
      </c>
      <c r="B5584" s="68">
        <v>44192</v>
      </c>
      <c r="C5584" s="68" t="s">
        <v>565</v>
      </c>
      <c r="D5584" s="69">
        <f>VLOOKUP(Pag_Inicio_Corr_mas_casos[[#This Row],[Corregimiento]],Hoja3!$A$2:$D$676,4,0)</f>
        <v>80809</v>
      </c>
      <c r="E5584" s="68">
        <v>90</v>
      </c>
      <c r="F5584">
        <v>67</v>
      </c>
    </row>
    <row r="5585" spans="1:5">
      <c r="A5585" s="67">
        <v>44192</v>
      </c>
      <c r="B5585" s="68">
        <v>44192</v>
      </c>
      <c r="C5585" s="68" t="s">
        <v>892</v>
      </c>
      <c r="D5585" s="69">
        <f>VLOOKUP(Pag_Inicio_Corr_mas_casos[[#This Row],[Corregimiento]],Hoja3!$A$2:$D$676,4,0)</f>
        <v>80812</v>
      </c>
      <c r="E5585" s="68">
        <v>82</v>
      </c>
    </row>
    <row r="5586" spans="1:5">
      <c r="A5586" s="67">
        <v>44192</v>
      </c>
      <c r="B5586" s="68">
        <v>44192</v>
      </c>
      <c r="C5586" s="68" t="s">
        <v>858</v>
      </c>
      <c r="D5586" s="69">
        <f>VLOOKUP(Pag_Inicio_Corr_mas_casos[[#This Row],[Corregimiento]],Hoja3!$A$2:$D$676,4,0)</f>
        <v>80819</v>
      </c>
      <c r="E5586" s="68">
        <v>75</v>
      </c>
    </row>
    <row r="5587" spans="1:5">
      <c r="A5587" s="67">
        <v>44192</v>
      </c>
      <c r="B5587" s="68">
        <v>44192</v>
      </c>
      <c r="C5587" s="68" t="s">
        <v>786</v>
      </c>
      <c r="D5587" s="69">
        <f>VLOOKUP(Pag_Inicio_Corr_mas_casos[[#This Row],[Corregimiento]],Hoja3!$A$2:$D$676,4,0)</f>
        <v>80806</v>
      </c>
      <c r="E5587" s="68">
        <v>65</v>
      </c>
    </row>
    <row r="5588" spans="1:5">
      <c r="A5588" s="67">
        <v>44192</v>
      </c>
      <c r="B5588" s="68">
        <v>44192</v>
      </c>
      <c r="C5588" s="68" t="s">
        <v>900</v>
      </c>
      <c r="D5588" s="69">
        <f>VLOOKUP(Pag_Inicio_Corr_mas_casos[[#This Row],[Corregimiento]],Hoja3!$A$2:$D$676,4,0)</f>
        <v>130102</v>
      </c>
      <c r="E5588" s="68">
        <v>63</v>
      </c>
    </row>
    <row r="5589" spans="1:5">
      <c r="A5589" s="67">
        <v>44192</v>
      </c>
      <c r="B5589" s="68">
        <v>44192</v>
      </c>
      <c r="C5589" s="68" t="s">
        <v>789</v>
      </c>
      <c r="D5589" s="69">
        <f>VLOOKUP(Pag_Inicio_Corr_mas_casos[[#This Row],[Corregimiento]],Hoja3!$A$2:$D$676,4,0)</f>
        <v>80816</v>
      </c>
      <c r="E5589" s="68">
        <v>60</v>
      </c>
    </row>
    <row r="5590" spans="1:5">
      <c r="A5590" s="67">
        <v>44192</v>
      </c>
      <c r="B5590" s="68">
        <v>44192</v>
      </c>
      <c r="C5590" s="68" t="s">
        <v>798</v>
      </c>
      <c r="D5590" s="69">
        <f>VLOOKUP(Pag_Inicio_Corr_mas_casos[[#This Row],[Corregimiento]],Hoja3!$A$2:$D$676,4,0)</f>
        <v>80820</v>
      </c>
      <c r="E5590" s="68">
        <v>59</v>
      </c>
    </row>
    <row r="5591" spans="1:5">
      <c r="A5591" s="67">
        <v>44192</v>
      </c>
      <c r="B5591" s="68">
        <v>44192</v>
      </c>
      <c r="C5591" s="68" t="s">
        <v>787</v>
      </c>
      <c r="D5591" s="69">
        <f>VLOOKUP(Pag_Inicio_Corr_mas_casos[[#This Row],[Corregimiento]],Hoja3!$A$2:$D$676,4,0)</f>
        <v>80823</v>
      </c>
      <c r="E5591" s="68">
        <v>55</v>
      </c>
    </row>
    <row r="5592" spans="1:5">
      <c r="A5592" s="67">
        <v>44192</v>
      </c>
      <c r="B5592" s="68">
        <v>44192</v>
      </c>
      <c r="C5592" s="68" t="s">
        <v>882</v>
      </c>
      <c r="D5592" s="69">
        <f>VLOOKUP(Pag_Inicio_Corr_mas_casos[[#This Row],[Corregimiento]],Hoja3!$A$2:$D$676,4,0)</f>
        <v>130106</v>
      </c>
      <c r="E5592" s="68">
        <v>55</v>
      </c>
    </row>
    <row r="5593" spans="1:5">
      <c r="A5593" s="67">
        <v>44192</v>
      </c>
      <c r="B5593" s="68">
        <v>44192</v>
      </c>
      <c r="C5593" s="68" t="s">
        <v>802</v>
      </c>
      <c r="D5593" s="69">
        <f>VLOOKUP(Pag_Inicio_Corr_mas_casos[[#This Row],[Corregimiento]],Hoja3!$A$2:$D$676,4,0)</f>
        <v>80815</v>
      </c>
      <c r="E5593" s="68">
        <v>53</v>
      </c>
    </row>
    <row r="5594" spans="1:5">
      <c r="A5594" s="67">
        <v>44192</v>
      </c>
      <c r="B5594" s="68">
        <v>44192</v>
      </c>
      <c r="C5594" s="68" t="s">
        <v>867</v>
      </c>
      <c r="D5594" s="69">
        <f>VLOOKUP(Pag_Inicio_Corr_mas_casos[[#This Row],[Corregimiento]],Hoja3!$A$2:$D$676,4,0)</f>
        <v>81003</v>
      </c>
      <c r="E5594" s="68">
        <v>51</v>
      </c>
    </row>
    <row r="5595" spans="1:5">
      <c r="A5595" s="67">
        <v>44192</v>
      </c>
      <c r="B5595" s="68">
        <v>44192</v>
      </c>
      <c r="C5595" s="68" t="s">
        <v>791</v>
      </c>
      <c r="D5595" s="69">
        <f>VLOOKUP(Pag_Inicio_Corr_mas_casos[[#This Row],[Corregimiento]],Hoja3!$A$2:$D$676,4,0)</f>
        <v>81007</v>
      </c>
      <c r="E5595" s="68">
        <v>50</v>
      </c>
    </row>
    <row r="5596" spans="1:5">
      <c r="A5596" s="67">
        <v>44192</v>
      </c>
      <c r="B5596" s="68">
        <v>44192</v>
      </c>
      <c r="C5596" s="68" t="s">
        <v>865</v>
      </c>
      <c r="D5596" s="69">
        <f>VLOOKUP(Pag_Inicio_Corr_mas_casos[[#This Row],[Corregimiento]],Hoja3!$A$2:$D$676,4,0)</f>
        <v>81001</v>
      </c>
      <c r="E5596" s="68">
        <v>49</v>
      </c>
    </row>
    <row r="5597" spans="1:5">
      <c r="A5597" s="67">
        <v>44192</v>
      </c>
      <c r="B5597" s="68">
        <v>44192</v>
      </c>
      <c r="C5597" s="68" t="s">
        <v>864</v>
      </c>
      <c r="D5597" s="69">
        <f>VLOOKUP(Pag_Inicio_Corr_mas_casos[[#This Row],[Corregimiento]],Hoja3!$A$2:$D$676,4,0)</f>
        <v>81008</v>
      </c>
      <c r="E5597" s="68">
        <v>49</v>
      </c>
    </row>
    <row r="5598" spans="1:5">
      <c r="A5598" s="67">
        <v>44192</v>
      </c>
      <c r="B5598" s="68">
        <v>44192</v>
      </c>
      <c r="C5598" s="68" t="s">
        <v>788</v>
      </c>
      <c r="D5598" s="69">
        <f>VLOOKUP(Pag_Inicio_Corr_mas_casos[[#This Row],[Corregimiento]],Hoja3!$A$2:$D$676,4,0)</f>
        <v>80807</v>
      </c>
      <c r="E5598" s="68">
        <v>46</v>
      </c>
    </row>
    <row r="5599" spans="1:5">
      <c r="A5599" s="67">
        <v>44192</v>
      </c>
      <c r="B5599" s="68">
        <v>44192</v>
      </c>
      <c r="C5599" s="68" t="s">
        <v>866</v>
      </c>
      <c r="D5599" s="69">
        <f>VLOOKUP(Pag_Inicio_Corr_mas_casos[[#This Row],[Corregimiento]],Hoja3!$A$2:$D$676,4,0)</f>
        <v>81002</v>
      </c>
      <c r="E5599" s="68">
        <v>45</v>
      </c>
    </row>
    <row r="5600" spans="1:5">
      <c r="A5600" s="67">
        <v>44192</v>
      </c>
      <c r="B5600" s="68">
        <v>44192</v>
      </c>
      <c r="C5600" s="68" t="s">
        <v>785</v>
      </c>
      <c r="D5600" s="69">
        <f>VLOOKUP(Pag_Inicio_Corr_mas_casos[[#This Row],[Corregimiento]],Hoja3!$A$2:$D$676,4,0)</f>
        <v>81009</v>
      </c>
      <c r="E5600" s="68">
        <v>45</v>
      </c>
    </row>
    <row r="5601" spans="1:5">
      <c r="A5601" s="67">
        <v>44192</v>
      </c>
      <c r="B5601" s="68">
        <v>44192</v>
      </c>
      <c r="C5601" s="68" t="s">
        <v>618</v>
      </c>
      <c r="D5601" s="69">
        <f>VLOOKUP(Pag_Inicio_Corr_mas_casos[[#This Row],[Corregimiento]],Hoja3!$A$2:$D$676,4,0)</f>
        <v>80821</v>
      </c>
      <c r="E5601" s="68">
        <v>44</v>
      </c>
    </row>
    <row r="5602" spans="1:5">
      <c r="A5602" s="67">
        <v>44192</v>
      </c>
      <c r="B5602" s="68">
        <v>44192</v>
      </c>
      <c r="C5602" s="68" t="s">
        <v>796</v>
      </c>
      <c r="D5602" s="69">
        <f>VLOOKUP(Pag_Inicio_Corr_mas_casos[[#This Row],[Corregimiento]],Hoja3!$A$2:$D$676,4,0)</f>
        <v>130107</v>
      </c>
      <c r="E5602" s="68">
        <v>44</v>
      </c>
    </row>
    <row r="5603" spans="1:5">
      <c r="A5603" s="67">
        <v>44192</v>
      </c>
      <c r="B5603" s="68">
        <v>44192</v>
      </c>
      <c r="C5603" s="68" t="s">
        <v>793</v>
      </c>
      <c r="D5603" s="69">
        <f>VLOOKUP(Pag_Inicio_Corr_mas_casos[[#This Row],[Corregimiento]],Hoja3!$A$2:$D$676,4,0)</f>
        <v>80826</v>
      </c>
      <c r="E5603" s="68">
        <v>43</v>
      </c>
    </row>
    <row r="5604" spans="1:5">
      <c r="A5604" s="67">
        <v>44192</v>
      </c>
      <c r="B5604" s="68">
        <v>44192</v>
      </c>
      <c r="C5604" s="68" t="s">
        <v>799</v>
      </c>
      <c r="D5604" s="69">
        <f>VLOOKUP(Pag_Inicio_Corr_mas_casos[[#This Row],[Corregimiento]],Hoja3!$A$2:$D$676,4,0)</f>
        <v>80817</v>
      </c>
      <c r="E5604" s="68">
        <v>42</v>
      </c>
    </row>
    <row r="5605" spans="1:5">
      <c r="A5605" s="67">
        <v>44192</v>
      </c>
      <c r="B5605" s="68">
        <v>44192</v>
      </c>
      <c r="C5605" s="68" t="s">
        <v>881</v>
      </c>
      <c r="D5605" s="69">
        <f>VLOOKUP(Pag_Inicio_Corr_mas_casos[[#This Row],[Corregimiento]],Hoja3!$A$2:$D$676,4,0)</f>
        <v>130101</v>
      </c>
      <c r="E5605" s="68">
        <v>41</v>
      </c>
    </row>
    <row r="5606" spans="1:5">
      <c r="A5606" s="67">
        <v>44192</v>
      </c>
      <c r="B5606" s="68">
        <v>44192</v>
      </c>
      <c r="C5606" s="68" t="s">
        <v>880</v>
      </c>
      <c r="D5606" s="69">
        <f>VLOOKUP(Pag_Inicio_Corr_mas_casos[[#This Row],[Corregimiento]],Hoja3!$A$2:$D$676,4,0)</f>
        <v>80822</v>
      </c>
      <c r="E5606" s="68">
        <v>38</v>
      </c>
    </row>
    <row r="5607" spans="1:5">
      <c r="A5607" s="67">
        <v>44192</v>
      </c>
      <c r="B5607" s="68">
        <v>44192</v>
      </c>
      <c r="C5607" s="68" t="s">
        <v>792</v>
      </c>
      <c r="D5607" s="69">
        <f>VLOOKUP(Pag_Inicio_Corr_mas_casos[[#This Row],[Corregimiento]],Hoja3!$A$2:$D$676,4,0)</f>
        <v>80814</v>
      </c>
      <c r="E5607" s="68">
        <v>37</v>
      </c>
    </row>
    <row r="5608" spans="1:5">
      <c r="A5608" s="67">
        <v>44192</v>
      </c>
      <c r="B5608" s="68">
        <v>44192</v>
      </c>
      <c r="C5608" s="68" t="s">
        <v>783</v>
      </c>
      <c r="D5608" s="69">
        <f>VLOOKUP(Pag_Inicio_Corr_mas_casos[[#This Row],[Corregimiento]],Hoja3!$A$2:$D$676,4,0)</f>
        <v>80810</v>
      </c>
      <c r="E5608" s="68">
        <v>37</v>
      </c>
    </row>
    <row r="5609" spans="1:5">
      <c r="A5609" s="67">
        <v>44192</v>
      </c>
      <c r="B5609" s="68">
        <v>44192</v>
      </c>
      <c r="C5609" s="68" t="s">
        <v>797</v>
      </c>
      <c r="D5609" s="69">
        <f>VLOOKUP(Pag_Inicio_Corr_mas_casos[[#This Row],[Corregimiento]],Hoja3!$A$2:$D$676,4,0)</f>
        <v>80813</v>
      </c>
      <c r="E5609" s="68">
        <v>34</v>
      </c>
    </row>
    <row r="5610" spans="1:5">
      <c r="A5610" s="67">
        <v>44192</v>
      </c>
      <c r="B5610" s="68">
        <v>44192</v>
      </c>
      <c r="C5610" s="68" t="s">
        <v>807</v>
      </c>
      <c r="D5610" s="69">
        <f>VLOOKUP(Pag_Inicio_Corr_mas_casos[[#This Row],[Corregimiento]],Hoja3!$A$2:$D$676,4,0)</f>
        <v>20601</v>
      </c>
      <c r="E5610" s="68">
        <v>33</v>
      </c>
    </row>
    <row r="5611" spans="1:5">
      <c r="A5611" s="67">
        <v>44192</v>
      </c>
      <c r="B5611" s="68">
        <v>44192</v>
      </c>
      <c r="C5611" s="68" t="s">
        <v>861</v>
      </c>
      <c r="D5611" s="69">
        <f>VLOOKUP(Pag_Inicio_Corr_mas_casos[[#This Row],[Corregimiento]],Hoja3!$A$2:$D$676,4,0)</f>
        <v>130702</v>
      </c>
      <c r="E5611" s="68">
        <v>32</v>
      </c>
    </row>
    <row r="5612" spans="1:5">
      <c r="A5612" s="67">
        <v>44192</v>
      </c>
      <c r="B5612" s="68">
        <v>44192</v>
      </c>
      <c r="C5612" s="68" t="s">
        <v>838</v>
      </c>
      <c r="D5612" s="69">
        <f>VLOOKUP(Pag_Inicio_Corr_mas_casos[[#This Row],[Corregimiento]],Hoja3!$A$2:$D$676,4,0)</f>
        <v>80808</v>
      </c>
      <c r="E5612" s="68">
        <v>31</v>
      </c>
    </row>
    <row r="5613" spans="1:5">
      <c r="A5613" s="67">
        <v>44192</v>
      </c>
      <c r="B5613" s="68">
        <v>44192</v>
      </c>
      <c r="C5613" s="68" t="s">
        <v>819</v>
      </c>
      <c r="D5613" s="69">
        <f>VLOOKUP(Pag_Inicio_Corr_mas_casos[[#This Row],[Corregimiento]],Hoja3!$A$2:$D$676,4,0)</f>
        <v>20606</v>
      </c>
      <c r="E5613" s="68">
        <v>29</v>
      </c>
    </row>
    <row r="5614" spans="1:5">
      <c r="A5614" s="67">
        <v>44192</v>
      </c>
      <c r="B5614" s="68">
        <v>44192</v>
      </c>
      <c r="C5614" s="68" t="s">
        <v>884</v>
      </c>
      <c r="D5614" s="69">
        <f>VLOOKUP(Pag_Inicio_Corr_mas_casos[[#This Row],[Corregimiento]],Hoja3!$A$2:$D$676,4,0)</f>
        <v>130108</v>
      </c>
      <c r="E5614" s="68">
        <v>28</v>
      </c>
    </row>
    <row r="5615" spans="1:5">
      <c r="A5615" s="67">
        <v>44192</v>
      </c>
      <c r="B5615" s="68">
        <v>44192</v>
      </c>
      <c r="C5615" s="68" t="s">
        <v>790</v>
      </c>
      <c r="D5615" s="69">
        <f>VLOOKUP(Pag_Inicio_Corr_mas_casos[[#This Row],[Corregimiento]],Hoja3!$A$2:$D$676,4,0)</f>
        <v>130708</v>
      </c>
      <c r="E5615" s="68">
        <v>28</v>
      </c>
    </row>
    <row r="5616" spans="1:5">
      <c r="A5616" s="67">
        <v>44192</v>
      </c>
      <c r="B5616" s="68">
        <v>44192</v>
      </c>
      <c r="C5616" s="68" t="s">
        <v>804</v>
      </c>
      <c r="D5616" s="69">
        <f>VLOOKUP(Pag_Inicio_Corr_mas_casos[[#This Row],[Corregimiento]],Hoja3!$A$2:$D$676,4,0)</f>
        <v>50208</v>
      </c>
      <c r="E5616" s="68">
        <v>28</v>
      </c>
    </row>
    <row r="5617" spans="1:5">
      <c r="A5617" s="67">
        <v>44192</v>
      </c>
      <c r="B5617" s="68">
        <v>44192</v>
      </c>
      <c r="C5617" s="68" t="s">
        <v>875</v>
      </c>
      <c r="D5617" s="69">
        <f>VLOOKUP(Pag_Inicio_Corr_mas_casos[[#This Row],[Corregimiento]],Hoja3!$A$2:$D$676,4,0)</f>
        <v>20609</v>
      </c>
      <c r="E5617" s="68">
        <v>23</v>
      </c>
    </row>
    <row r="5618" spans="1:5">
      <c r="A5618" s="67">
        <v>44192</v>
      </c>
      <c r="B5618" s="68">
        <v>44192</v>
      </c>
      <c r="C5618" s="68" t="s">
        <v>898</v>
      </c>
      <c r="D5618" s="69">
        <f>VLOOKUP(Pag_Inicio_Corr_mas_casos[[#This Row],[Corregimiento]],Hoja3!$A$2:$D$676,4,0)</f>
        <v>40201</v>
      </c>
      <c r="E5618" s="68">
        <v>22</v>
      </c>
    </row>
    <row r="5619" spans="1:5">
      <c r="A5619" s="67">
        <v>44192</v>
      </c>
      <c r="B5619" s="68">
        <v>44192</v>
      </c>
      <c r="C5619" s="68" t="s">
        <v>784</v>
      </c>
      <c r="D5619" s="69">
        <f>VLOOKUP(Pag_Inicio_Corr_mas_casos[[#This Row],[Corregimiento]],Hoja3!$A$2:$D$676,4,0)</f>
        <v>130717</v>
      </c>
      <c r="E5619" s="68">
        <v>22</v>
      </c>
    </row>
    <row r="5620" spans="1:5">
      <c r="A5620" s="67">
        <v>44192</v>
      </c>
      <c r="B5620" s="68">
        <v>44192</v>
      </c>
      <c r="C5620" s="68" t="s">
        <v>868</v>
      </c>
      <c r="D5620" s="69">
        <f>VLOOKUP(Pag_Inicio_Corr_mas_casos[[#This Row],[Corregimiento]],Hoja3!$A$2:$D$676,4,0)</f>
        <v>91001</v>
      </c>
      <c r="E5620" s="68">
        <v>22</v>
      </c>
    </row>
    <row r="5621" spans="1:5">
      <c r="A5621" s="67">
        <v>44192</v>
      </c>
      <c r="B5621" s="68">
        <v>44192</v>
      </c>
      <c r="C5621" s="68" t="s">
        <v>896</v>
      </c>
      <c r="D5621" s="69">
        <f>VLOOKUP(Pag_Inicio_Corr_mas_casos[[#This Row],[Corregimiento]],Hoja3!$A$2:$D$676,4,0)</f>
        <v>80501</v>
      </c>
      <c r="E5621" s="68">
        <v>21</v>
      </c>
    </row>
    <row r="5622" spans="1:5">
      <c r="A5622" s="67">
        <v>44192</v>
      </c>
      <c r="B5622" s="68">
        <v>44192</v>
      </c>
      <c r="C5622" s="68" t="s">
        <v>813</v>
      </c>
      <c r="D5622" s="69">
        <f>VLOOKUP(Pag_Inicio_Corr_mas_casos[[#This Row],[Corregimiento]],Hoja3!$A$2:$D$676,4,0)</f>
        <v>30107</v>
      </c>
      <c r="E5622" s="68">
        <v>21</v>
      </c>
    </row>
    <row r="5623" spans="1:5">
      <c r="A5623" s="67">
        <v>44192</v>
      </c>
      <c r="B5623" s="68">
        <v>44192</v>
      </c>
      <c r="C5623" s="68" t="s">
        <v>897</v>
      </c>
      <c r="D5623" s="69">
        <f>VLOOKUP(Pag_Inicio_Corr_mas_casos[[#This Row],[Corregimiento]],Hoja3!$A$2:$D$676,4,0)</f>
        <v>20105</v>
      </c>
      <c r="E5623" s="68">
        <v>20</v>
      </c>
    </row>
    <row r="5624" spans="1:5">
      <c r="A5624" s="67">
        <v>44192</v>
      </c>
      <c r="B5624" s="68">
        <v>44192</v>
      </c>
      <c r="C5624" s="68" t="s">
        <v>852</v>
      </c>
      <c r="D5624" s="69">
        <f>VLOOKUP(Pag_Inicio_Corr_mas_casos[[#This Row],[Corregimiento]],Hoja3!$A$2:$D$676,4,0)</f>
        <v>60101</v>
      </c>
      <c r="E5624" s="68">
        <v>20</v>
      </c>
    </row>
    <row r="5625" spans="1:5">
      <c r="A5625" s="67">
        <v>44192</v>
      </c>
      <c r="B5625" s="68">
        <v>44192</v>
      </c>
      <c r="C5625" s="68" t="s">
        <v>806</v>
      </c>
      <c r="D5625" s="69">
        <f>VLOOKUP(Pag_Inicio_Corr_mas_casos[[#This Row],[Corregimiento]],Hoja3!$A$2:$D$676,4,0)</f>
        <v>80804</v>
      </c>
      <c r="E5625" s="68">
        <v>19</v>
      </c>
    </row>
    <row r="5626" spans="1:5">
      <c r="A5626" s="67">
        <v>44192</v>
      </c>
      <c r="B5626" s="68">
        <v>44192</v>
      </c>
      <c r="C5626" s="68" t="s">
        <v>794</v>
      </c>
      <c r="D5626" s="69">
        <f>VLOOKUP(Pag_Inicio_Corr_mas_casos[[#This Row],[Corregimiento]],Hoja3!$A$2:$D$676,4,0)</f>
        <v>80811</v>
      </c>
      <c r="E5626" s="68">
        <v>19</v>
      </c>
    </row>
    <row r="5627" spans="1:5">
      <c r="A5627" s="67">
        <v>44192</v>
      </c>
      <c r="B5627" s="68">
        <v>44192</v>
      </c>
      <c r="C5627" s="68" t="s">
        <v>889</v>
      </c>
      <c r="D5627" s="69">
        <f>VLOOKUP(Pag_Inicio_Corr_mas_casos[[#This Row],[Corregimiento]],Hoja3!$A$2:$D$676,4,0)</f>
        <v>20602</v>
      </c>
      <c r="E5627" s="68">
        <v>18</v>
      </c>
    </row>
    <row r="5628" spans="1:5">
      <c r="A5628" s="67">
        <v>44192</v>
      </c>
      <c r="B5628" s="68">
        <v>44192</v>
      </c>
      <c r="C5628" s="109" t="s">
        <v>817</v>
      </c>
      <c r="D5628" s="69">
        <f>VLOOKUP(Pag_Inicio_Corr_mas_casos[[#This Row],[Corregimiento]],Hoja3!$A$2:$D$676,4,0)</f>
        <v>130103</v>
      </c>
      <c r="E5628" s="68">
        <v>18</v>
      </c>
    </row>
    <row r="5629" spans="1:5">
      <c r="A5629" s="67">
        <v>44192</v>
      </c>
      <c r="B5629" s="68">
        <v>44192</v>
      </c>
      <c r="C5629" s="68" t="s">
        <v>805</v>
      </c>
      <c r="D5629" s="69">
        <f>VLOOKUP(Pag_Inicio_Corr_mas_casos[[#This Row],[Corregimiento]],Hoja3!$A$2:$D$676,4,0)</f>
        <v>130701</v>
      </c>
      <c r="E5629" s="68">
        <v>17</v>
      </c>
    </row>
    <row r="5630" spans="1:5">
      <c r="A5630" s="67">
        <v>44192</v>
      </c>
      <c r="B5630" s="68">
        <v>44192</v>
      </c>
      <c r="C5630" s="68" t="s">
        <v>837</v>
      </c>
      <c r="D5630" s="69">
        <f>VLOOKUP(Pag_Inicio_Corr_mas_casos[[#This Row],[Corregimiento]],Hoja3!$A$2:$D$676,4,0)</f>
        <v>130706</v>
      </c>
      <c r="E5630" s="68">
        <v>17</v>
      </c>
    </row>
    <row r="5631" spans="1:5">
      <c r="A5631" s="67">
        <v>44192</v>
      </c>
      <c r="B5631" s="68">
        <v>44192</v>
      </c>
      <c r="C5631" s="68" t="s">
        <v>808</v>
      </c>
      <c r="D5631" s="69">
        <f>VLOOKUP(Pag_Inicio_Corr_mas_casos[[#This Row],[Corregimiento]],Hoja3!$A$2:$D$676,4,0)</f>
        <v>81006</v>
      </c>
      <c r="E5631" s="68">
        <v>16</v>
      </c>
    </row>
    <row r="5632" spans="1:5">
      <c r="A5632" s="67">
        <v>44192</v>
      </c>
      <c r="B5632" s="68">
        <v>44192</v>
      </c>
      <c r="C5632" s="68" t="s">
        <v>853</v>
      </c>
      <c r="D5632" s="69">
        <f>VLOOKUP(Pag_Inicio_Corr_mas_casos[[#This Row],[Corregimiento]],Hoja3!$A$2:$D$676,4,0)</f>
        <v>40612</v>
      </c>
      <c r="E5632" s="68">
        <v>16</v>
      </c>
    </row>
    <row r="5633" spans="1:5">
      <c r="A5633" s="67">
        <v>44192</v>
      </c>
      <c r="B5633" s="68">
        <v>44192</v>
      </c>
      <c r="C5633" s="68" t="s">
        <v>803</v>
      </c>
      <c r="D5633" s="69">
        <f>VLOOKUP(Pag_Inicio_Corr_mas_casos[[#This Row],[Corregimiento]],Hoja3!$A$2:$D$676,4,0)</f>
        <v>130716</v>
      </c>
      <c r="E5633" s="68">
        <v>16</v>
      </c>
    </row>
    <row r="5634" spans="1:5">
      <c r="A5634" s="67">
        <v>44192</v>
      </c>
      <c r="B5634" s="68">
        <v>44192</v>
      </c>
      <c r="C5634" s="68" t="s">
        <v>901</v>
      </c>
      <c r="D5634" s="69">
        <f>VLOOKUP(Pag_Inicio_Corr_mas_casos[[#This Row],[Corregimiento]],Hoja3!$A$2:$D$676,4,0)</f>
        <v>90301</v>
      </c>
      <c r="E5634" s="68">
        <v>115</v>
      </c>
    </row>
    <row r="5635" spans="1:5">
      <c r="A5635" s="67">
        <v>44192</v>
      </c>
      <c r="B5635" s="68">
        <v>44192</v>
      </c>
      <c r="C5635" s="68" t="s">
        <v>878</v>
      </c>
      <c r="D5635" s="69">
        <f>VLOOKUP(Pag_Inicio_Corr_mas_casos[[#This Row],[Corregimiento]],Hoja3!$A$2:$D$676,4,0)</f>
        <v>30104</v>
      </c>
      <c r="E5635" s="68">
        <v>15</v>
      </c>
    </row>
    <row r="5636" spans="1:5">
      <c r="A5636" s="67">
        <v>44192</v>
      </c>
      <c r="B5636" s="68">
        <v>44192</v>
      </c>
      <c r="C5636" s="68" t="s">
        <v>851</v>
      </c>
      <c r="D5636" s="69">
        <f>VLOOKUP(Pag_Inicio_Corr_mas_casos[[#This Row],[Corregimiento]],Hoja3!$A$2:$D$676,4,0)</f>
        <v>60103</v>
      </c>
      <c r="E5636" s="68">
        <v>15</v>
      </c>
    </row>
    <row r="5637" spans="1:5">
      <c r="A5637" s="67">
        <v>44192</v>
      </c>
      <c r="B5637" s="68">
        <v>44192</v>
      </c>
      <c r="C5637" s="68" t="s">
        <v>902</v>
      </c>
      <c r="D5637" s="69">
        <f>VLOOKUP(Pag_Inicio_Corr_mas_casos[[#This Row],[Corregimiento]],Hoja3!$A$2:$D$676,4,0)</f>
        <v>90605</v>
      </c>
      <c r="E5637" s="68">
        <v>15</v>
      </c>
    </row>
    <row r="5638" spans="1:5">
      <c r="A5638" s="67">
        <v>44192</v>
      </c>
      <c r="B5638" s="68">
        <v>44192</v>
      </c>
      <c r="C5638" s="68" t="s">
        <v>903</v>
      </c>
      <c r="D5638" s="69">
        <f>VLOOKUP(Pag_Inicio_Corr_mas_casos[[#This Row],[Corregimiento]],Hoja3!$A$2:$D$676,4,0)</f>
        <v>20101</v>
      </c>
      <c r="E5638" s="68">
        <v>13</v>
      </c>
    </row>
    <row r="5639" spans="1:5">
      <c r="A5639" s="67">
        <v>44192</v>
      </c>
      <c r="B5639" s="68">
        <v>44192</v>
      </c>
      <c r="C5639" s="68" t="s">
        <v>842</v>
      </c>
      <c r="D5639" s="69">
        <f>VLOOKUP(Pag_Inicio_Corr_mas_casos[[#This Row],[Corregimiento]],Hoja3!$A$2:$D$676,4,0)</f>
        <v>80802</v>
      </c>
      <c r="E5639" s="68">
        <v>13</v>
      </c>
    </row>
    <row r="5640" spans="1:5">
      <c r="A5640" s="67">
        <v>44192</v>
      </c>
      <c r="B5640" s="68">
        <v>44192</v>
      </c>
      <c r="C5640" s="68" t="s">
        <v>904</v>
      </c>
      <c r="D5640" s="69">
        <f>VLOOKUP(Pag_Inicio_Corr_mas_casos[[#This Row],[Corregimiento]],Hoja3!$A$2:$D$676,4,0)</f>
        <v>40501</v>
      </c>
      <c r="E5640" s="68">
        <v>13</v>
      </c>
    </row>
    <row r="5641" spans="1:5">
      <c r="A5641" s="67">
        <v>44192</v>
      </c>
      <c r="B5641" s="68">
        <v>44192</v>
      </c>
      <c r="C5641" s="68" t="s">
        <v>810</v>
      </c>
      <c r="D5641" s="69">
        <f>VLOOKUP(Pag_Inicio_Corr_mas_casos[[#This Row],[Corregimiento]],Hoja3!$A$2:$D$676,4,0)</f>
        <v>30113</v>
      </c>
      <c r="E5641" s="68">
        <v>13</v>
      </c>
    </row>
    <row r="5642" spans="1:5">
      <c r="A5642" s="67">
        <v>44192</v>
      </c>
      <c r="B5642" s="68">
        <v>44192</v>
      </c>
      <c r="C5642" s="68" t="s">
        <v>905</v>
      </c>
      <c r="D5642" s="69">
        <f>VLOOKUP(Pag_Inicio_Corr_mas_casos[[#This Row],[Corregimiento]],Hoja3!$A$2:$D$676,4,0)</f>
        <v>91007</v>
      </c>
      <c r="E5642" s="68">
        <v>12</v>
      </c>
    </row>
    <row r="5643" spans="1:5">
      <c r="A5643" s="67">
        <v>44192</v>
      </c>
      <c r="B5643" s="68">
        <v>44192</v>
      </c>
      <c r="C5643" s="68" t="s">
        <v>906</v>
      </c>
      <c r="D5643" s="69">
        <f>VLOOKUP(Pag_Inicio_Corr_mas_casos[[#This Row],[Corregimiento]],Hoja3!$A$2:$D$676,4,0)</f>
        <v>40601</v>
      </c>
      <c r="E5643" s="68">
        <v>12</v>
      </c>
    </row>
    <row r="5644" spans="1:5">
      <c r="A5644" s="67">
        <v>44192</v>
      </c>
      <c r="B5644" s="68">
        <v>44192</v>
      </c>
      <c r="C5644" s="68" t="s">
        <v>823</v>
      </c>
      <c r="D5644" s="69">
        <f>VLOOKUP(Pag_Inicio_Corr_mas_casos[[#This Row],[Corregimiento]],Hoja3!$A$2:$D$676,4,0)</f>
        <v>80803</v>
      </c>
      <c r="E5644" s="68">
        <v>12</v>
      </c>
    </row>
    <row r="5645" spans="1:5">
      <c r="A5645" s="67">
        <v>44192</v>
      </c>
      <c r="B5645" s="68">
        <v>44192</v>
      </c>
      <c r="C5645" s="68" t="s">
        <v>895</v>
      </c>
      <c r="D5645" s="69">
        <f>VLOOKUP(Pag_Inicio_Corr_mas_casos[[#This Row],[Corregimiento]],Hoja3!$A$2:$D$676,4,0)</f>
        <v>50316</v>
      </c>
      <c r="E5645" s="68">
        <v>12</v>
      </c>
    </row>
    <row r="5646" spans="1:5">
      <c r="A5646" s="67">
        <v>44192</v>
      </c>
      <c r="B5646" s="68">
        <v>44192</v>
      </c>
      <c r="C5646" s="68" t="s">
        <v>841</v>
      </c>
      <c r="D5646" s="69">
        <f>VLOOKUP(Pag_Inicio_Corr_mas_casos[[#This Row],[Corregimiento]],Hoja3!$A$2:$D$676,4,0)</f>
        <v>81005</v>
      </c>
      <c r="E5646" s="68">
        <v>12</v>
      </c>
    </row>
    <row r="5647" spans="1:5">
      <c r="A5647" s="67">
        <v>44192</v>
      </c>
      <c r="B5647" s="68">
        <v>44192</v>
      </c>
      <c r="C5647" s="68" t="s">
        <v>846</v>
      </c>
      <c r="D5647" s="69">
        <f>VLOOKUP(Pag_Inicio_Corr_mas_casos[[#This Row],[Corregimiento]],Hoja3!$A$2:$D$676,4,0)</f>
        <v>80805</v>
      </c>
      <c r="E5647" s="68">
        <v>11</v>
      </c>
    </row>
    <row r="5648" spans="1:5">
      <c r="A5648" s="67">
        <v>44192</v>
      </c>
      <c r="B5648" s="68">
        <v>44192</v>
      </c>
      <c r="C5648" s="68" t="s">
        <v>845</v>
      </c>
      <c r="D5648" s="69">
        <f>VLOOKUP(Pag_Inicio_Corr_mas_casos[[#This Row],[Corregimiento]],Hoja3!$A$2:$D$676,4,0)</f>
        <v>60104</v>
      </c>
      <c r="E5648" s="68">
        <v>11</v>
      </c>
    </row>
    <row r="5649" spans="1:6">
      <c r="A5649" s="67">
        <v>44192</v>
      </c>
      <c r="B5649" s="68">
        <v>44192</v>
      </c>
      <c r="C5649" s="68" t="s">
        <v>907</v>
      </c>
      <c r="D5649" s="69">
        <f>VLOOKUP(Pag_Inicio_Corr_mas_casos[[#This Row],[Corregimiento]],Hoja3!$A$2:$D$676,4,0)</f>
        <v>60401</v>
      </c>
      <c r="E5649" s="68">
        <v>11</v>
      </c>
    </row>
    <row r="5650" spans="1:6">
      <c r="A5650" s="67">
        <v>44192</v>
      </c>
      <c r="B5650" s="68">
        <v>44192</v>
      </c>
      <c r="C5650" s="68" t="s">
        <v>908</v>
      </c>
      <c r="D5650" s="69">
        <f>VLOOKUP(Pag_Inicio_Corr_mas_casos[[#This Row],[Corregimiento]],Hoja3!$A$2:$D$676,4,0)</f>
        <v>91109</v>
      </c>
      <c r="E5650" s="68">
        <v>11</v>
      </c>
    </row>
    <row r="5651" spans="1:6">
      <c r="A5651" s="64">
        <v>44193</v>
      </c>
      <c r="B5651" s="65">
        <v>44193</v>
      </c>
      <c r="C5651" s="65" t="s">
        <v>710</v>
      </c>
      <c r="D5651" s="66">
        <f>VLOOKUP(Pag_Inicio_Corr_mas_casos[[#This Row],[Corregimiento]],Hoja3!$A$2:$D$676,4,0)</f>
        <v>80812</v>
      </c>
      <c r="E5651" s="65">
        <v>118</v>
      </c>
      <c r="F5651">
        <v>61</v>
      </c>
    </row>
    <row r="5652" spans="1:6">
      <c r="A5652" s="64">
        <v>44193</v>
      </c>
      <c r="B5652" s="65">
        <v>44193</v>
      </c>
      <c r="C5652" s="65" t="s">
        <v>857</v>
      </c>
      <c r="D5652" s="66">
        <f>VLOOKUP(Pag_Inicio_Corr_mas_casos[[#This Row],[Corregimiento]],Hoja3!$A$2:$D$676,4,0)</f>
        <v>80809</v>
      </c>
      <c r="E5652" s="65">
        <v>61</v>
      </c>
    </row>
    <row r="5653" spans="1:6">
      <c r="A5653" s="64">
        <v>44193</v>
      </c>
      <c r="B5653" s="65">
        <v>44193</v>
      </c>
      <c r="C5653" s="65" t="s">
        <v>900</v>
      </c>
      <c r="D5653" s="66">
        <f>VLOOKUP(Pag_Inicio_Corr_mas_casos[[#This Row],[Corregimiento]],Hoja3!$A$2:$D$676,4,0)</f>
        <v>130102</v>
      </c>
      <c r="E5653" s="65">
        <v>56</v>
      </c>
    </row>
    <row r="5654" spans="1:6">
      <c r="A5654" s="64">
        <v>44193</v>
      </c>
      <c r="B5654" s="65">
        <v>44193</v>
      </c>
      <c r="C5654" s="65" t="s">
        <v>787</v>
      </c>
      <c r="D5654" s="66">
        <f>VLOOKUP(Pag_Inicio_Corr_mas_casos[[#This Row],[Corregimiento]],Hoja3!$A$2:$D$676,4,0)</f>
        <v>80823</v>
      </c>
      <c r="E5654" s="65">
        <v>51</v>
      </c>
    </row>
    <row r="5655" spans="1:6">
      <c r="A5655" s="64">
        <v>44193</v>
      </c>
      <c r="B5655" s="65">
        <v>44193</v>
      </c>
      <c r="C5655" s="65" t="s">
        <v>858</v>
      </c>
      <c r="D5655" s="66">
        <f>VLOOKUP(Pag_Inicio_Corr_mas_casos[[#This Row],[Corregimiento]],Hoja3!$A$2:$D$676,4,0)</f>
        <v>80819</v>
      </c>
      <c r="E5655" s="65">
        <v>49</v>
      </c>
    </row>
    <row r="5656" spans="1:6">
      <c r="A5656" s="64">
        <v>44193</v>
      </c>
      <c r="B5656" s="65">
        <v>44193</v>
      </c>
      <c r="C5656" s="65" t="s">
        <v>618</v>
      </c>
      <c r="D5656" s="66">
        <f>VLOOKUP(Pag_Inicio_Corr_mas_casos[[#This Row],[Corregimiento]],Hoja3!$A$2:$D$676,4,0)</f>
        <v>80821</v>
      </c>
      <c r="E5656" s="65">
        <v>48</v>
      </c>
    </row>
    <row r="5657" spans="1:6">
      <c r="A5657" s="64">
        <v>44193</v>
      </c>
      <c r="B5657" s="65">
        <v>44193</v>
      </c>
      <c r="C5657" s="65" t="s">
        <v>784</v>
      </c>
      <c r="D5657" s="66">
        <f>VLOOKUP(Pag_Inicio_Corr_mas_casos[[#This Row],[Corregimiento]],Hoja3!$A$2:$D$676,4,0)</f>
        <v>130717</v>
      </c>
      <c r="E5657" s="65">
        <v>46</v>
      </c>
    </row>
    <row r="5658" spans="1:6">
      <c r="A5658" s="64">
        <v>44193</v>
      </c>
      <c r="B5658" s="65">
        <v>44193</v>
      </c>
      <c r="C5658" s="65" t="s">
        <v>802</v>
      </c>
      <c r="D5658" s="66">
        <f>VLOOKUP(Pag_Inicio_Corr_mas_casos[[#This Row],[Corregimiento]],Hoja3!$A$2:$D$676,4,0)</f>
        <v>80815</v>
      </c>
      <c r="E5658" s="65">
        <v>45</v>
      </c>
    </row>
    <row r="5659" spans="1:6">
      <c r="A5659" s="64">
        <v>44193</v>
      </c>
      <c r="B5659" s="65">
        <v>44193</v>
      </c>
      <c r="C5659" s="65" t="s">
        <v>865</v>
      </c>
      <c r="D5659" s="66">
        <f>VLOOKUP(Pag_Inicio_Corr_mas_casos[[#This Row],[Corregimiento]],Hoja3!$A$2:$D$676,4,0)</f>
        <v>81001</v>
      </c>
      <c r="E5659" s="65">
        <v>44</v>
      </c>
    </row>
    <row r="5660" spans="1:6">
      <c r="A5660" s="64">
        <v>44193</v>
      </c>
      <c r="B5660" s="65">
        <v>44193</v>
      </c>
      <c r="C5660" s="65" t="s">
        <v>783</v>
      </c>
      <c r="D5660" s="66">
        <f>VLOOKUP(Pag_Inicio_Corr_mas_casos[[#This Row],[Corregimiento]],Hoja3!$A$2:$D$676,4,0)</f>
        <v>80810</v>
      </c>
      <c r="E5660" s="65">
        <v>41</v>
      </c>
    </row>
    <row r="5661" spans="1:6">
      <c r="A5661" s="64">
        <v>44193</v>
      </c>
      <c r="B5661" s="65">
        <v>44193</v>
      </c>
      <c r="C5661" s="65" t="s">
        <v>792</v>
      </c>
      <c r="D5661" s="66">
        <f>VLOOKUP(Pag_Inicio_Corr_mas_casos[[#This Row],[Corregimiento]],Hoja3!$A$2:$D$676,4,0)</f>
        <v>80814</v>
      </c>
      <c r="E5661" s="65">
        <v>39</v>
      </c>
    </row>
    <row r="5662" spans="1:6">
      <c r="A5662" s="64">
        <v>44193</v>
      </c>
      <c r="B5662" s="65">
        <v>44193</v>
      </c>
      <c r="C5662" s="65" t="s">
        <v>796</v>
      </c>
      <c r="D5662" s="66">
        <f>VLOOKUP(Pag_Inicio_Corr_mas_casos[[#This Row],[Corregimiento]],Hoja3!$A$2:$D$676,4,0)</f>
        <v>130107</v>
      </c>
      <c r="E5662" s="65">
        <v>38</v>
      </c>
    </row>
    <row r="5663" spans="1:6">
      <c r="A5663" s="64">
        <v>44193</v>
      </c>
      <c r="B5663" s="65">
        <v>44193</v>
      </c>
      <c r="C5663" s="65" t="s">
        <v>789</v>
      </c>
      <c r="D5663" s="66">
        <f>VLOOKUP(Pag_Inicio_Corr_mas_casos[[#This Row],[Corregimiento]],Hoja3!$A$2:$D$676,4,0)</f>
        <v>80816</v>
      </c>
      <c r="E5663" s="65">
        <v>37</v>
      </c>
    </row>
    <row r="5664" spans="1:6">
      <c r="A5664" s="64">
        <v>44193</v>
      </c>
      <c r="B5664" s="65">
        <v>44193</v>
      </c>
      <c r="C5664" s="65" t="s">
        <v>798</v>
      </c>
      <c r="D5664" s="66">
        <f>VLOOKUP(Pag_Inicio_Corr_mas_casos[[#This Row],[Corregimiento]],Hoja3!$A$2:$D$676,4,0)</f>
        <v>80820</v>
      </c>
      <c r="E5664" s="65">
        <v>37</v>
      </c>
    </row>
    <row r="5665" spans="1:5">
      <c r="A5665" s="64">
        <v>44193</v>
      </c>
      <c r="B5665" s="65">
        <v>44193</v>
      </c>
      <c r="C5665" s="65" t="s">
        <v>785</v>
      </c>
      <c r="D5665" s="66">
        <f>VLOOKUP(Pag_Inicio_Corr_mas_casos[[#This Row],[Corregimiento]],Hoja3!$A$2:$D$676,4,0)</f>
        <v>81009</v>
      </c>
      <c r="E5665" s="65">
        <v>37</v>
      </c>
    </row>
    <row r="5666" spans="1:5">
      <c r="A5666" s="64">
        <v>44193</v>
      </c>
      <c r="B5666" s="65">
        <v>44193</v>
      </c>
      <c r="C5666" s="65" t="s">
        <v>881</v>
      </c>
      <c r="D5666" s="66">
        <f>VLOOKUP(Pag_Inicio_Corr_mas_casos[[#This Row],[Corregimiento]],Hoja3!$A$2:$D$676,4,0)</f>
        <v>130101</v>
      </c>
      <c r="E5666" s="65">
        <v>35</v>
      </c>
    </row>
    <row r="5667" spans="1:5">
      <c r="A5667" s="64">
        <v>44193</v>
      </c>
      <c r="B5667" s="65">
        <v>44193</v>
      </c>
      <c r="C5667" s="65" t="s">
        <v>811</v>
      </c>
      <c r="D5667" s="66">
        <f>VLOOKUP(Pag_Inicio_Corr_mas_casos[[#This Row],[Corregimiento]],Hoja3!$A$2:$D$676,4,0)</f>
        <v>91001</v>
      </c>
      <c r="E5667" s="65">
        <v>35</v>
      </c>
    </row>
    <row r="5668" spans="1:5">
      <c r="A5668" s="64">
        <v>44193</v>
      </c>
      <c r="B5668" s="65">
        <v>44193</v>
      </c>
      <c r="C5668" s="65" t="s">
        <v>791</v>
      </c>
      <c r="D5668" s="66">
        <f>VLOOKUP(Pag_Inicio_Corr_mas_casos[[#This Row],[Corregimiento]],Hoja3!$A$2:$D$676,4,0)</f>
        <v>81007</v>
      </c>
      <c r="E5668" s="65">
        <v>34</v>
      </c>
    </row>
    <row r="5669" spans="1:5">
      <c r="A5669" s="64">
        <v>44193</v>
      </c>
      <c r="B5669" s="65">
        <v>44193</v>
      </c>
      <c r="C5669" s="65" t="s">
        <v>793</v>
      </c>
      <c r="D5669" s="66">
        <f>VLOOKUP(Pag_Inicio_Corr_mas_casos[[#This Row],[Corregimiento]],Hoja3!$A$2:$D$676,4,0)</f>
        <v>80826</v>
      </c>
      <c r="E5669" s="65">
        <v>33</v>
      </c>
    </row>
    <row r="5670" spans="1:5">
      <c r="A5670" s="64">
        <v>44193</v>
      </c>
      <c r="B5670" s="65">
        <v>44193</v>
      </c>
      <c r="C5670" s="65" t="s">
        <v>799</v>
      </c>
      <c r="D5670" s="66">
        <f>VLOOKUP(Pag_Inicio_Corr_mas_casos[[#This Row],[Corregimiento]],Hoja3!$A$2:$D$676,4,0)</f>
        <v>80817</v>
      </c>
      <c r="E5670" s="65">
        <v>33</v>
      </c>
    </row>
    <row r="5671" spans="1:5">
      <c r="A5671" s="64">
        <v>44193</v>
      </c>
      <c r="B5671" s="65">
        <v>44193</v>
      </c>
      <c r="C5671" s="65" t="s">
        <v>790</v>
      </c>
      <c r="D5671" s="66">
        <f>VLOOKUP(Pag_Inicio_Corr_mas_casos[[#This Row],[Corregimiento]],Hoja3!$A$2:$D$676,4,0)</f>
        <v>130708</v>
      </c>
      <c r="E5671" s="65">
        <v>32</v>
      </c>
    </row>
    <row r="5672" spans="1:5">
      <c r="A5672" s="64">
        <v>44193</v>
      </c>
      <c r="B5672" s="65">
        <v>44193</v>
      </c>
      <c r="C5672" s="65" t="s">
        <v>816</v>
      </c>
      <c r="D5672" s="66">
        <f>VLOOKUP(Pag_Inicio_Corr_mas_casos[[#This Row],[Corregimiento]],Hoja3!$A$2:$D$676,4,0)</f>
        <v>40606</v>
      </c>
      <c r="E5672" s="65">
        <v>30</v>
      </c>
    </row>
    <row r="5673" spans="1:5">
      <c r="A5673" s="64">
        <v>44193</v>
      </c>
      <c r="B5673" s="65">
        <v>44193</v>
      </c>
      <c r="C5673" s="65" t="s">
        <v>882</v>
      </c>
      <c r="D5673" s="66">
        <f>VLOOKUP(Pag_Inicio_Corr_mas_casos[[#This Row],[Corregimiento]],Hoja3!$A$2:$D$676,4,0)</f>
        <v>130106</v>
      </c>
      <c r="E5673" s="65">
        <v>30</v>
      </c>
    </row>
    <row r="5674" spans="1:5">
      <c r="A5674" s="64">
        <v>44193</v>
      </c>
      <c r="B5674" s="65">
        <v>44193</v>
      </c>
      <c r="C5674" s="65" t="s">
        <v>800</v>
      </c>
      <c r="D5674" s="66">
        <f>VLOOKUP(Pag_Inicio_Corr_mas_casos[[#This Row],[Corregimiento]],Hoja3!$A$2:$D$676,4,0)</f>
        <v>80822</v>
      </c>
      <c r="E5674" s="65">
        <v>29</v>
      </c>
    </row>
    <row r="5675" spans="1:5">
      <c r="A5675" s="64">
        <v>44193</v>
      </c>
      <c r="B5675" s="65">
        <v>44193</v>
      </c>
      <c r="C5675" s="65" t="s">
        <v>861</v>
      </c>
      <c r="D5675" s="66">
        <f>VLOOKUP(Pag_Inicio_Corr_mas_casos[[#This Row],[Corregimiento]],Hoja3!$A$2:$D$676,4,0)</f>
        <v>130702</v>
      </c>
      <c r="E5675" s="65">
        <v>29</v>
      </c>
    </row>
    <row r="5676" spans="1:5">
      <c r="A5676" s="64">
        <v>44193</v>
      </c>
      <c r="B5676" s="65">
        <v>44193</v>
      </c>
      <c r="C5676" s="65" t="s">
        <v>866</v>
      </c>
      <c r="D5676" s="66">
        <f>VLOOKUP(Pag_Inicio_Corr_mas_casos[[#This Row],[Corregimiento]],Hoja3!$A$2:$D$676,4,0)</f>
        <v>81002</v>
      </c>
      <c r="E5676" s="65">
        <v>29</v>
      </c>
    </row>
    <row r="5677" spans="1:5">
      <c r="A5677" s="64">
        <v>44193</v>
      </c>
      <c r="B5677" s="65">
        <v>44193</v>
      </c>
      <c r="C5677" s="65" t="s">
        <v>804</v>
      </c>
      <c r="D5677" s="66">
        <f>VLOOKUP(Pag_Inicio_Corr_mas_casos[[#This Row],[Corregimiento]],Hoja3!$A$2:$D$676,4,0)</f>
        <v>50208</v>
      </c>
      <c r="E5677" s="65">
        <v>29</v>
      </c>
    </row>
    <row r="5678" spans="1:5">
      <c r="A5678" s="64">
        <v>44193</v>
      </c>
      <c r="B5678" s="65">
        <v>44193</v>
      </c>
      <c r="C5678" s="65" t="s">
        <v>797</v>
      </c>
      <c r="D5678" s="66">
        <f>VLOOKUP(Pag_Inicio_Corr_mas_casos[[#This Row],[Corregimiento]],Hoja3!$A$2:$D$676,4,0)</f>
        <v>80813</v>
      </c>
      <c r="E5678" s="65">
        <v>29</v>
      </c>
    </row>
    <row r="5679" spans="1:5">
      <c r="A5679" s="64">
        <v>44193</v>
      </c>
      <c r="B5679" s="65">
        <v>44193</v>
      </c>
      <c r="C5679" s="65" t="s">
        <v>810</v>
      </c>
      <c r="D5679" s="66">
        <f>VLOOKUP(Pag_Inicio_Corr_mas_casos[[#This Row],[Corregimiento]],Hoja3!$A$2:$D$676,4,0)</f>
        <v>30113</v>
      </c>
      <c r="E5679" s="65">
        <v>29</v>
      </c>
    </row>
    <row r="5680" spans="1:5">
      <c r="A5680" s="64">
        <v>44193</v>
      </c>
      <c r="B5680" s="65">
        <v>44193</v>
      </c>
      <c r="C5680" s="65" t="s">
        <v>813</v>
      </c>
      <c r="D5680" s="66">
        <f>VLOOKUP(Pag_Inicio_Corr_mas_casos[[#This Row],[Corregimiento]],Hoja3!$A$2:$D$676,4,0)</f>
        <v>30107</v>
      </c>
      <c r="E5680" s="65">
        <v>27</v>
      </c>
    </row>
    <row r="5681" spans="1:5">
      <c r="A5681" s="64">
        <v>44193</v>
      </c>
      <c r="B5681" s="65">
        <v>44193</v>
      </c>
      <c r="C5681" s="65" t="s">
        <v>786</v>
      </c>
      <c r="D5681" s="66">
        <f>VLOOKUP(Pag_Inicio_Corr_mas_casos[[#This Row],[Corregimiento]],Hoja3!$A$2:$D$676,4,0)</f>
        <v>80806</v>
      </c>
      <c r="E5681" s="65">
        <v>25</v>
      </c>
    </row>
    <row r="5682" spans="1:5">
      <c r="A5682" s="64">
        <v>44193</v>
      </c>
      <c r="B5682" s="65">
        <v>44193</v>
      </c>
      <c r="C5682" s="65" t="s">
        <v>867</v>
      </c>
      <c r="D5682" s="66">
        <f>VLOOKUP(Pag_Inicio_Corr_mas_casos[[#This Row],[Corregimiento]],Hoja3!$A$2:$D$676,4,0)</f>
        <v>81003</v>
      </c>
      <c r="E5682" s="65">
        <v>25</v>
      </c>
    </row>
    <row r="5683" spans="1:5">
      <c r="A5683" s="64">
        <v>44193</v>
      </c>
      <c r="B5683" s="65">
        <v>44193</v>
      </c>
      <c r="C5683" s="65" t="s">
        <v>788</v>
      </c>
      <c r="D5683" s="66">
        <f>VLOOKUP(Pag_Inicio_Corr_mas_casos[[#This Row],[Corregimiento]],Hoja3!$A$2:$D$676,4,0)</f>
        <v>80807</v>
      </c>
      <c r="E5683" s="65">
        <v>24</v>
      </c>
    </row>
    <row r="5684" spans="1:5">
      <c r="A5684" s="64">
        <v>44193</v>
      </c>
      <c r="B5684" s="65">
        <v>44193</v>
      </c>
      <c r="C5684" s="65" t="s">
        <v>794</v>
      </c>
      <c r="D5684" s="66">
        <f>VLOOKUP(Pag_Inicio_Corr_mas_casos[[#This Row],[Corregimiento]],Hoja3!$A$2:$D$676,4,0)</f>
        <v>80811</v>
      </c>
      <c r="E5684" s="65">
        <v>23</v>
      </c>
    </row>
    <row r="5685" spans="1:5">
      <c r="A5685" s="64">
        <v>44193</v>
      </c>
      <c r="B5685" s="65">
        <v>44193</v>
      </c>
      <c r="C5685" s="65" t="s">
        <v>841</v>
      </c>
      <c r="D5685" s="66">
        <f>VLOOKUP(Pag_Inicio_Corr_mas_casos[[#This Row],[Corregimiento]],Hoja3!$A$2:$D$676,4,0)</f>
        <v>81005</v>
      </c>
      <c r="E5685" s="65">
        <v>23</v>
      </c>
    </row>
    <row r="5686" spans="1:5">
      <c r="A5686" s="64">
        <v>44193</v>
      </c>
      <c r="B5686" s="65">
        <v>44193</v>
      </c>
      <c r="C5686" s="65" t="s">
        <v>805</v>
      </c>
      <c r="D5686" s="66">
        <f>VLOOKUP(Pag_Inicio_Corr_mas_casos[[#This Row],[Corregimiento]],Hoja3!$A$2:$D$676,4,0)</f>
        <v>130701</v>
      </c>
      <c r="E5686" s="65">
        <v>22</v>
      </c>
    </row>
    <row r="5687" spans="1:5">
      <c r="A5687" s="64">
        <v>44193</v>
      </c>
      <c r="B5687" s="65">
        <v>44193</v>
      </c>
      <c r="C5687" s="65" t="s">
        <v>803</v>
      </c>
      <c r="D5687" s="66">
        <f>VLOOKUP(Pag_Inicio_Corr_mas_casos[[#This Row],[Corregimiento]],Hoja3!$A$2:$D$676,4,0)</f>
        <v>130716</v>
      </c>
      <c r="E5687" s="65">
        <v>22</v>
      </c>
    </row>
    <row r="5688" spans="1:5">
      <c r="A5688" s="64">
        <v>44193</v>
      </c>
      <c r="B5688" s="65">
        <v>44193</v>
      </c>
      <c r="C5688" s="65" t="s">
        <v>873</v>
      </c>
      <c r="D5688" s="66">
        <f>VLOOKUP(Pag_Inicio_Corr_mas_casos[[#This Row],[Corregimiento]],Hoja3!$A$2:$D$676,4,0)</f>
        <v>30103</v>
      </c>
      <c r="E5688" s="65">
        <v>21</v>
      </c>
    </row>
    <row r="5689" spans="1:5">
      <c r="A5689" s="64">
        <v>44193</v>
      </c>
      <c r="B5689" s="65">
        <v>44193</v>
      </c>
      <c r="C5689" s="65" t="s">
        <v>878</v>
      </c>
      <c r="D5689" s="66">
        <f>VLOOKUP(Pag_Inicio_Corr_mas_casos[[#This Row],[Corregimiento]],Hoja3!$A$2:$D$676,4,0)</f>
        <v>30104</v>
      </c>
      <c r="E5689" s="65">
        <v>21</v>
      </c>
    </row>
    <row r="5690" spans="1:5">
      <c r="A5690" s="64">
        <v>44193</v>
      </c>
      <c r="B5690" s="65">
        <v>44193</v>
      </c>
      <c r="C5690" s="65" t="s">
        <v>884</v>
      </c>
      <c r="D5690" s="66">
        <f>VLOOKUP(Pag_Inicio_Corr_mas_casos[[#This Row],[Corregimiento]],Hoja3!$A$2:$D$676,4,0)</f>
        <v>130108</v>
      </c>
      <c r="E5690" s="65">
        <v>20</v>
      </c>
    </row>
    <row r="5691" spans="1:5">
      <c r="A5691" s="64">
        <v>44193</v>
      </c>
      <c r="B5691" s="65">
        <v>44193</v>
      </c>
      <c r="C5691" s="65" t="s">
        <v>896</v>
      </c>
      <c r="D5691" s="66">
        <f>VLOOKUP(Pag_Inicio_Corr_mas_casos[[#This Row],[Corregimiento]],Hoja3!$A$2:$D$676,4,0)</f>
        <v>80501</v>
      </c>
      <c r="E5691" s="65">
        <v>20</v>
      </c>
    </row>
    <row r="5692" spans="1:5">
      <c r="A5692" s="64">
        <v>44193</v>
      </c>
      <c r="B5692" s="65">
        <v>44193</v>
      </c>
      <c r="C5692" s="65" t="s">
        <v>906</v>
      </c>
      <c r="D5692" s="66">
        <f>VLOOKUP(Pag_Inicio_Corr_mas_casos[[#This Row],[Corregimiento]],Hoja3!$A$2:$D$676,4,0)</f>
        <v>40601</v>
      </c>
      <c r="E5692" s="65">
        <v>20</v>
      </c>
    </row>
    <row r="5693" spans="1:5">
      <c r="A5693" s="64">
        <v>44193</v>
      </c>
      <c r="B5693" s="65">
        <v>44193</v>
      </c>
      <c r="C5693" s="65" t="s">
        <v>822</v>
      </c>
      <c r="D5693" s="66">
        <f>VLOOKUP(Pag_Inicio_Corr_mas_casos[[#This Row],[Corregimiento]],Hoja3!$A$2:$D$676,4,0)</f>
        <v>60105</v>
      </c>
      <c r="E5693" s="65">
        <v>20</v>
      </c>
    </row>
    <row r="5694" spans="1:5">
      <c r="A5694" s="64">
        <v>44193</v>
      </c>
      <c r="B5694" s="65">
        <v>44193</v>
      </c>
      <c r="C5694" s="65" t="s">
        <v>909</v>
      </c>
      <c r="D5694" s="66">
        <f>VLOOKUP(Pag_Inicio_Corr_mas_casos[[#This Row],[Corregimiento]],Hoja3!$A$2:$D$676,4,0)</f>
        <v>20401</v>
      </c>
      <c r="E5694" s="65">
        <v>19</v>
      </c>
    </row>
    <row r="5695" spans="1:5">
      <c r="A5695" s="64">
        <v>44193</v>
      </c>
      <c r="B5695" s="65">
        <v>44193</v>
      </c>
      <c r="C5695" s="65" t="s">
        <v>864</v>
      </c>
      <c r="D5695" s="66">
        <f>VLOOKUP(Pag_Inicio_Corr_mas_casos[[#This Row],[Corregimiento]],Hoja3!$A$2:$D$676,4,0)</f>
        <v>81008</v>
      </c>
      <c r="E5695" s="65">
        <v>19</v>
      </c>
    </row>
    <row r="5696" spans="1:5">
      <c r="A5696" s="64">
        <v>44193</v>
      </c>
      <c r="B5696" s="65">
        <v>44193</v>
      </c>
      <c r="C5696" s="65" t="s">
        <v>815</v>
      </c>
      <c r="D5696" s="66">
        <f>VLOOKUP(Pag_Inicio_Corr_mas_casos[[#This Row],[Corregimiento]],Hoja3!$A$2:$D$676,4,0)</f>
        <v>130709</v>
      </c>
      <c r="E5696" s="65">
        <v>17</v>
      </c>
    </row>
    <row r="5697" spans="1:6">
      <c r="A5697" s="64">
        <v>44193</v>
      </c>
      <c r="B5697" s="65">
        <v>44193</v>
      </c>
      <c r="C5697" s="65" t="s">
        <v>904</v>
      </c>
      <c r="D5697" s="66">
        <f>VLOOKUP(Pag_Inicio_Corr_mas_casos[[#This Row],[Corregimiento]],Hoja3!$A$2:$D$676,4,0)</f>
        <v>40501</v>
      </c>
      <c r="E5697" s="65">
        <v>17</v>
      </c>
    </row>
    <row r="5698" spans="1:6">
      <c r="A5698" s="64">
        <v>44193</v>
      </c>
      <c r="B5698" s="65">
        <v>44193</v>
      </c>
      <c r="C5698" s="65" t="s">
        <v>806</v>
      </c>
      <c r="D5698" s="66">
        <f>VLOOKUP(Pag_Inicio_Corr_mas_casos[[#This Row],[Corregimiento]],Hoja3!$A$2:$D$676,4,0)</f>
        <v>80804</v>
      </c>
      <c r="E5698" s="65">
        <v>16</v>
      </c>
    </row>
    <row r="5699" spans="1:6">
      <c r="A5699" s="64">
        <v>44193</v>
      </c>
      <c r="B5699" s="65">
        <v>44193</v>
      </c>
      <c r="C5699" s="65" t="s">
        <v>849</v>
      </c>
      <c r="D5699" s="66">
        <f>VLOOKUP(Pag_Inicio_Corr_mas_casos[[#This Row],[Corregimiento]],Hoja3!$A$2:$D$676,4,0)</f>
        <v>40611</v>
      </c>
      <c r="E5699" s="65">
        <v>15</v>
      </c>
    </row>
    <row r="5700" spans="1:6">
      <c r="A5700" s="64">
        <v>44193</v>
      </c>
      <c r="B5700" s="65">
        <v>44193</v>
      </c>
      <c r="C5700" s="65" t="s">
        <v>910</v>
      </c>
      <c r="D5700" s="66">
        <f>VLOOKUP(Pag_Inicio_Corr_mas_casos[[#This Row],[Corregimiento]],Hoja3!$A$2:$D$676,4,0)</f>
        <v>30405</v>
      </c>
      <c r="E5700" s="65">
        <v>15</v>
      </c>
    </row>
    <row r="5701" spans="1:6">
      <c r="A5701" s="64">
        <v>44193</v>
      </c>
      <c r="B5701" s="65">
        <v>44193</v>
      </c>
      <c r="C5701" s="65" t="s">
        <v>911</v>
      </c>
      <c r="D5701" s="66">
        <f>VLOOKUP(Pag_Inicio_Corr_mas_casos[[#This Row],[Corregimiento]],Hoja3!$A$2:$D$676,4,0)</f>
        <v>30110</v>
      </c>
      <c r="E5701" s="65">
        <v>15</v>
      </c>
    </row>
    <row r="5702" spans="1:6">
      <c r="A5702" s="64">
        <v>44193</v>
      </c>
      <c r="B5702" s="65">
        <v>44193</v>
      </c>
      <c r="C5702" s="65" t="s">
        <v>802</v>
      </c>
      <c r="D5702" s="66">
        <f>VLOOKUP(Pag_Inicio_Corr_mas_casos[[#This Row],[Corregimiento]],Hoja3!$A$2:$D$676,4,0)</f>
        <v>80815</v>
      </c>
      <c r="E5702" s="65">
        <v>14</v>
      </c>
      <c r="F5702" s="5"/>
    </row>
    <row r="5703" spans="1:6">
      <c r="A5703" s="64">
        <v>44193</v>
      </c>
      <c r="B5703" s="65">
        <v>44193</v>
      </c>
      <c r="C5703" s="65" t="s">
        <v>850</v>
      </c>
      <c r="D5703" s="66">
        <f>VLOOKUP(Pag_Inicio_Corr_mas_casos[[#This Row],[Corregimiento]],Hoja3!$A$2:$D$676,4,0)</f>
        <v>130310</v>
      </c>
      <c r="E5703" s="65">
        <v>14</v>
      </c>
    </row>
    <row r="5704" spans="1:6">
      <c r="A5704" s="64">
        <v>44193</v>
      </c>
      <c r="B5704" s="65">
        <v>44193</v>
      </c>
      <c r="C5704" s="65" t="s">
        <v>912</v>
      </c>
      <c r="D5704" s="66">
        <f>VLOOKUP(Pag_Inicio_Corr_mas_casos[[#This Row],[Corregimiento]],Hoja3!$A$2:$D$676,4,0)</f>
        <v>40610</v>
      </c>
      <c r="E5704" s="65">
        <v>14</v>
      </c>
    </row>
    <row r="5705" spans="1:6">
      <c r="A5705" s="64">
        <v>44193</v>
      </c>
      <c r="B5705" s="65">
        <v>44193</v>
      </c>
      <c r="C5705" s="65" t="s">
        <v>817</v>
      </c>
      <c r="D5705" s="66">
        <f>VLOOKUP(Pag_Inicio_Corr_mas_casos[[#This Row],[Corregimiento]],Hoja3!$A$2:$D$676,4,0)</f>
        <v>130103</v>
      </c>
      <c r="E5705" s="65">
        <v>13</v>
      </c>
    </row>
    <row r="5706" spans="1:6">
      <c r="A5706" s="64">
        <v>44193</v>
      </c>
      <c r="B5706" s="65">
        <v>44193</v>
      </c>
      <c r="C5706" s="65" t="s">
        <v>807</v>
      </c>
      <c r="D5706" s="66">
        <f>VLOOKUP(Pag_Inicio_Corr_mas_casos[[#This Row],[Corregimiento]],Hoja3!$A$2:$D$676,4,0)</f>
        <v>20601</v>
      </c>
      <c r="E5706" s="65">
        <v>13</v>
      </c>
    </row>
    <row r="5707" spans="1:6">
      <c r="A5707" s="64">
        <v>44193</v>
      </c>
      <c r="B5707" s="65">
        <v>44193</v>
      </c>
      <c r="C5707" s="65" t="s">
        <v>838</v>
      </c>
      <c r="D5707" s="66">
        <f>VLOOKUP(Pag_Inicio_Corr_mas_casos[[#This Row],[Corregimiento]],Hoja3!$A$2:$D$676,4,0)</f>
        <v>80808</v>
      </c>
      <c r="E5707" s="65">
        <v>13</v>
      </c>
    </row>
    <row r="5708" spans="1:6">
      <c r="A5708" s="64">
        <v>44193</v>
      </c>
      <c r="B5708" s="65">
        <v>44193</v>
      </c>
      <c r="C5708" s="65" t="s">
        <v>818</v>
      </c>
      <c r="D5708" s="66">
        <f>VLOOKUP(Pag_Inicio_Corr_mas_casos[[#This Row],[Corregimiento]],Hoja3!$A$2:$D$676,4,0)</f>
        <v>80508</v>
      </c>
      <c r="E5708" s="65">
        <v>13</v>
      </c>
    </row>
    <row r="5709" spans="1:6">
      <c r="A5709" s="64">
        <v>44193</v>
      </c>
      <c r="B5709" s="65">
        <v>44193</v>
      </c>
      <c r="C5709" s="65" t="s">
        <v>913</v>
      </c>
      <c r="D5709" s="66">
        <f>VLOOKUP(Pag_Inicio_Corr_mas_casos[[#This Row],[Corregimiento]],Hoja3!$A$2:$D$676,4,0)</f>
        <v>20201</v>
      </c>
      <c r="E5709" s="65">
        <v>12</v>
      </c>
    </row>
    <row r="5710" spans="1:6">
      <c r="A5710" s="64">
        <v>44193</v>
      </c>
      <c r="B5710" s="65">
        <v>44193</v>
      </c>
      <c r="C5710" s="65" t="s">
        <v>897</v>
      </c>
      <c r="D5710" s="66">
        <f>VLOOKUP(Pag_Inicio_Corr_mas_casos[[#This Row],[Corregimiento]],Hoja3!$A$2:$D$676,4,0)</f>
        <v>20105</v>
      </c>
      <c r="E5710" s="65">
        <v>11</v>
      </c>
    </row>
    <row r="5711" spans="1:6">
      <c r="A5711" s="64">
        <v>44193</v>
      </c>
      <c r="B5711" s="65">
        <v>44193</v>
      </c>
      <c r="C5711" s="65" t="s">
        <v>869</v>
      </c>
      <c r="D5711" s="66">
        <f>VLOOKUP(Pag_Inicio_Corr_mas_casos[[#This Row],[Corregimiento]],Hoja3!$A$2:$D$676,4,0)</f>
        <v>30111</v>
      </c>
      <c r="E5711" s="65">
        <v>11</v>
      </c>
    </row>
    <row r="5712" spans="1:6">
      <c r="A5712" s="111">
        <v>44194</v>
      </c>
      <c r="B5712" s="112">
        <v>44194</v>
      </c>
      <c r="C5712" s="112" t="s">
        <v>892</v>
      </c>
      <c r="D5712" s="113">
        <f>VLOOKUP(Pag_Inicio_Corr_mas_casos[[#This Row],[Corregimiento]],Hoja3!$A$2:$D$676,4,0)</f>
        <v>80812</v>
      </c>
      <c r="E5712" s="112">
        <v>137</v>
      </c>
      <c r="F5712">
        <v>87</v>
      </c>
    </row>
    <row r="5713" spans="1:5">
      <c r="A5713" s="111">
        <v>44194</v>
      </c>
      <c r="B5713" s="112">
        <v>44194</v>
      </c>
      <c r="C5713" s="112" t="s">
        <v>858</v>
      </c>
      <c r="D5713" s="113">
        <f>VLOOKUP(Pag_Inicio_Corr_mas_casos[[#This Row],[Corregimiento]],Hoja3!$A$2:$D$676,4,0)</f>
        <v>80819</v>
      </c>
      <c r="E5713" s="112">
        <v>107</v>
      </c>
    </row>
    <row r="5714" spans="1:5">
      <c r="A5714" s="111">
        <v>44194</v>
      </c>
      <c r="B5714" s="112">
        <v>44194</v>
      </c>
      <c r="C5714" s="112" t="s">
        <v>794</v>
      </c>
      <c r="D5714" s="113">
        <f>VLOOKUP(Pag_Inicio_Corr_mas_casos[[#This Row],[Corregimiento]],Hoja3!$A$2:$D$676,4,0)</f>
        <v>80811</v>
      </c>
      <c r="E5714" s="112">
        <v>102</v>
      </c>
    </row>
    <row r="5715" spans="1:5">
      <c r="A5715" s="111">
        <v>44194</v>
      </c>
      <c r="B5715" s="112">
        <v>44194</v>
      </c>
      <c r="C5715" s="112" t="s">
        <v>882</v>
      </c>
      <c r="D5715" s="113">
        <f>VLOOKUP(Pag_Inicio_Corr_mas_casos[[#This Row],[Corregimiento]],Hoja3!$A$2:$D$676,4,0)</f>
        <v>130106</v>
      </c>
      <c r="E5715" s="112">
        <v>99</v>
      </c>
    </row>
    <row r="5716" spans="1:5">
      <c r="A5716" s="111">
        <v>44194</v>
      </c>
      <c r="B5716" s="112">
        <v>44194</v>
      </c>
      <c r="C5716" s="112" t="s">
        <v>785</v>
      </c>
      <c r="D5716" s="113">
        <f>VLOOKUP(Pag_Inicio_Corr_mas_casos[[#This Row],[Corregimiento]],Hoja3!$A$2:$D$676,4,0)</f>
        <v>81009</v>
      </c>
      <c r="E5716" s="112">
        <v>95</v>
      </c>
    </row>
    <row r="5717" spans="1:5">
      <c r="A5717" s="111">
        <v>44194</v>
      </c>
      <c r="B5717" s="112">
        <v>44194</v>
      </c>
      <c r="C5717" s="112" t="s">
        <v>868</v>
      </c>
      <c r="D5717" s="113">
        <f>VLOOKUP(Pag_Inicio_Corr_mas_casos[[#This Row],[Corregimiento]],Hoja3!$A$2:$D$676,4,0)</f>
        <v>91001</v>
      </c>
      <c r="E5717" s="112">
        <v>94</v>
      </c>
    </row>
    <row r="5718" spans="1:5">
      <c r="A5718" s="111">
        <v>44194</v>
      </c>
      <c r="B5718" s="112">
        <v>44194</v>
      </c>
      <c r="C5718" s="112" t="s">
        <v>618</v>
      </c>
      <c r="D5718" s="113">
        <f>VLOOKUP(Pag_Inicio_Corr_mas_casos[[#This Row],[Corregimiento]],Hoja3!$A$2:$D$676,4,0)</f>
        <v>80821</v>
      </c>
      <c r="E5718" s="112">
        <v>92</v>
      </c>
    </row>
    <row r="5719" spans="1:5">
      <c r="A5719" s="111">
        <v>44194</v>
      </c>
      <c r="B5719" s="112">
        <v>44194</v>
      </c>
      <c r="C5719" s="112" t="s">
        <v>914</v>
      </c>
      <c r="D5719" s="113">
        <f>VLOOKUP(Pag_Inicio_Corr_mas_casos[[#This Row],[Corregimiento]],Hoja3!$A$2:$D$676,4,0)</f>
        <v>130101</v>
      </c>
      <c r="E5719" s="112">
        <v>91</v>
      </c>
    </row>
    <row r="5720" spans="1:5">
      <c r="A5720" s="111">
        <v>44194</v>
      </c>
      <c r="B5720" s="112">
        <v>44194</v>
      </c>
      <c r="C5720" s="112" t="s">
        <v>799</v>
      </c>
      <c r="D5720" s="113">
        <f>VLOOKUP(Pag_Inicio_Corr_mas_casos[[#This Row],[Corregimiento]],Hoja3!$A$2:$D$676,4,0)</f>
        <v>80817</v>
      </c>
      <c r="E5720" s="112">
        <v>90</v>
      </c>
    </row>
    <row r="5721" spans="1:5">
      <c r="A5721" s="111">
        <v>44194</v>
      </c>
      <c r="B5721" s="112">
        <v>44194</v>
      </c>
      <c r="C5721" s="112" t="s">
        <v>857</v>
      </c>
      <c r="D5721" s="113">
        <f>VLOOKUP(Pag_Inicio_Corr_mas_casos[[#This Row],[Corregimiento]],Hoja3!$A$2:$D$676,4,0)</f>
        <v>80809</v>
      </c>
      <c r="E5721" s="112">
        <v>90</v>
      </c>
    </row>
    <row r="5722" spans="1:5">
      <c r="A5722" s="111">
        <v>44194</v>
      </c>
      <c r="B5722" s="112">
        <v>44194</v>
      </c>
      <c r="C5722" s="112" t="s">
        <v>786</v>
      </c>
      <c r="D5722" s="113">
        <f>VLOOKUP(Pag_Inicio_Corr_mas_casos[[#This Row],[Corregimiento]],Hoja3!$A$2:$D$676,4,0)</f>
        <v>80806</v>
      </c>
      <c r="E5722" s="112">
        <v>89</v>
      </c>
    </row>
    <row r="5723" spans="1:5">
      <c r="A5723" s="111">
        <v>44194</v>
      </c>
      <c r="B5723" s="112">
        <v>44194</v>
      </c>
      <c r="C5723" s="112" t="s">
        <v>802</v>
      </c>
      <c r="D5723" s="113">
        <f>VLOOKUP(Pag_Inicio_Corr_mas_casos[[#This Row],[Corregimiento]],Hoja3!$A$2:$D$676,4,0)</f>
        <v>80815</v>
      </c>
      <c r="E5723" s="112">
        <v>116</v>
      </c>
    </row>
    <row r="5724" spans="1:5">
      <c r="A5724" s="111">
        <v>44194</v>
      </c>
      <c r="B5724" s="112">
        <v>44194</v>
      </c>
      <c r="C5724" s="112" t="s">
        <v>867</v>
      </c>
      <c r="D5724" s="113">
        <f>VLOOKUP(Pag_Inicio_Corr_mas_casos[[#This Row],[Corregimiento]],Hoja3!$A$2:$D$676,4,0)</f>
        <v>81003</v>
      </c>
      <c r="E5724" s="112">
        <v>86</v>
      </c>
    </row>
    <row r="5725" spans="1:5">
      <c r="A5725" s="111">
        <v>44194</v>
      </c>
      <c r="B5725" s="112">
        <v>44194</v>
      </c>
      <c r="C5725" s="112" t="s">
        <v>800</v>
      </c>
      <c r="D5725" s="113">
        <f>VLOOKUP(Pag_Inicio_Corr_mas_casos[[#This Row],[Corregimiento]],Hoja3!$A$2:$D$676,4,0)</f>
        <v>80822</v>
      </c>
      <c r="E5725" s="112">
        <v>82</v>
      </c>
    </row>
    <row r="5726" spans="1:5">
      <c r="A5726" s="111">
        <v>44194</v>
      </c>
      <c r="B5726" s="112">
        <v>44194</v>
      </c>
      <c r="C5726" s="112" t="s">
        <v>861</v>
      </c>
      <c r="D5726" s="113">
        <f>VLOOKUP(Pag_Inicio_Corr_mas_casos[[#This Row],[Corregimiento]],Hoja3!$A$2:$D$676,4,0)</f>
        <v>130702</v>
      </c>
      <c r="E5726" s="112">
        <v>82</v>
      </c>
    </row>
    <row r="5727" spans="1:5">
      <c r="A5727" s="111">
        <v>44194</v>
      </c>
      <c r="B5727" s="112">
        <v>44194</v>
      </c>
      <c r="C5727" s="112" t="s">
        <v>787</v>
      </c>
      <c r="D5727" s="113">
        <f>VLOOKUP(Pag_Inicio_Corr_mas_casos[[#This Row],[Corregimiento]],Hoja3!$A$2:$D$676,4,0)</f>
        <v>80823</v>
      </c>
      <c r="E5727" s="112">
        <v>82</v>
      </c>
    </row>
    <row r="5728" spans="1:5">
      <c r="A5728" s="111">
        <v>44194</v>
      </c>
      <c r="B5728" s="112">
        <v>44194</v>
      </c>
      <c r="C5728" s="112" t="s">
        <v>783</v>
      </c>
      <c r="D5728" s="113">
        <f>VLOOKUP(Pag_Inicio_Corr_mas_casos[[#This Row],[Corregimiento]],Hoja3!$A$2:$D$676,4,0)</f>
        <v>80810</v>
      </c>
      <c r="E5728" s="112">
        <v>80</v>
      </c>
    </row>
    <row r="5729" spans="1:5">
      <c r="A5729" s="111">
        <v>44194</v>
      </c>
      <c r="B5729" s="112">
        <v>44194</v>
      </c>
      <c r="C5729" s="112" t="s">
        <v>900</v>
      </c>
      <c r="D5729" s="113">
        <f>VLOOKUP(Pag_Inicio_Corr_mas_casos[[#This Row],[Corregimiento]],Hoja3!$A$2:$D$676,4,0)</f>
        <v>130102</v>
      </c>
      <c r="E5729" s="112">
        <v>78</v>
      </c>
    </row>
    <row r="5730" spans="1:5">
      <c r="A5730" s="111">
        <v>44194</v>
      </c>
      <c r="B5730" s="112">
        <v>44194</v>
      </c>
      <c r="C5730" s="112" t="s">
        <v>865</v>
      </c>
      <c r="D5730" s="113">
        <f>VLOOKUP(Pag_Inicio_Corr_mas_casos[[#This Row],[Corregimiento]],Hoja3!$A$2:$D$676,4,0)</f>
        <v>81001</v>
      </c>
      <c r="E5730" s="112">
        <v>73</v>
      </c>
    </row>
    <row r="5731" spans="1:5">
      <c r="A5731" s="111">
        <v>44194</v>
      </c>
      <c r="B5731" s="112">
        <v>44194</v>
      </c>
      <c r="C5731" s="112" t="s">
        <v>793</v>
      </c>
      <c r="D5731" s="113">
        <f>VLOOKUP(Pag_Inicio_Corr_mas_casos[[#This Row],[Corregimiento]],Hoja3!$A$2:$D$676,4,0)</f>
        <v>80826</v>
      </c>
      <c r="E5731" s="112">
        <v>72</v>
      </c>
    </row>
    <row r="5732" spans="1:5">
      <c r="A5732" s="111">
        <v>44194</v>
      </c>
      <c r="B5732" s="112">
        <v>44194</v>
      </c>
      <c r="C5732" s="112" t="s">
        <v>789</v>
      </c>
      <c r="D5732" s="113">
        <f>VLOOKUP(Pag_Inicio_Corr_mas_casos[[#This Row],[Corregimiento]],Hoja3!$A$2:$D$676,4,0)</f>
        <v>80816</v>
      </c>
      <c r="E5732" s="112">
        <v>72</v>
      </c>
    </row>
    <row r="5733" spans="1:5">
      <c r="A5733" s="111">
        <v>44194</v>
      </c>
      <c r="B5733" s="112">
        <v>44194</v>
      </c>
      <c r="C5733" s="112" t="s">
        <v>788</v>
      </c>
      <c r="D5733" s="113">
        <f>VLOOKUP(Pag_Inicio_Corr_mas_casos[[#This Row],[Corregimiento]],Hoja3!$A$2:$D$676,4,0)</f>
        <v>80807</v>
      </c>
      <c r="E5733" s="112">
        <v>71</v>
      </c>
    </row>
    <row r="5734" spans="1:5">
      <c r="A5734" s="111">
        <v>44194</v>
      </c>
      <c r="B5734" s="112">
        <v>44194</v>
      </c>
      <c r="C5734" s="112" t="s">
        <v>796</v>
      </c>
      <c r="D5734" s="113">
        <f>VLOOKUP(Pag_Inicio_Corr_mas_casos[[#This Row],[Corregimiento]],Hoja3!$A$2:$D$676,4,0)</f>
        <v>130107</v>
      </c>
      <c r="E5734" s="112">
        <v>66</v>
      </c>
    </row>
    <row r="5735" spans="1:5">
      <c r="A5735" s="111">
        <v>44194</v>
      </c>
      <c r="B5735" s="112">
        <v>44194</v>
      </c>
      <c r="C5735" s="112" t="s">
        <v>866</v>
      </c>
      <c r="D5735" s="113">
        <f>VLOOKUP(Pag_Inicio_Corr_mas_casos[[#This Row],[Corregimiento]],Hoja3!$A$2:$D$676,4,0)</f>
        <v>81002</v>
      </c>
      <c r="E5735" s="112">
        <v>61</v>
      </c>
    </row>
    <row r="5736" spans="1:5">
      <c r="A5736" s="111">
        <v>44194</v>
      </c>
      <c r="B5736" s="112">
        <v>44194</v>
      </c>
      <c r="C5736" s="112" t="s">
        <v>791</v>
      </c>
      <c r="D5736" s="113">
        <f>VLOOKUP(Pag_Inicio_Corr_mas_casos[[#This Row],[Corregimiento]],Hoja3!$A$2:$D$676,4,0)</f>
        <v>81007</v>
      </c>
      <c r="E5736" s="112">
        <v>57</v>
      </c>
    </row>
    <row r="5737" spans="1:5">
      <c r="A5737" s="111">
        <v>44194</v>
      </c>
      <c r="B5737" s="112">
        <v>44194</v>
      </c>
      <c r="C5737" s="112" t="s">
        <v>790</v>
      </c>
      <c r="D5737" s="113">
        <f>VLOOKUP(Pag_Inicio_Corr_mas_casos[[#This Row],[Corregimiento]],Hoja3!$A$2:$D$676,4,0)</f>
        <v>130708</v>
      </c>
      <c r="E5737" s="112">
        <v>55</v>
      </c>
    </row>
    <row r="5738" spans="1:5">
      <c r="A5738" s="111">
        <v>44194</v>
      </c>
      <c r="B5738" s="112">
        <v>44194</v>
      </c>
      <c r="C5738" s="112" t="s">
        <v>864</v>
      </c>
      <c r="D5738" s="113">
        <f>VLOOKUP(Pag_Inicio_Corr_mas_casos[[#This Row],[Corregimiento]],Hoja3!$A$2:$D$676,4,0)</f>
        <v>81008</v>
      </c>
      <c r="E5738" s="112">
        <v>54</v>
      </c>
    </row>
    <row r="5739" spans="1:5">
      <c r="A5739" s="111">
        <v>44194</v>
      </c>
      <c r="B5739" s="112">
        <v>44194</v>
      </c>
      <c r="C5739" s="112" t="s">
        <v>840</v>
      </c>
      <c r="D5739" s="113">
        <f>VLOOKUP(Pag_Inicio_Corr_mas_casos[[#This Row],[Corregimiento]],Hoja3!$A$2:$D$676,4,0)</f>
        <v>130105</v>
      </c>
      <c r="E5739" s="112">
        <v>54</v>
      </c>
    </row>
    <row r="5740" spans="1:5">
      <c r="A5740" s="111">
        <v>44194</v>
      </c>
      <c r="B5740" s="112">
        <v>44194</v>
      </c>
      <c r="C5740" s="112" t="s">
        <v>784</v>
      </c>
      <c r="D5740" s="113">
        <f>VLOOKUP(Pag_Inicio_Corr_mas_casos[[#This Row],[Corregimiento]],Hoja3!$A$2:$D$676,4,0)</f>
        <v>130717</v>
      </c>
      <c r="E5740" s="112">
        <v>51</v>
      </c>
    </row>
    <row r="5741" spans="1:5">
      <c r="A5741" s="111">
        <v>44194</v>
      </c>
      <c r="B5741" s="112">
        <v>44194</v>
      </c>
      <c r="C5741" s="112" t="s">
        <v>797</v>
      </c>
      <c r="D5741" s="113">
        <f>VLOOKUP(Pag_Inicio_Corr_mas_casos[[#This Row],[Corregimiento]],Hoja3!$A$2:$D$676,4,0)</f>
        <v>80813</v>
      </c>
      <c r="E5741" s="112">
        <v>44</v>
      </c>
    </row>
    <row r="5742" spans="1:5">
      <c r="A5742" s="111">
        <v>44194</v>
      </c>
      <c r="B5742" s="112">
        <v>44194</v>
      </c>
      <c r="C5742" s="112" t="s">
        <v>805</v>
      </c>
      <c r="D5742" s="113">
        <f>VLOOKUP(Pag_Inicio_Corr_mas_casos[[#This Row],[Corregimiento]],Hoja3!$A$2:$D$676,4,0)</f>
        <v>130701</v>
      </c>
      <c r="E5742" s="112">
        <v>43</v>
      </c>
    </row>
    <row r="5743" spans="1:5">
      <c r="A5743" s="111">
        <v>44194</v>
      </c>
      <c r="B5743" s="112">
        <v>44194</v>
      </c>
      <c r="C5743" s="112" t="s">
        <v>803</v>
      </c>
      <c r="D5743" s="113">
        <f>VLOOKUP(Pag_Inicio_Corr_mas_casos[[#This Row],[Corregimiento]],Hoja3!$A$2:$D$676,4,0)</f>
        <v>130716</v>
      </c>
      <c r="E5743" s="112">
        <v>43</v>
      </c>
    </row>
    <row r="5744" spans="1:5">
      <c r="A5744" s="111">
        <v>44194</v>
      </c>
      <c r="B5744" s="112">
        <v>44194</v>
      </c>
      <c r="C5744" s="112" t="s">
        <v>906</v>
      </c>
      <c r="D5744" s="113">
        <f>VLOOKUP(Pag_Inicio_Corr_mas_casos[[#This Row],[Corregimiento]],Hoja3!$A$2:$D$676,4,0)</f>
        <v>40601</v>
      </c>
      <c r="E5744" s="112">
        <v>40</v>
      </c>
    </row>
    <row r="5745" spans="1:5">
      <c r="A5745" s="111">
        <v>44194</v>
      </c>
      <c r="B5745" s="112">
        <v>44194</v>
      </c>
      <c r="C5745" s="112" t="s">
        <v>837</v>
      </c>
      <c r="D5745" s="113">
        <f>VLOOKUP(Pag_Inicio_Corr_mas_casos[[#This Row],[Corregimiento]],Hoja3!$A$2:$D$676,4,0)</f>
        <v>130706</v>
      </c>
      <c r="E5745" s="112">
        <v>39</v>
      </c>
    </row>
    <row r="5746" spans="1:5">
      <c r="A5746" s="111">
        <v>44194</v>
      </c>
      <c r="B5746" s="112">
        <v>44194</v>
      </c>
      <c r="C5746" s="112" t="s">
        <v>884</v>
      </c>
      <c r="D5746" s="113">
        <f>VLOOKUP(Pag_Inicio_Corr_mas_casos[[#This Row],[Corregimiento]],Hoja3!$A$2:$D$676,4,0)</f>
        <v>130108</v>
      </c>
      <c r="E5746" s="112">
        <v>37</v>
      </c>
    </row>
    <row r="5747" spans="1:5">
      <c r="A5747" s="111">
        <v>44194</v>
      </c>
      <c r="B5747" s="112">
        <v>44194</v>
      </c>
      <c r="C5747" s="112" t="s">
        <v>807</v>
      </c>
      <c r="D5747" s="113">
        <f>VLOOKUP(Pag_Inicio_Corr_mas_casos[[#This Row],[Corregimiento]],Hoja3!$A$2:$D$676,4,0)</f>
        <v>20601</v>
      </c>
      <c r="E5747" s="112">
        <v>37</v>
      </c>
    </row>
    <row r="5748" spans="1:5">
      <c r="A5748" s="111">
        <v>44194</v>
      </c>
      <c r="B5748" s="112">
        <v>44194</v>
      </c>
      <c r="C5748" s="112" t="s">
        <v>813</v>
      </c>
      <c r="D5748" s="113">
        <f>VLOOKUP(Pag_Inicio_Corr_mas_casos[[#This Row],[Corregimiento]],Hoja3!$A$2:$D$676,4,0)</f>
        <v>30107</v>
      </c>
      <c r="E5748" s="112">
        <v>36</v>
      </c>
    </row>
    <row r="5749" spans="1:5">
      <c r="A5749" s="111">
        <v>44194</v>
      </c>
      <c r="B5749" s="112">
        <v>44194</v>
      </c>
      <c r="C5749" s="112" t="s">
        <v>798</v>
      </c>
      <c r="D5749" s="113">
        <f>VLOOKUP(Pag_Inicio_Corr_mas_casos[[#This Row],[Corregimiento]],Hoja3!$A$2:$D$676,4,0)</f>
        <v>80820</v>
      </c>
      <c r="E5749" s="112">
        <v>36</v>
      </c>
    </row>
    <row r="5750" spans="1:5">
      <c r="A5750" s="111">
        <v>44194</v>
      </c>
      <c r="B5750" s="112">
        <v>44194</v>
      </c>
      <c r="C5750" s="112" t="s">
        <v>838</v>
      </c>
      <c r="D5750" s="113">
        <f>VLOOKUP(Pag_Inicio_Corr_mas_casos[[#This Row],[Corregimiento]],Hoja3!$A$2:$D$676,4,0)</f>
        <v>80808</v>
      </c>
      <c r="E5750" s="112">
        <v>32</v>
      </c>
    </row>
    <row r="5751" spans="1:5">
      <c r="A5751" s="111">
        <v>44194</v>
      </c>
      <c r="B5751" s="112">
        <v>44194</v>
      </c>
      <c r="C5751" s="112" t="s">
        <v>905</v>
      </c>
      <c r="D5751" s="113">
        <f>VLOOKUP(Pag_Inicio_Corr_mas_casos[[#This Row],[Corregimiento]],Hoja3!$A$2:$D$676,4,0)</f>
        <v>91007</v>
      </c>
      <c r="E5751" s="112">
        <v>31</v>
      </c>
    </row>
    <row r="5752" spans="1:5">
      <c r="A5752" s="111">
        <v>44194</v>
      </c>
      <c r="B5752" s="112">
        <v>44194</v>
      </c>
      <c r="C5752" s="112" t="s">
        <v>815</v>
      </c>
      <c r="D5752" s="113">
        <f>VLOOKUP(Pag_Inicio_Corr_mas_casos[[#This Row],[Corregimiento]],Hoja3!$A$2:$D$676,4,0)</f>
        <v>130709</v>
      </c>
      <c r="E5752" s="112">
        <v>31</v>
      </c>
    </row>
    <row r="5753" spans="1:5">
      <c r="A5753" s="111">
        <v>44194</v>
      </c>
      <c r="B5753" s="112">
        <v>44194</v>
      </c>
      <c r="C5753" s="112" t="s">
        <v>808</v>
      </c>
      <c r="D5753" s="113">
        <f>VLOOKUP(Pag_Inicio_Corr_mas_casos[[#This Row],[Corregimiento]],Hoja3!$A$2:$D$676,4,0)</f>
        <v>81006</v>
      </c>
      <c r="E5753" s="112">
        <v>30</v>
      </c>
    </row>
    <row r="5754" spans="1:5">
      <c r="A5754" s="111">
        <v>44194</v>
      </c>
      <c r="B5754" s="112">
        <v>44194</v>
      </c>
      <c r="C5754" s="112" t="s">
        <v>842</v>
      </c>
      <c r="D5754" s="113">
        <f>VLOOKUP(Pag_Inicio_Corr_mas_casos[[#This Row],[Corregimiento]],Hoja3!$A$2:$D$676,4,0)</f>
        <v>80802</v>
      </c>
      <c r="E5754" s="112">
        <v>30</v>
      </c>
    </row>
    <row r="5755" spans="1:5">
      <c r="A5755" s="111">
        <v>44194</v>
      </c>
      <c r="B5755" s="112">
        <v>44194</v>
      </c>
      <c r="C5755" s="112" t="s">
        <v>907</v>
      </c>
      <c r="D5755" s="113">
        <f>VLOOKUP(Pag_Inicio_Corr_mas_casos[[#This Row],[Corregimiento]],Hoja3!$A$2:$D$676,4,0)</f>
        <v>60401</v>
      </c>
      <c r="E5755" s="112">
        <v>29</v>
      </c>
    </row>
    <row r="5756" spans="1:5">
      <c r="A5756" s="111">
        <v>44194</v>
      </c>
      <c r="B5756" s="112">
        <v>44194</v>
      </c>
      <c r="C5756" s="112" t="s">
        <v>852</v>
      </c>
      <c r="D5756" s="113">
        <f>VLOOKUP(Pag_Inicio_Corr_mas_casos[[#This Row],[Corregimiento]],Hoja3!$A$2:$D$676,4,0)</f>
        <v>60101</v>
      </c>
      <c r="E5756" s="112">
        <v>28</v>
      </c>
    </row>
    <row r="5757" spans="1:5">
      <c r="A5757" s="111">
        <v>44194</v>
      </c>
      <c r="B5757" s="112">
        <v>44194</v>
      </c>
      <c r="C5757" s="112" t="s">
        <v>904</v>
      </c>
      <c r="D5757" s="113">
        <f>VLOOKUP(Pag_Inicio_Corr_mas_casos[[#This Row],[Corregimiento]],Hoja3!$A$2:$D$676,4,0)</f>
        <v>40501</v>
      </c>
      <c r="E5757" s="112">
        <v>28</v>
      </c>
    </row>
    <row r="5758" spans="1:5">
      <c r="A5758" s="111">
        <v>44194</v>
      </c>
      <c r="B5758" s="112">
        <v>44194</v>
      </c>
      <c r="C5758" s="112" t="s">
        <v>804</v>
      </c>
      <c r="D5758" s="113">
        <f>VLOOKUP(Pag_Inicio_Corr_mas_casos[[#This Row],[Corregimiento]],Hoja3!$A$2:$D$676,4,0)</f>
        <v>50208</v>
      </c>
      <c r="E5758" s="112">
        <v>28</v>
      </c>
    </row>
    <row r="5759" spans="1:5">
      <c r="A5759" s="111">
        <v>44194</v>
      </c>
      <c r="B5759" s="112">
        <v>44194</v>
      </c>
      <c r="C5759" s="112" t="s">
        <v>823</v>
      </c>
      <c r="D5759" s="113">
        <f>VLOOKUP(Pag_Inicio_Corr_mas_casos[[#This Row],[Corregimiento]],Hoja3!$A$2:$D$676,4,0)</f>
        <v>80803</v>
      </c>
      <c r="E5759" s="112">
        <v>28</v>
      </c>
    </row>
    <row r="5760" spans="1:5">
      <c r="A5760" s="111">
        <v>44194</v>
      </c>
      <c r="B5760" s="112">
        <v>44194</v>
      </c>
      <c r="C5760" s="112" t="s">
        <v>792</v>
      </c>
      <c r="D5760" s="113">
        <f>VLOOKUP(Pag_Inicio_Corr_mas_casos[[#This Row],[Corregimiento]],Hoja3!$A$2:$D$676,4,0)</f>
        <v>80814</v>
      </c>
      <c r="E5760" s="112">
        <v>25</v>
      </c>
    </row>
    <row r="5761" spans="1:9">
      <c r="A5761" s="111">
        <v>44194</v>
      </c>
      <c r="B5761" s="112">
        <v>44194</v>
      </c>
      <c r="C5761" s="112" t="s">
        <v>878</v>
      </c>
      <c r="D5761" s="113">
        <f>VLOOKUP(Pag_Inicio_Corr_mas_casos[[#This Row],[Corregimiento]],Hoja3!$A$2:$D$676,4,0)</f>
        <v>30104</v>
      </c>
      <c r="E5761" s="112">
        <v>25</v>
      </c>
    </row>
    <row r="5762" spans="1:9">
      <c r="A5762" s="111">
        <v>44194</v>
      </c>
      <c r="B5762" s="112">
        <v>44194</v>
      </c>
      <c r="C5762" s="112" t="s">
        <v>849</v>
      </c>
      <c r="D5762" s="113">
        <f>VLOOKUP(Pag_Inicio_Corr_mas_casos[[#This Row],[Corregimiento]],Hoja3!$A$2:$D$676,4,0)</f>
        <v>40611</v>
      </c>
      <c r="E5762" s="112">
        <v>25</v>
      </c>
    </row>
    <row r="5763" spans="1:9">
      <c r="A5763" s="111">
        <v>44194</v>
      </c>
      <c r="B5763" s="112">
        <v>44194</v>
      </c>
      <c r="C5763" s="112" t="s">
        <v>873</v>
      </c>
      <c r="D5763" s="113">
        <f>VLOOKUP(Pag_Inicio_Corr_mas_casos[[#This Row],[Corregimiento]],Hoja3!$A$2:$D$676,4,0)</f>
        <v>30103</v>
      </c>
      <c r="E5763" s="112">
        <v>21</v>
      </c>
    </row>
    <row r="5764" spans="1:9">
      <c r="A5764" s="111">
        <v>44194</v>
      </c>
      <c r="B5764" s="112">
        <v>44194</v>
      </c>
      <c r="C5764" s="112" t="s">
        <v>806</v>
      </c>
      <c r="D5764" s="113">
        <f>VLOOKUP(Pag_Inicio_Corr_mas_casos[[#This Row],[Corregimiento]],Hoja3!$A$2:$D$676,4,0)</f>
        <v>80804</v>
      </c>
      <c r="E5764" s="112">
        <v>21</v>
      </c>
    </row>
    <row r="5765" spans="1:9">
      <c r="A5765" s="111">
        <v>44194</v>
      </c>
      <c r="B5765" s="112">
        <v>44194</v>
      </c>
      <c r="C5765" s="112" t="s">
        <v>822</v>
      </c>
      <c r="D5765" s="113">
        <f>VLOOKUP(Pag_Inicio_Corr_mas_casos[[#This Row],[Corregimiento]],Hoja3!$A$2:$D$676,4,0)</f>
        <v>60105</v>
      </c>
      <c r="E5765" s="112">
        <v>21</v>
      </c>
    </row>
    <row r="5766" spans="1:9">
      <c r="A5766" s="111">
        <v>44194</v>
      </c>
      <c r="B5766" s="112">
        <v>44194</v>
      </c>
      <c r="C5766" s="112" t="s">
        <v>915</v>
      </c>
      <c r="D5766" s="113">
        <f>VLOOKUP(Pag_Inicio_Corr_mas_casos[[#This Row],[Corregimiento]],Hoja3!$A$2:$D$676,4,0)</f>
        <v>91013</v>
      </c>
      <c r="E5766" s="112">
        <v>20</v>
      </c>
    </row>
    <row r="5767" spans="1:9">
      <c r="A5767" s="111">
        <v>44194</v>
      </c>
      <c r="B5767" s="112">
        <v>44194</v>
      </c>
      <c r="C5767" s="112" t="s">
        <v>916</v>
      </c>
      <c r="D5767" s="113">
        <f>VLOOKUP(Pag_Inicio_Corr_mas_casos[[#This Row],[Corregimiento]],Hoja3!$A$2:$D$676,4,0)</f>
        <v>91011</v>
      </c>
      <c r="E5767" s="112">
        <v>19</v>
      </c>
    </row>
    <row r="5768" spans="1:9">
      <c r="A5768" s="111">
        <v>44194</v>
      </c>
      <c r="B5768" s="112">
        <v>44194</v>
      </c>
      <c r="C5768" s="112" t="s">
        <v>846</v>
      </c>
      <c r="D5768" s="113">
        <f>VLOOKUP(Pag_Inicio_Corr_mas_casos[[#This Row],[Corregimiento]],Hoja3!$A$2:$D$676,4,0)</f>
        <v>80805</v>
      </c>
      <c r="E5768" s="112">
        <v>18</v>
      </c>
      <c r="I5768" s="26"/>
    </row>
    <row r="5769" spans="1:9">
      <c r="A5769" s="111">
        <v>44194</v>
      </c>
      <c r="B5769" s="112">
        <v>44194</v>
      </c>
      <c r="C5769" s="112" t="s">
        <v>845</v>
      </c>
      <c r="D5769" s="113">
        <f>VLOOKUP(Pag_Inicio_Corr_mas_casos[[#This Row],[Corregimiento]],Hoja3!$A$2:$D$676,4,0)</f>
        <v>60104</v>
      </c>
      <c r="E5769" s="112">
        <v>18</v>
      </c>
    </row>
    <row r="5770" spans="1:9">
      <c r="A5770" s="111">
        <v>44194</v>
      </c>
      <c r="B5770" s="112">
        <v>44194</v>
      </c>
      <c r="C5770" s="112" t="s">
        <v>851</v>
      </c>
      <c r="D5770" s="113">
        <f>VLOOKUP(Pag_Inicio_Corr_mas_casos[[#This Row],[Corregimiento]],Hoja3!$A$2:$D$676,4,0)</f>
        <v>60103</v>
      </c>
      <c r="E5770" s="112">
        <v>18</v>
      </c>
    </row>
    <row r="5771" spans="1:9">
      <c r="A5771" s="111">
        <v>44194</v>
      </c>
      <c r="B5771" s="112">
        <v>44194</v>
      </c>
      <c r="C5771" s="112" t="s">
        <v>797</v>
      </c>
      <c r="D5771" s="112">
        <v>40607</v>
      </c>
      <c r="E5771" s="112">
        <v>18</v>
      </c>
      <c r="F5771" s="5" t="s">
        <v>894</v>
      </c>
    </row>
    <row r="5772" spans="1:9">
      <c r="A5772" s="111">
        <v>44194</v>
      </c>
      <c r="B5772" s="112">
        <v>44194</v>
      </c>
      <c r="C5772" s="112" t="s">
        <v>841</v>
      </c>
      <c r="D5772" s="113">
        <f>VLOOKUP(Pag_Inicio_Corr_mas_casos[[#This Row],[Corregimiento]],Hoja3!$A$2:$D$676,4,0)</f>
        <v>81005</v>
      </c>
      <c r="E5772" s="112">
        <v>18</v>
      </c>
    </row>
    <row r="5773" spans="1:9">
      <c r="A5773" s="111">
        <v>44194</v>
      </c>
      <c r="B5773" s="112">
        <v>44194</v>
      </c>
      <c r="C5773" s="112" t="s">
        <v>877</v>
      </c>
      <c r="D5773" s="113">
        <f>VLOOKUP(Pag_Inicio_Corr_mas_casos[[#This Row],[Corregimiento]],Hoja3!$A$2:$D$676,4,0)</f>
        <v>60102</v>
      </c>
      <c r="E5773" s="112">
        <v>17</v>
      </c>
    </row>
    <row r="5774" spans="1:9">
      <c r="A5774" s="111">
        <v>44194</v>
      </c>
      <c r="B5774" s="112">
        <v>44194</v>
      </c>
      <c r="C5774" s="112" t="s">
        <v>902</v>
      </c>
      <c r="D5774" s="113">
        <f>VLOOKUP(Pag_Inicio_Corr_mas_casos[[#This Row],[Corregimiento]],Hoja3!$A$2:$D$676,4,0)</f>
        <v>90605</v>
      </c>
      <c r="E5774" s="112">
        <v>16</v>
      </c>
    </row>
    <row r="5775" spans="1:9">
      <c r="A5775" s="111">
        <v>44194</v>
      </c>
      <c r="B5775" s="112">
        <v>44194</v>
      </c>
      <c r="C5775" s="112" t="s">
        <v>917</v>
      </c>
      <c r="D5775" s="113">
        <f>VLOOKUP(Pag_Inicio_Corr_mas_casos[[#This Row],[Corregimiento]],Hoja3!$A$2:$D$676,4,0)</f>
        <v>130718</v>
      </c>
      <c r="E5775" s="112">
        <v>16</v>
      </c>
    </row>
    <row r="5776" spans="1:9">
      <c r="A5776" s="111">
        <v>44194</v>
      </c>
      <c r="B5776" s="112">
        <v>44194</v>
      </c>
      <c r="C5776" s="112" t="s">
        <v>896</v>
      </c>
      <c r="D5776" s="113">
        <f>VLOOKUP(Pag_Inicio_Corr_mas_casos[[#This Row],[Corregimiento]],Hoja3!$A$2:$D$676,4,0)</f>
        <v>80501</v>
      </c>
      <c r="E5776" s="112">
        <v>15</v>
      </c>
    </row>
    <row r="5777" spans="1:5">
      <c r="A5777" s="111">
        <v>44194</v>
      </c>
      <c r="B5777" s="112">
        <v>44194</v>
      </c>
      <c r="C5777" s="112" t="s">
        <v>853</v>
      </c>
      <c r="D5777" s="113">
        <f>VLOOKUP(Pag_Inicio_Corr_mas_casos[[#This Row],[Corregimiento]],Hoja3!$A$2:$D$676,4,0)</f>
        <v>40612</v>
      </c>
      <c r="E5777" s="112">
        <v>14</v>
      </c>
    </row>
    <row r="5778" spans="1:5">
      <c r="A5778" s="111">
        <v>44194</v>
      </c>
      <c r="B5778" s="112">
        <v>44194</v>
      </c>
      <c r="C5778" s="112" t="s">
        <v>892</v>
      </c>
      <c r="D5778" s="113">
        <f>VLOOKUP(Pag_Inicio_Corr_mas_casos[[#This Row],[Corregimiento]],Hoja3!$A$2:$D$676,4,0)</f>
        <v>80812</v>
      </c>
      <c r="E5778" s="112">
        <v>14</v>
      </c>
    </row>
    <row r="5779" spans="1:5">
      <c r="A5779" s="111">
        <v>44194</v>
      </c>
      <c r="B5779" s="112">
        <v>44194</v>
      </c>
      <c r="C5779" s="112" t="s">
        <v>918</v>
      </c>
      <c r="D5779" s="113">
        <f>VLOOKUP(Pag_Inicio_Corr_mas_casos[[#This Row],[Corregimiento]],Hoja3!$A$2:$D$676,4,0)</f>
        <v>91014</v>
      </c>
      <c r="E5779" s="112">
        <v>14</v>
      </c>
    </row>
    <row r="5780" spans="1:5">
      <c r="A5780" s="111">
        <v>44194</v>
      </c>
      <c r="B5780" s="112">
        <v>44194</v>
      </c>
      <c r="C5780" s="112" t="s">
        <v>821</v>
      </c>
      <c r="D5780" s="113">
        <f>VLOOKUP(Pag_Inicio_Corr_mas_casos[[#This Row],[Corregimiento]],Hoja3!$A$2:$D$676,4,0)</f>
        <v>20207</v>
      </c>
      <c r="E5780" s="112">
        <v>14</v>
      </c>
    </row>
    <row r="5781" spans="1:5">
      <c r="A5781" s="111">
        <v>44194</v>
      </c>
      <c r="B5781" s="112">
        <v>44194</v>
      </c>
      <c r="C5781" s="112" t="s">
        <v>869</v>
      </c>
      <c r="D5781" s="113">
        <f>VLOOKUP(Pag_Inicio_Corr_mas_casos[[#This Row],[Corregimiento]],Hoja3!$A$2:$D$676,4,0)</f>
        <v>30111</v>
      </c>
      <c r="E5781" s="112">
        <v>14</v>
      </c>
    </row>
    <row r="5782" spans="1:5">
      <c r="A5782" s="111">
        <v>44194</v>
      </c>
      <c r="B5782" s="112">
        <v>44194</v>
      </c>
      <c r="C5782" s="112" t="s">
        <v>919</v>
      </c>
      <c r="D5782" s="113">
        <f>VLOOKUP(Pag_Inicio_Corr_mas_casos[[#This Row],[Corregimiento]],Hoja3!$A$2:$D$676,4,0)</f>
        <v>30101</v>
      </c>
      <c r="E5782" s="112">
        <v>13</v>
      </c>
    </row>
    <row r="5783" spans="1:5">
      <c r="A5783" s="111">
        <v>44194</v>
      </c>
      <c r="B5783" s="112">
        <v>44194</v>
      </c>
      <c r="C5783" s="112" t="s">
        <v>874</v>
      </c>
      <c r="D5783" s="113">
        <f>VLOOKUP(Pag_Inicio_Corr_mas_casos[[#This Row],[Corregimiento]],Hoja3!$A$2:$D$676,4,0)</f>
        <v>20103</v>
      </c>
      <c r="E5783" s="112">
        <v>13</v>
      </c>
    </row>
    <row r="5784" spans="1:5">
      <c r="A5784" s="111">
        <v>44194</v>
      </c>
      <c r="B5784" s="112">
        <v>44194</v>
      </c>
      <c r="C5784" s="112" t="s">
        <v>887</v>
      </c>
      <c r="D5784" s="113">
        <f>VLOOKUP(Pag_Inicio_Corr_mas_casos[[#This Row],[Corregimiento]],Hoja3!$A$2:$D$676,4,0)</f>
        <v>70301</v>
      </c>
      <c r="E5784" s="112">
        <v>13</v>
      </c>
    </row>
    <row r="5785" spans="1:5">
      <c r="A5785" s="111">
        <v>44194</v>
      </c>
      <c r="B5785" s="112">
        <v>44194</v>
      </c>
      <c r="C5785" s="112" t="s">
        <v>816</v>
      </c>
      <c r="D5785" s="113">
        <f>VLOOKUP(Pag_Inicio_Corr_mas_casos[[#This Row],[Corregimiento]],Hoja3!$A$2:$D$676,4,0)</f>
        <v>40606</v>
      </c>
      <c r="E5785" s="112">
        <v>13</v>
      </c>
    </row>
    <row r="5786" spans="1:5">
      <c r="A5786" s="111">
        <v>44194</v>
      </c>
      <c r="B5786" s="112">
        <v>44194</v>
      </c>
      <c r="C5786" s="112" t="s">
        <v>850</v>
      </c>
      <c r="D5786" s="113">
        <f>VLOOKUP(Pag_Inicio_Corr_mas_casos[[#This Row],[Corregimiento]],Hoja3!$A$2:$D$676,4,0)</f>
        <v>130310</v>
      </c>
      <c r="E5786" s="112">
        <v>13</v>
      </c>
    </row>
    <row r="5787" spans="1:5">
      <c r="A5787" s="111">
        <v>44194</v>
      </c>
      <c r="B5787" s="112">
        <v>44194</v>
      </c>
      <c r="C5787" s="112" t="s">
        <v>909</v>
      </c>
      <c r="D5787" s="113">
        <f>VLOOKUP(Pag_Inicio_Corr_mas_casos[[#This Row],[Corregimiento]],Hoja3!$A$2:$D$676,4,0)</f>
        <v>20401</v>
      </c>
      <c r="E5787" s="112">
        <v>13</v>
      </c>
    </row>
    <row r="5788" spans="1:5">
      <c r="A5788" s="111">
        <v>44194</v>
      </c>
      <c r="B5788" s="112">
        <v>44194</v>
      </c>
      <c r="C5788" s="112" t="s">
        <v>920</v>
      </c>
      <c r="D5788" s="113">
        <f>VLOOKUP(Pag_Inicio_Corr_mas_casos[[#This Row],[Corregimiento]],Hoja3!$A$2:$D$676,4,0)</f>
        <v>90101</v>
      </c>
      <c r="E5788" s="112">
        <v>12</v>
      </c>
    </row>
    <row r="5789" spans="1:5">
      <c r="A5789" s="111">
        <v>44194</v>
      </c>
      <c r="B5789" s="112">
        <v>44194</v>
      </c>
      <c r="C5789" s="112" t="s">
        <v>921</v>
      </c>
      <c r="D5789" s="113">
        <f>VLOOKUP(Pag_Inicio_Corr_mas_casos[[#This Row],[Corregimiento]],Hoja3!$A$2:$D$676,4,0)</f>
        <v>20205</v>
      </c>
      <c r="E5789" s="112">
        <v>12</v>
      </c>
    </row>
    <row r="5790" spans="1:5">
      <c r="A5790" s="111">
        <v>44194</v>
      </c>
      <c r="B5790" s="112">
        <v>44194</v>
      </c>
      <c r="C5790" s="112" t="s">
        <v>879</v>
      </c>
      <c r="D5790" s="113">
        <f>VLOOKUP(Pag_Inicio_Corr_mas_casos[[#This Row],[Corregimiento]],Hoja3!$A$2:$D$676,4,0)</f>
        <v>91008</v>
      </c>
      <c r="E5790" s="112">
        <v>12</v>
      </c>
    </row>
    <row r="5791" spans="1:5">
      <c r="A5791" s="111">
        <v>44194</v>
      </c>
      <c r="B5791" s="112">
        <v>44194</v>
      </c>
      <c r="C5791" s="112" t="s">
        <v>855</v>
      </c>
      <c r="D5791" s="113">
        <f>VLOOKUP(Pag_Inicio_Corr_mas_casos[[#This Row],[Corregimiento]],Hoja3!$A$2:$D$676,4,0)</f>
        <v>40608</v>
      </c>
      <c r="E5791" s="112">
        <v>12</v>
      </c>
    </row>
    <row r="5792" spans="1:5">
      <c r="A5792" s="111">
        <v>44194</v>
      </c>
      <c r="B5792" s="112">
        <v>44194</v>
      </c>
      <c r="C5792" s="112" t="s">
        <v>922</v>
      </c>
      <c r="D5792" s="113">
        <f>VLOOKUP(Pag_Inicio_Corr_mas_casos[[#This Row],[Corregimiento]],Hoja3!$A$2:$D$676,4,0)</f>
        <v>90103</v>
      </c>
      <c r="E5792" s="112">
        <v>11</v>
      </c>
    </row>
    <row r="5793" spans="1:6">
      <c r="A5793" s="111">
        <v>44194</v>
      </c>
      <c r="B5793" s="112">
        <v>44194</v>
      </c>
      <c r="C5793" s="112" t="s">
        <v>923</v>
      </c>
      <c r="D5793" s="113">
        <f>VLOOKUP(Pag_Inicio_Corr_mas_casos[[#This Row],[Corregimiento]],Hoja3!$A$2:$D$676,4,0)</f>
        <v>40202</v>
      </c>
      <c r="E5793" s="112">
        <v>11</v>
      </c>
    </row>
    <row r="5794" spans="1:6">
      <c r="A5794" s="111">
        <v>44194</v>
      </c>
      <c r="B5794" s="112">
        <v>44194</v>
      </c>
      <c r="C5794" s="112" t="s">
        <v>798</v>
      </c>
      <c r="D5794" s="113">
        <f>VLOOKUP(Pag_Inicio_Corr_mas_casos[[#This Row],[Corregimiento]],Hoja3!$A$2:$D$676,4,0)</f>
        <v>80820</v>
      </c>
      <c r="E5794" s="112">
        <v>11</v>
      </c>
    </row>
    <row r="5795" spans="1:6">
      <c r="A5795" s="111">
        <v>44194</v>
      </c>
      <c r="B5795" s="112">
        <v>44194</v>
      </c>
      <c r="C5795" s="112" t="s">
        <v>844</v>
      </c>
      <c r="D5795" s="113">
        <f>VLOOKUP(Pag_Inicio_Corr_mas_casos[[#This Row],[Corregimiento]],Hoja3!$A$2:$D$676,4,0)</f>
        <v>81004</v>
      </c>
      <c r="E5795" s="112">
        <v>11</v>
      </c>
    </row>
    <row r="5796" spans="1:6">
      <c r="A5796" s="111">
        <v>44194</v>
      </c>
      <c r="B5796" s="112">
        <v>44194</v>
      </c>
      <c r="C5796" s="112" t="s">
        <v>817</v>
      </c>
      <c r="D5796" s="113">
        <f>VLOOKUP(Pag_Inicio_Corr_mas_casos[[#This Row],[Corregimiento]],Hoja3!$A$2:$D$676,4,0)</f>
        <v>130103</v>
      </c>
      <c r="E5796" s="112">
        <v>11</v>
      </c>
    </row>
    <row r="5797" spans="1:6">
      <c r="A5797" s="111">
        <v>44194</v>
      </c>
      <c r="B5797" s="112">
        <v>44194</v>
      </c>
      <c r="C5797" s="112" t="s">
        <v>819</v>
      </c>
      <c r="D5797" s="113">
        <f>VLOOKUP(Pag_Inicio_Corr_mas_casos[[#This Row],[Corregimiento]],Hoja3!$A$2:$D$676,4,0)</f>
        <v>20606</v>
      </c>
      <c r="E5797" s="112">
        <v>11</v>
      </c>
    </row>
    <row r="5798" spans="1:6">
      <c r="A5798" s="105">
        <v>44195</v>
      </c>
      <c r="B5798" s="106">
        <v>44195</v>
      </c>
      <c r="C5798" s="106" t="s">
        <v>858</v>
      </c>
      <c r="D5798" s="107">
        <f>VLOOKUP(Pag_Inicio_Corr_mas_casos[[#This Row],[Corregimiento]],Hoja3!$A$2:$D$676,4,0)</f>
        <v>80819</v>
      </c>
      <c r="E5798" s="106">
        <v>166</v>
      </c>
      <c r="F5798">
        <v>80</v>
      </c>
    </row>
    <row r="5799" spans="1:6">
      <c r="A5799" s="105">
        <v>44195</v>
      </c>
      <c r="B5799" s="106">
        <v>44195</v>
      </c>
      <c r="C5799" s="106" t="s">
        <v>892</v>
      </c>
      <c r="D5799" s="107">
        <f>VLOOKUP(Pag_Inicio_Corr_mas_casos[[#This Row],[Corregimiento]],Hoja3!$A$2:$D$676,4,0)</f>
        <v>80812</v>
      </c>
      <c r="E5799" s="106">
        <v>134</v>
      </c>
    </row>
    <row r="5800" spans="1:6">
      <c r="A5800" s="105">
        <v>44195</v>
      </c>
      <c r="B5800" s="106">
        <v>44195</v>
      </c>
      <c r="C5800" s="106" t="s">
        <v>857</v>
      </c>
      <c r="D5800" s="107">
        <f>VLOOKUP(Pag_Inicio_Corr_mas_casos[[#This Row],[Corregimiento]],Hoja3!$A$2:$D$676,4,0)</f>
        <v>80809</v>
      </c>
      <c r="E5800" s="106">
        <v>120</v>
      </c>
    </row>
    <row r="5801" spans="1:6">
      <c r="A5801" s="105">
        <v>44195</v>
      </c>
      <c r="B5801" s="106">
        <v>44195</v>
      </c>
      <c r="C5801" s="106" t="s">
        <v>900</v>
      </c>
      <c r="D5801" s="107">
        <f>VLOOKUP(Pag_Inicio_Corr_mas_casos[[#This Row],[Corregimiento]],Hoja3!$A$2:$D$676,4,0)</f>
        <v>130102</v>
      </c>
      <c r="E5801" s="106">
        <v>117</v>
      </c>
    </row>
    <row r="5802" spans="1:6">
      <c r="A5802" s="105">
        <v>44195</v>
      </c>
      <c r="B5802" s="106">
        <v>44195</v>
      </c>
      <c r="C5802" s="106" t="s">
        <v>618</v>
      </c>
      <c r="D5802" s="107">
        <f>VLOOKUP(Pag_Inicio_Corr_mas_casos[[#This Row],[Corregimiento]],Hoja3!$A$2:$D$676,4,0)</f>
        <v>80821</v>
      </c>
      <c r="E5802" s="106">
        <v>116</v>
      </c>
    </row>
    <row r="5803" spans="1:6">
      <c r="A5803" s="105">
        <v>44195</v>
      </c>
      <c r="B5803" s="106">
        <v>44195</v>
      </c>
      <c r="C5803" s="106" t="s">
        <v>914</v>
      </c>
      <c r="D5803" s="107">
        <f>VLOOKUP(Pag_Inicio_Corr_mas_casos[[#This Row],[Corregimiento]],Hoja3!$A$2:$D$676,4,0)</f>
        <v>130101</v>
      </c>
      <c r="E5803" s="106">
        <v>110</v>
      </c>
    </row>
    <row r="5804" spans="1:6">
      <c r="A5804" s="105">
        <v>44195</v>
      </c>
      <c r="B5804" s="106">
        <v>44195</v>
      </c>
      <c r="C5804" s="106" t="s">
        <v>882</v>
      </c>
      <c r="D5804" s="107">
        <f>VLOOKUP(Pag_Inicio_Corr_mas_casos[[#This Row],[Corregimiento]],Hoja3!$A$2:$D$676,4,0)</f>
        <v>130106</v>
      </c>
      <c r="E5804" s="106">
        <v>110</v>
      </c>
    </row>
    <row r="5805" spans="1:6">
      <c r="A5805" s="105">
        <v>44195</v>
      </c>
      <c r="B5805" s="106">
        <v>44195</v>
      </c>
      <c r="C5805" s="106" t="s">
        <v>785</v>
      </c>
      <c r="D5805" s="107">
        <f>VLOOKUP(Pag_Inicio_Corr_mas_casos[[#This Row],[Corregimiento]],Hoja3!$A$2:$D$676,4,0)</f>
        <v>81009</v>
      </c>
      <c r="E5805" s="106">
        <v>93</v>
      </c>
    </row>
    <row r="5806" spans="1:6">
      <c r="A5806" s="105">
        <v>44195</v>
      </c>
      <c r="B5806" s="106">
        <v>44195</v>
      </c>
      <c r="C5806" s="106" t="s">
        <v>799</v>
      </c>
      <c r="D5806" s="107">
        <f>VLOOKUP(Pag_Inicio_Corr_mas_casos[[#This Row],[Corregimiento]],Hoja3!$A$2:$D$676,4,0)</f>
        <v>80817</v>
      </c>
      <c r="E5806" s="106">
        <v>89</v>
      </c>
    </row>
    <row r="5807" spans="1:6">
      <c r="A5807" s="105">
        <v>44195</v>
      </c>
      <c r="B5807" s="106">
        <v>44195</v>
      </c>
      <c r="C5807" s="106" t="s">
        <v>783</v>
      </c>
      <c r="D5807" s="107">
        <f>VLOOKUP(Pag_Inicio_Corr_mas_casos[[#This Row],[Corregimiento]],Hoja3!$A$2:$D$676,4,0)</f>
        <v>80810</v>
      </c>
      <c r="E5807" s="106">
        <v>89</v>
      </c>
    </row>
    <row r="5808" spans="1:6">
      <c r="A5808" s="105">
        <v>44195</v>
      </c>
      <c r="B5808" s="106">
        <v>44195</v>
      </c>
      <c r="C5808" s="106" t="s">
        <v>789</v>
      </c>
      <c r="D5808" s="107">
        <f>VLOOKUP(Pag_Inicio_Corr_mas_casos[[#This Row],[Corregimiento]],Hoja3!$A$2:$D$676,4,0)</f>
        <v>80816</v>
      </c>
      <c r="E5808" s="106">
        <v>86</v>
      </c>
    </row>
    <row r="5809" spans="1:5">
      <c r="A5809" s="105">
        <v>44195</v>
      </c>
      <c r="B5809" s="106">
        <v>44195</v>
      </c>
      <c r="C5809" s="106" t="s">
        <v>865</v>
      </c>
      <c r="D5809" s="107">
        <f>VLOOKUP(Pag_Inicio_Corr_mas_casos[[#This Row],[Corregimiento]],Hoja3!$A$2:$D$676,4,0)</f>
        <v>81001</v>
      </c>
      <c r="E5809" s="106">
        <v>80</v>
      </c>
    </row>
    <row r="5810" spans="1:5">
      <c r="A5810" s="105">
        <v>44195</v>
      </c>
      <c r="B5810" s="106">
        <v>44195</v>
      </c>
      <c r="C5810" s="106" t="s">
        <v>868</v>
      </c>
      <c r="D5810" s="107">
        <f>VLOOKUP(Pag_Inicio_Corr_mas_casos[[#This Row],[Corregimiento]],Hoja3!$A$2:$D$676,4,0)</f>
        <v>91001</v>
      </c>
      <c r="E5810" s="106">
        <v>76</v>
      </c>
    </row>
    <row r="5811" spans="1:5">
      <c r="A5811" s="105">
        <v>44195</v>
      </c>
      <c r="B5811" s="106">
        <v>44195</v>
      </c>
      <c r="C5811" s="106" t="s">
        <v>866</v>
      </c>
      <c r="D5811" s="107">
        <f>VLOOKUP(Pag_Inicio_Corr_mas_casos[[#This Row],[Corregimiento]],Hoja3!$A$2:$D$676,4,0)</f>
        <v>81002</v>
      </c>
      <c r="E5811" s="106">
        <v>75</v>
      </c>
    </row>
    <row r="5812" spans="1:5">
      <c r="A5812" s="105">
        <v>44195</v>
      </c>
      <c r="B5812" s="106">
        <v>44195</v>
      </c>
      <c r="C5812" s="106" t="s">
        <v>797</v>
      </c>
      <c r="D5812" s="107">
        <f>VLOOKUP(Pag_Inicio_Corr_mas_casos[[#This Row],[Corregimiento]],Hoja3!$A$2:$D$676,4,0)</f>
        <v>80813</v>
      </c>
      <c r="E5812" s="106">
        <v>73</v>
      </c>
    </row>
    <row r="5813" spans="1:5">
      <c r="A5813" s="105">
        <v>44195</v>
      </c>
      <c r="B5813" s="106">
        <v>44195</v>
      </c>
      <c r="C5813" s="106" t="s">
        <v>788</v>
      </c>
      <c r="D5813" s="107">
        <f>VLOOKUP(Pag_Inicio_Corr_mas_casos[[#This Row],[Corregimiento]],Hoja3!$A$2:$D$676,4,0)</f>
        <v>80807</v>
      </c>
      <c r="E5813" s="106">
        <v>71</v>
      </c>
    </row>
    <row r="5814" spans="1:5">
      <c r="A5814" s="105">
        <v>44195</v>
      </c>
      <c r="B5814" s="106">
        <v>44195</v>
      </c>
      <c r="C5814" s="106" t="s">
        <v>798</v>
      </c>
      <c r="D5814" s="107">
        <f>VLOOKUP(Pag_Inicio_Corr_mas_casos[[#This Row],[Corregimiento]],Hoja3!$A$2:$D$676,4,0)</f>
        <v>80820</v>
      </c>
      <c r="E5814" s="106">
        <v>68</v>
      </c>
    </row>
    <row r="5815" spans="1:5">
      <c r="A5815" s="105">
        <v>44195</v>
      </c>
      <c r="B5815" s="106">
        <v>44195</v>
      </c>
      <c r="C5815" s="106" t="s">
        <v>800</v>
      </c>
      <c r="D5815" s="107">
        <f>VLOOKUP(Pag_Inicio_Corr_mas_casos[[#This Row],[Corregimiento]],Hoja3!$A$2:$D$676,4,0)</f>
        <v>80822</v>
      </c>
      <c r="E5815" s="106">
        <v>66</v>
      </c>
    </row>
    <row r="5816" spans="1:5">
      <c r="A5816" s="105">
        <v>44195</v>
      </c>
      <c r="B5816" s="106">
        <v>44195</v>
      </c>
      <c r="C5816" s="106" t="s">
        <v>792</v>
      </c>
      <c r="D5816" s="107">
        <f>VLOOKUP(Pag_Inicio_Corr_mas_casos[[#This Row],[Corregimiento]],Hoja3!$A$2:$D$676,4,0)</f>
        <v>80814</v>
      </c>
      <c r="E5816" s="106">
        <v>65</v>
      </c>
    </row>
    <row r="5817" spans="1:5">
      <c r="A5817" s="105">
        <v>44195</v>
      </c>
      <c r="B5817" s="106">
        <v>44195</v>
      </c>
      <c r="C5817" s="106" t="s">
        <v>802</v>
      </c>
      <c r="D5817" s="107">
        <f>VLOOKUP(Pag_Inicio_Corr_mas_casos[[#This Row],[Corregimiento]],Hoja3!$A$2:$D$676,4,0)</f>
        <v>80815</v>
      </c>
      <c r="E5817" s="106">
        <v>103</v>
      </c>
    </row>
    <row r="5818" spans="1:5">
      <c r="A5818" s="105">
        <v>44195</v>
      </c>
      <c r="B5818" s="106">
        <v>44195</v>
      </c>
      <c r="C5818" s="106" t="s">
        <v>813</v>
      </c>
      <c r="D5818" s="107">
        <f>VLOOKUP(Pag_Inicio_Corr_mas_casos[[#This Row],[Corregimiento]],Hoja3!$A$2:$D$676,4,0)</f>
        <v>30107</v>
      </c>
      <c r="E5818" s="106">
        <v>60</v>
      </c>
    </row>
    <row r="5819" spans="1:5">
      <c r="A5819" s="105">
        <v>44195</v>
      </c>
      <c r="B5819" s="106">
        <v>44195</v>
      </c>
      <c r="C5819" s="106" t="s">
        <v>867</v>
      </c>
      <c r="D5819" s="107">
        <f>VLOOKUP(Pag_Inicio_Corr_mas_casos[[#This Row],[Corregimiento]],Hoja3!$A$2:$D$676,4,0)</f>
        <v>81003</v>
      </c>
      <c r="E5819" s="106">
        <v>59</v>
      </c>
    </row>
    <row r="5820" spans="1:5">
      <c r="A5820" s="105">
        <v>44195</v>
      </c>
      <c r="B5820" s="106">
        <v>44195</v>
      </c>
      <c r="C5820" s="106" t="s">
        <v>786</v>
      </c>
      <c r="D5820" s="107">
        <f>VLOOKUP(Pag_Inicio_Corr_mas_casos[[#This Row],[Corregimiento]],Hoja3!$A$2:$D$676,4,0)</f>
        <v>80806</v>
      </c>
      <c r="E5820" s="106">
        <v>58</v>
      </c>
    </row>
    <row r="5821" spans="1:5">
      <c r="A5821" s="105">
        <v>44195</v>
      </c>
      <c r="B5821" s="106">
        <v>44195</v>
      </c>
      <c r="C5821" s="106" t="s">
        <v>791</v>
      </c>
      <c r="D5821" s="107">
        <f>VLOOKUP(Pag_Inicio_Corr_mas_casos[[#This Row],[Corregimiento]],Hoja3!$A$2:$D$676,4,0)</f>
        <v>81007</v>
      </c>
      <c r="E5821" s="106">
        <v>54</v>
      </c>
    </row>
    <row r="5822" spans="1:5">
      <c r="A5822" s="105">
        <v>44195</v>
      </c>
      <c r="B5822" s="106">
        <v>44195</v>
      </c>
      <c r="C5822" s="106" t="s">
        <v>794</v>
      </c>
      <c r="D5822" s="107">
        <f>VLOOKUP(Pag_Inicio_Corr_mas_casos[[#This Row],[Corregimiento]],Hoja3!$A$2:$D$676,4,0)</f>
        <v>80811</v>
      </c>
      <c r="E5822" s="106">
        <v>54</v>
      </c>
    </row>
    <row r="5823" spans="1:5">
      <c r="A5823" s="105">
        <v>44195</v>
      </c>
      <c r="B5823" s="106">
        <v>44195</v>
      </c>
      <c r="C5823" s="106" t="s">
        <v>793</v>
      </c>
      <c r="D5823" s="107">
        <f>VLOOKUP(Pag_Inicio_Corr_mas_casos[[#This Row],[Corregimiento]],Hoja3!$A$2:$D$676,4,0)</f>
        <v>80826</v>
      </c>
      <c r="E5823" s="106">
        <v>52</v>
      </c>
    </row>
    <row r="5824" spans="1:5">
      <c r="A5824" s="105">
        <v>44195</v>
      </c>
      <c r="B5824" s="106">
        <v>44195</v>
      </c>
      <c r="C5824" s="106" t="s">
        <v>787</v>
      </c>
      <c r="D5824" s="107">
        <f>VLOOKUP(Pag_Inicio_Corr_mas_casos[[#This Row],[Corregimiento]],Hoja3!$A$2:$D$676,4,0)</f>
        <v>80823</v>
      </c>
      <c r="E5824" s="106">
        <v>51</v>
      </c>
    </row>
    <row r="5825" spans="1:5">
      <c r="A5825" s="105">
        <v>44195</v>
      </c>
      <c r="B5825" s="106">
        <v>44195</v>
      </c>
      <c r="C5825" s="106" t="s">
        <v>838</v>
      </c>
      <c r="D5825" s="107">
        <f>VLOOKUP(Pag_Inicio_Corr_mas_casos[[#This Row],[Corregimiento]],Hoja3!$A$2:$D$676,4,0)</f>
        <v>80808</v>
      </c>
      <c r="E5825" s="106">
        <v>47</v>
      </c>
    </row>
    <row r="5826" spans="1:5">
      <c r="A5826" s="105">
        <v>44195</v>
      </c>
      <c r="B5826" s="106">
        <v>44195</v>
      </c>
      <c r="C5826" s="106" t="s">
        <v>840</v>
      </c>
      <c r="D5826" s="107">
        <f>VLOOKUP(Pag_Inicio_Corr_mas_casos[[#This Row],[Corregimiento]],Hoja3!$A$2:$D$676,4,0)</f>
        <v>130105</v>
      </c>
      <c r="E5826" s="106">
        <v>44</v>
      </c>
    </row>
    <row r="5827" spans="1:5">
      <c r="A5827" s="105">
        <v>44195</v>
      </c>
      <c r="B5827" s="106">
        <v>44195</v>
      </c>
      <c r="C5827" s="106" t="s">
        <v>784</v>
      </c>
      <c r="D5827" s="107">
        <f>VLOOKUP(Pag_Inicio_Corr_mas_casos[[#This Row],[Corregimiento]],Hoja3!$A$2:$D$676,4,0)</f>
        <v>130717</v>
      </c>
      <c r="E5827" s="106">
        <v>43</v>
      </c>
    </row>
    <row r="5828" spans="1:5">
      <c r="A5828" s="105">
        <v>44195</v>
      </c>
      <c r="B5828" s="106">
        <v>44195</v>
      </c>
      <c r="C5828" s="106" t="s">
        <v>878</v>
      </c>
      <c r="D5828" s="107">
        <f>VLOOKUP(Pag_Inicio_Corr_mas_casos[[#This Row],[Corregimiento]],Hoja3!$A$2:$D$676,4,0)</f>
        <v>30104</v>
      </c>
      <c r="E5828" s="106">
        <v>41</v>
      </c>
    </row>
    <row r="5829" spans="1:5">
      <c r="A5829" s="105">
        <v>44195</v>
      </c>
      <c r="B5829" s="106">
        <v>44195</v>
      </c>
      <c r="C5829" s="106" t="s">
        <v>806</v>
      </c>
      <c r="D5829" s="107">
        <f>VLOOKUP(Pag_Inicio_Corr_mas_casos[[#This Row],[Corregimiento]],Hoja3!$A$2:$D$676,4,0)</f>
        <v>80804</v>
      </c>
      <c r="E5829" s="106">
        <v>40</v>
      </c>
    </row>
    <row r="5830" spans="1:5">
      <c r="A5830" s="105">
        <v>44195</v>
      </c>
      <c r="B5830" s="106">
        <v>44195</v>
      </c>
      <c r="C5830" s="106" t="s">
        <v>861</v>
      </c>
      <c r="D5830" s="107">
        <f>VLOOKUP(Pag_Inicio_Corr_mas_casos[[#This Row],[Corregimiento]],Hoja3!$A$2:$D$676,4,0)</f>
        <v>130702</v>
      </c>
      <c r="E5830" s="106">
        <v>39</v>
      </c>
    </row>
    <row r="5831" spans="1:5">
      <c r="A5831" s="105">
        <v>44195</v>
      </c>
      <c r="B5831" s="106">
        <v>44195</v>
      </c>
      <c r="C5831" s="106" t="s">
        <v>823</v>
      </c>
      <c r="D5831" s="107">
        <f>VLOOKUP(Pag_Inicio_Corr_mas_casos[[#This Row],[Corregimiento]],Hoja3!$A$2:$D$676,4,0)</f>
        <v>80803</v>
      </c>
      <c r="E5831" s="106">
        <v>39</v>
      </c>
    </row>
    <row r="5832" spans="1:5">
      <c r="A5832" s="105">
        <v>44195</v>
      </c>
      <c r="B5832" s="106">
        <v>44195</v>
      </c>
      <c r="C5832" s="106" t="s">
        <v>796</v>
      </c>
      <c r="D5832" s="107">
        <f>VLOOKUP(Pag_Inicio_Corr_mas_casos[[#This Row],[Corregimiento]],Hoja3!$A$2:$D$676,4,0)</f>
        <v>130107</v>
      </c>
      <c r="E5832" s="106">
        <v>38</v>
      </c>
    </row>
    <row r="5833" spans="1:5">
      <c r="A5833" s="105">
        <v>44195</v>
      </c>
      <c r="B5833" s="106">
        <v>44195</v>
      </c>
      <c r="C5833" s="106" t="s">
        <v>864</v>
      </c>
      <c r="D5833" s="107">
        <f>VLOOKUP(Pag_Inicio_Corr_mas_casos[[#This Row],[Corregimiento]],Hoja3!$A$2:$D$676,4,0)</f>
        <v>81008</v>
      </c>
      <c r="E5833" s="106">
        <v>37</v>
      </c>
    </row>
    <row r="5834" spans="1:5">
      <c r="A5834" s="105">
        <v>44195</v>
      </c>
      <c r="B5834" s="106">
        <v>44195</v>
      </c>
      <c r="C5834" s="106" t="s">
        <v>842</v>
      </c>
      <c r="D5834" s="107">
        <f>VLOOKUP(Pag_Inicio_Corr_mas_casos[[#This Row],[Corregimiento]],Hoja3!$A$2:$D$676,4,0)</f>
        <v>80802</v>
      </c>
      <c r="E5834" s="106">
        <v>35</v>
      </c>
    </row>
    <row r="5835" spans="1:5">
      <c r="A5835" s="105">
        <v>44195</v>
      </c>
      <c r="B5835" s="106">
        <v>44195</v>
      </c>
      <c r="C5835" s="106" t="s">
        <v>808</v>
      </c>
      <c r="D5835" s="107">
        <f>VLOOKUP(Pag_Inicio_Corr_mas_casos[[#This Row],[Corregimiento]],Hoja3!$A$2:$D$676,4,0)</f>
        <v>81006</v>
      </c>
      <c r="E5835" s="106">
        <v>34</v>
      </c>
    </row>
    <row r="5836" spans="1:5">
      <c r="A5836" s="105">
        <v>44195</v>
      </c>
      <c r="B5836" s="106">
        <v>44195</v>
      </c>
      <c r="C5836" s="106" t="s">
        <v>810</v>
      </c>
      <c r="D5836" s="107">
        <f>VLOOKUP(Pag_Inicio_Corr_mas_casos[[#This Row],[Corregimiento]],Hoja3!$A$2:$D$676,4,0)</f>
        <v>30113</v>
      </c>
      <c r="E5836" s="106">
        <v>33</v>
      </c>
    </row>
    <row r="5837" spans="1:5">
      <c r="A5837" s="105">
        <v>44195</v>
      </c>
      <c r="B5837" s="106">
        <v>44195</v>
      </c>
      <c r="C5837" s="106" t="s">
        <v>807</v>
      </c>
      <c r="D5837" s="107">
        <f>VLOOKUP(Pag_Inicio_Corr_mas_casos[[#This Row],[Corregimiento]],Hoja3!$A$2:$D$676,4,0)</f>
        <v>20601</v>
      </c>
      <c r="E5837" s="106">
        <v>32</v>
      </c>
    </row>
    <row r="5838" spans="1:5">
      <c r="A5838" s="105">
        <v>44195</v>
      </c>
      <c r="B5838" s="106">
        <v>44195</v>
      </c>
      <c r="C5838" s="106" t="s">
        <v>837</v>
      </c>
      <c r="D5838" s="107">
        <f>VLOOKUP(Pag_Inicio_Corr_mas_casos[[#This Row],[Corregimiento]],Hoja3!$A$2:$D$676,4,0)</f>
        <v>130706</v>
      </c>
      <c r="E5838" s="106">
        <v>31</v>
      </c>
    </row>
    <row r="5839" spans="1:5">
      <c r="A5839" s="105">
        <v>44195</v>
      </c>
      <c r="B5839" s="106">
        <v>44195</v>
      </c>
      <c r="C5839" s="106" t="s">
        <v>805</v>
      </c>
      <c r="D5839" s="107">
        <f>VLOOKUP(Pag_Inicio_Corr_mas_casos[[#This Row],[Corregimiento]],Hoja3!$A$2:$D$676,4,0)</f>
        <v>130701</v>
      </c>
      <c r="E5839" s="106">
        <v>30</v>
      </c>
    </row>
    <row r="5840" spans="1:5">
      <c r="A5840" s="105">
        <v>44195</v>
      </c>
      <c r="B5840" s="106">
        <v>44195</v>
      </c>
      <c r="C5840" s="106" t="s">
        <v>790</v>
      </c>
      <c r="D5840" s="107">
        <f>VLOOKUP(Pag_Inicio_Corr_mas_casos[[#This Row],[Corregimiento]],Hoja3!$A$2:$D$676,4,0)</f>
        <v>130708</v>
      </c>
      <c r="E5840" s="106">
        <v>30</v>
      </c>
    </row>
    <row r="5841" spans="1:5">
      <c r="A5841" s="105">
        <v>44195</v>
      </c>
      <c r="B5841" s="106">
        <v>44195</v>
      </c>
      <c r="C5841" s="106" t="s">
        <v>907</v>
      </c>
      <c r="D5841" s="107">
        <f>VLOOKUP(Pag_Inicio_Corr_mas_casos[[#This Row],[Corregimiento]],Hoja3!$A$2:$D$676,4,0)</f>
        <v>60401</v>
      </c>
      <c r="E5841" s="106">
        <v>28</v>
      </c>
    </row>
    <row r="5842" spans="1:5">
      <c r="A5842" s="105">
        <v>44195</v>
      </c>
      <c r="B5842" s="106">
        <v>44195</v>
      </c>
      <c r="C5842" s="106" t="s">
        <v>896</v>
      </c>
      <c r="D5842" s="107">
        <f>VLOOKUP(Pag_Inicio_Corr_mas_casos[[#This Row],[Corregimiento]],Hoja3!$A$2:$D$676,4,0)</f>
        <v>80501</v>
      </c>
      <c r="E5842" s="106">
        <v>27</v>
      </c>
    </row>
    <row r="5843" spans="1:5">
      <c r="A5843" s="105">
        <v>44195</v>
      </c>
      <c r="B5843" s="106">
        <v>44195</v>
      </c>
      <c r="C5843" s="106" t="s">
        <v>852</v>
      </c>
      <c r="D5843" s="107">
        <f>VLOOKUP(Pag_Inicio_Corr_mas_casos[[#This Row],[Corregimiento]],Hoja3!$A$2:$D$676,4,0)</f>
        <v>60101</v>
      </c>
      <c r="E5843" s="106">
        <v>27</v>
      </c>
    </row>
    <row r="5844" spans="1:5">
      <c r="A5844" s="105">
        <v>44195</v>
      </c>
      <c r="B5844" s="106">
        <v>44195</v>
      </c>
      <c r="C5844" s="106" t="s">
        <v>844</v>
      </c>
      <c r="D5844" s="107">
        <f>VLOOKUP(Pag_Inicio_Corr_mas_casos[[#This Row],[Corregimiento]],Hoja3!$A$2:$D$676,4,0)</f>
        <v>81004</v>
      </c>
      <c r="E5844" s="106">
        <v>27</v>
      </c>
    </row>
    <row r="5845" spans="1:5">
      <c r="A5845" s="105">
        <v>44195</v>
      </c>
      <c r="B5845" s="106">
        <v>44195</v>
      </c>
      <c r="C5845" s="106" t="s">
        <v>909</v>
      </c>
      <c r="D5845" s="107">
        <f>VLOOKUP(Pag_Inicio_Corr_mas_casos[[#This Row],[Corregimiento]],Hoja3!$A$2:$D$676,4,0)</f>
        <v>20401</v>
      </c>
      <c r="E5845" s="106">
        <v>27</v>
      </c>
    </row>
    <row r="5846" spans="1:5">
      <c r="A5846" s="105">
        <v>44195</v>
      </c>
      <c r="B5846" s="106">
        <v>44195</v>
      </c>
      <c r="C5846" s="106" t="s">
        <v>916</v>
      </c>
      <c r="D5846" s="107">
        <f>VLOOKUP(Pag_Inicio_Corr_mas_casos[[#This Row],[Corregimiento]],Hoja3!$A$2:$D$676,4,0)</f>
        <v>91011</v>
      </c>
      <c r="E5846" s="106">
        <v>27</v>
      </c>
    </row>
    <row r="5847" spans="1:5">
      <c r="A5847" s="105">
        <v>44195</v>
      </c>
      <c r="B5847" s="106">
        <v>44195</v>
      </c>
      <c r="C5847" s="106" t="s">
        <v>803</v>
      </c>
      <c r="D5847" s="107">
        <f>VLOOKUP(Pag_Inicio_Corr_mas_casos[[#This Row],[Corregimiento]],Hoja3!$A$2:$D$676,4,0)</f>
        <v>130716</v>
      </c>
      <c r="E5847" s="106">
        <v>25</v>
      </c>
    </row>
    <row r="5848" spans="1:5">
      <c r="A5848" s="105">
        <v>44195</v>
      </c>
      <c r="B5848" s="106">
        <v>44195</v>
      </c>
      <c r="C5848" s="106" t="s">
        <v>821</v>
      </c>
      <c r="D5848" s="107">
        <f>VLOOKUP(Pag_Inicio_Corr_mas_casos[[#This Row],[Corregimiento]],Hoja3!$A$2:$D$676,4,0)</f>
        <v>20207</v>
      </c>
      <c r="E5848" s="106">
        <v>25</v>
      </c>
    </row>
    <row r="5849" spans="1:5">
      <c r="A5849" s="105">
        <v>44195</v>
      </c>
      <c r="B5849" s="106">
        <v>44195</v>
      </c>
      <c r="C5849" s="106" t="s">
        <v>816</v>
      </c>
      <c r="D5849" s="107">
        <f>VLOOKUP(Pag_Inicio_Corr_mas_casos[[#This Row],[Corregimiento]],Hoja3!$A$2:$D$676,4,0)</f>
        <v>40606</v>
      </c>
      <c r="E5849" s="106">
        <v>24</v>
      </c>
    </row>
    <row r="5850" spans="1:5">
      <c r="A5850" s="105">
        <v>44195</v>
      </c>
      <c r="B5850" s="106">
        <v>44195</v>
      </c>
      <c r="C5850" s="106" t="s">
        <v>815</v>
      </c>
      <c r="D5850" s="107">
        <f>VLOOKUP(Pag_Inicio_Corr_mas_casos[[#This Row],[Corregimiento]],Hoja3!$A$2:$D$676,4,0)</f>
        <v>130709</v>
      </c>
      <c r="E5850" s="106">
        <v>23</v>
      </c>
    </row>
    <row r="5851" spans="1:5">
      <c r="A5851" s="105">
        <v>44195</v>
      </c>
      <c r="B5851" s="106">
        <v>44195</v>
      </c>
      <c r="C5851" s="106" t="s">
        <v>851</v>
      </c>
      <c r="D5851" s="107">
        <f>VLOOKUP(Pag_Inicio_Corr_mas_casos[[#This Row],[Corregimiento]],Hoja3!$A$2:$D$676,4,0)</f>
        <v>60103</v>
      </c>
      <c r="E5851" s="106">
        <v>23</v>
      </c>
    </row>
    <row r="5852" spans="1:5">
      <c r="A5852" s="105">
        <v>44195</v>
      </c>
      <c r="B5852" s="106">
        <v>44195</v>
      </c>
      <c r="C5852" s="106" t="s">
        <v>884</v>
      </c>
      <c r="D5852" s="107">
        <f>VLOOKUP(Pag_Inicio_Corr_mas_casos[[#This Row],[Corregimiento]],Hoja3!$A$2:$D$676,4,0)</f>
        <v>130108</v>
      </c>
      <c r="E5852" s="106">
        <v>22</v>
      </c>
    </row>
    <row r="5853" spans="1:5">
      <c r="A5853" s="105">
        <v>44195</v>
      </c>
      <c r="B5853" s="106">
        <v>44195</v>
      </c>
      <c r="C5853" s="106" t="s">
        <v>873</v>
      </c>
      <c r="D5853" s="107">
        <f>VLOOKUP(Pag_Inicio_Corr_mas_casos[[#This Row],[Corregimiento]],Hoja3!$A$2:$D$676,4,0)</f>
        <v>30103</v>
      </c>
      <c r="E5853" s="106">
        <v>21</v>
      </c>
    </row>
    <row r="5854" spans="1:5">
      <c r="A5854" s="105">
        <v>44195</v>
      </c>
      <c r="B5854" s="106">
        <v>44195</v>
      </c>
      <c r="C5854" s="106" t="s">
        <v>879</v>
      </c>
      <c r="D5854" s="107">
        <f>VLOOKUP(Pag_Inicio_Corr_mas_casos[[#This Row],[Corregimiento]],Hoja3!$A$2:$D$676,4,0)</f>
        <v>91008</v>
      </c>
      <c r="E5854" s="106">
        <v>21</v>
      </c>
    </row>
    <row r="5855" spans="1:5">
      <c r="A5855" s="105">
        <v>44195</v>
      </c>
      <c r="B5855" s="106">
        <v>44195</v>
      </c>
      <c r="C5855" s="106" t="s">
        <v>841</v>
      </c>
      <c r="D5855" s="107">
        <f>VLOOKUP(Pag_Inicio_Corr_mas_casos[[#This Row],[Corregimiento]],Hoja3!$A$2:$D$676,4,0)</f>
        <v>81005</v>
      </c>
      <c r="E5855" s="106">
        <v>21</v>
      </c>
    </row>
    <row r="5856" spans="1:5">
      <c r="A5856" s="105">
        <v>44195</v>
      </c>
      <c r="B5856" s="106">
        <v>44195</v>
      </c>
      <c r="C5856" s="106" t="s">
        <v>849</v>
      </c>
      <c r="D5856" s="107">
        <f>VLOOKUP(Pag_Inicio_Corr_mas_casos[[#This Row],[Corregimiento]],Hoja3!$A$2:$D$676,4,0)</f>
        <v>40611</v>
      </c>
      <c r="E5856" s="106">
        <v>20</v>
      </c>
    </row>
    <row r="5857" spans="1:6">
      <c r="A5857" s="105">
        <v>44195</v>
      </c>
      <c r="B5857" s="106">
        <v>44195</v>
      </c>
      <c r="C5857" s="106" t="s">
        <v>905</v>
      </c>
      <c r="D5857" s="107">
        <f>VLOOKUP(Pag_Inicio_Corr_mas_casos[[#This Row],[Corregimiento]],Hoja3!$A$2:$D$676,4,0)</f>
        <v>91007</v>
      </c>
      <c r="E5857" s="106">
        <v>19</v>
      </c>
    </row>
    <row r="5858" spans="1:6">
      <c r="A5858" s="105">
        <v>44195</v>
      </c>
      <c r="B5858" s="106">
        <v>44195</v>
      </c>
      <c r="C5858" s="106" t="s">
        <v>845</v>
      </c>
      <c r="D5858" s="107">
        <f>VLOOKUP(Pag_Inicio_Corr_mas_casos[[#This Row],[Corregimiento]],Hoja3!$A$2:$D$676,4,0)</f>
        <v>60104</v>
      </c>
      <c r="E5858" s="106">
        <v>17</v>
      </c>
    </row>
    <row r="5859" spans="1:6">
      <c r="A5859" s="105">
        <v>44195</v>
      </c>
      <c r="B5859" s="106">
        <v>44195</v>
      </c>
      <c r="C5859" s="106" t="s">
        <v>903</v>
      </c>
      <c r="D5859" s="107">
        <f>VLOOKUP(Pag_Inicio_Corr_mas_casos[[#This Row],[Corregimiento]],Hoja3!$A$2:$D$676,4,0)</f>
        <v>20101</v>
      </c>
      <c r="E5859" s="106">
        <v>16</v>
      </c>
    </row>
    <row r="5860" spans="1:6">
      <c r="A5860" s="105">
        <v>44195</v>
      </c>
      <c r="B5860" s="106">
        <v>44195</v>
      </c>
      <c r="C5860" s="106" t="s">
        <v>846</v>
      </c>
      <c r="D5860" s="107">
        <f>VLOOKUP(Pag_Inicio_Corr_mas_casos[[#This Row],[Corregimiento]],Hoja3!$A$2:$D$676,4,0)</f>
        <v>80805</v>
      </c>
      <c r="E5860" s="106">
        <v>16</v>
      </c>
    </row>
    <row r="5861" spans="1:6">
      <c r="A5861" s="105">
        <v>44195</v>
      </c>
      <c r="B5861" s="106">
        <v>44195</v>
      </c>
      <c r="C5861" s="106" t="s">
        <v>918</v>
      </c>
      <c r="D5861" s="107">
        <f>VLOOKUP(Pag_Inicio_Corr_mas_casos[[#This Row],[Corregimiento]],Hoja3!$A$2:$D$676,4,0)</f>
        <v>91014</v>
      </c>
      <c r="E5861" s="106">
        <v>16</v>
      </c>
    </row>
    <row r="5862" spans="1:6">
      <c r="A5862" s="105">
        <v>44195</v>
      </c>
      <c r="B5862" s="106">
        <v>44195</v>
      </c>
      <c r="C5862" s="106" t="s">
        <v>869</v>
      </c>
      <c r="D5862" s="107">
        <f>VLOOKUP(Pag_Inicio_Corr_mas_casos[[#This Row],[Corregimiento]],Hoja3!$A$2:$D$676,4,0)</f>
        <v>30111</v>
      </c>
      <c r="E5862" s="106">
        <v>16</v>
      </c>
    </row>
    <row r="5863" spans="1:6">
      <c r="A5863" s="105">
        <v>44195</v>
      </c>
      <c r="B5863" s="106">
        <v>44195</v>
      </c>
      <c r="C5863" s="106" t="s">
        <v>898</v>
      </c>
      <c r="D5863" s="107">
        <f>VLOOKUP(Pag_Inicio_Corr_mas_casos[[#This Row],[Corregimiento]],Hoja3!$A$2:$D$676,4,0)</f>
        <v>40201</v>
      </c>
      <c r="E5863" s="106">
        <v>15</v>
      </c>
    </row>
    <row r="5864" spans="1:6">
      <c r="A5864" s="105">
        <v>44195</v>
      </c>
      <c r="B5864" s="106">
        <v>44195</v>
      </c>
      <c r="C5864" s="106" t="s">
        <v>924</v>
      </c>
      <c r="D5864" s="107">
        <f>VLOOKUP(Pag_Inicio_Corr_mas_casos[[#This Row],[Corregimiento]],Hoja3!$A$2:$D$676,4,0)</f>
        <v>40503</v>
      </c>
      <c r="E5864" s="106">
        <v>14</v>
      </c>
    </row>
    <row r="5865" spans="1:6">
      <c r="A5865" s="105">
        <v>44195</v>
      </c>
      <c r="B5865" s="106">
        <v>44195</v>
      </c>
      <c r="C5865" s="106" t="s">
        <v>875</v>
      </c>
      <c r="D5865" s="107">
        <f>VLOOKUP(Pag_Inicio_Corr_mas_casos[[#This Row],[Corregimiento]],Hoja3!$A$2:$D$676,4,0)</f>
        <v>20609</v>
      </c>
      <c r="E5865" s="106">
        <v>14</v>
      </c>
    </row>
    <row r="5866" spans="1:6">
      <c r="A5866" s="105">
        <v>44195</v>
      </c>
      <c r="B5866" s="106">
        <v>44195</v>
      </c>
      <c r="C5866" s="106" t="s">
        <v>920</v>
      </c>
      <c r="D5866" s="107">
        <f>VLOOKUP(Pag_Inicio_Corr_mas_casos[[#This Row],[Corregimiento]],Hoja3!$A$2:$D$676,4,0)</f>
        <v>90101</v>
      </c>
      <c r="E5866" s="106">
        <v>13</v>
      </c>
    </row>
    <row r="5867" spans="1:6">
      <c r="A5867" s="105">
        <v>44195</v>
      </c>
      <c r="B5867" s="106">
        <v>44195</v>
      </c>
      <c r="C5867" s="106" t="s">
        <v>915</v>
      </c>
      <c r="D5867" s="107">
        <f>VLOOKUP(Pag_Inicio_Corr_mas_casos[[#This Row],[Corregimiento]],Hoja3!$A$2:$D$676,4,0)</f>
        <v>91013</v>
      </c>
      <c r="E5867" s="106">
        <v>13</v>
      </c>
    </row>
    <row r="5868" spans="1:6">
      <c r="A5868" s="105">
        <v>44195</v>
      </c>
      <c r="B5868" s="106">
        <v>44195</v>
      </c>
      <c r="C5868" s="106" t="s">
        <v>925</v>
      </c>
      <c r="D5868" s="107">
        <f>VLOOKUP(Pag_Inicio_Corr_mas_casos[[#This Row],[Corregimiento]],Hoja3!$A$2:$D$676,4,0)</f>
        <v>91101</v>
      </c>
      <c r="E5868" s="106">
        <v>13</v>
      </c>
    </row>
    <row r="5869" spans="1:6">
      <c r="A5869" s="105">
        <v>44195</v>
      </c>
      <c r="B5869" s="106">
        <v>44195</v>
      </c>
      <c r="C5869" s="106" t="s">
        <v>797</v>
      </c>
      <c r="D5869" s="106">
        <v>40607</v>
      </c>
      <c r="E5869" s="106">
        <v>12</v>
      </c>
      <c r="F5869" s="5" t="s">
        <v>894</v>
      </c>
    </row>
    <row r="5870" spans="1:6">
      <c r="A5870" s="105">
        <v>44195</v>
      </c>
      <c r="B5870" s="106">
        <v>44195</v>
      </c>
      <c r="C5870" s="106" t="s">
        <v>913</v>
      </c>
      <c r="D5870" s="107">
        <f>VLOOKUP(Pag_Inicio_Corr_mas_casos[[#This Row],[Corregimiento]],Hoja3!$A$2:$D$676,4,0)</f>
        <v>20201</v>
      </c>
      <c r="E5870" s="106">
        <v>11</v>
      </c>
    </row>
    <row r="5871" spans="1:6">
      <c r="A5871" s="105">
        <v>44195</v>
      </c>
      <c r="B5871" s="106">
        <v>44195</v>
      </c>
      <c r="C5871" s="106" t="s">
        <v>926</v>
      </c>
      <c r="D5871" s="107">
        <f>VLOOKUP(Pag_Inicio_Corr_mas_casos[[#This Row],[Corregimiento]],Hoja3!$A$2:$D$676,4,0)</f>
        <v>130401</v>
      </c>
      <c r="E5871" s="106">
        <v>11</v>
      </c>
    </row>
    <row r="5872" spans="1:6">
      <c r="A5872" s="105">
        <v>44195</v>
      </c>
      <c r="B5872" s="106">
        <v>44195</v>
      </c>
      <c r="C5872" s="106" t="s">
        <v>927</v>
      </c>
      <c r="D5872" s="107">
        <f>VLOOKUP(Pag_Inicio_Corr_mas_casos[[#This Row],[Corregimiento]],Hoja3!$A$2:$D$676,4,0)</f>
        <v>40604</v>
      </c>
      <c r="E5872" s="106">
        <v>11</v>
      </c>
    </row>
    <row r="5873" spans="1:6">
      <c r="A5873" s="105">
        <v>44195</v>
      </c>
      <c r="B5873" s="106">
        <v>44195</v>
      </c>
      <c r="C5873" s="106" t="s">
        <v>853</v>
      </c>
      <c r="D5873" s="107">
        <f>VLOOKUP(Pag_Inicio_Corr_mas_casos[[#This Row],[Corregimiento]],Hoja3!$A$2:$D$676,4,0)</f>
        <v>40612</v>
      </c>
      <c r="E5873" s="106">
        <v>11</v>
      </c>
    </row>
    <row r="5874" spans="1:6">
      <c r="A5874" s="105">
        <v>44195</v>
      </c>
      <c r="B5874" s="106">
        <v>44195</v>
      </c>
      <c r="C5874" s="106" t="s">
        <v>887</v>
      </c>
      <c r="D5874" s="107">
        <f>VLOOKUP(Pag_Inicio_Corr_mas_casos[[#This Row],[Corregimiento]],Hoja3!$A$2:$D$676,4,0)</f>
        <v>70301</v>
      </c>
      <c r="E5874" s="106">
        <v>11</v>
      </c>
    </row>
    <row r="5875" spans="1:6">
      <c r="A5875" s="105">
        <v>44195</v>
      </c>
      <c r="B5875" s="106">
        <v>44195</v>
      </c>
      <c r="C5875" s="106" t="s">
        <v>928</v>
      </c>
      <c r="D5875" s="107">
        <f>VLOOKUP(Pag_Inicio_Corr_mas_casos[[#This Row],[Corregimiento]],Hoja3!$A$2:$D$676,4,0)</f>
        <v>60602</v>
      </c>
      <c r="E5875" s="106">
        <v>11</v>
      </c>
    </row>
    <row r="5876" spans="1:6">
      <c r="A5876" s="105">
        <v>44195</v>
      </c>
      <c r="B5876" s="106">
        <v>44195</v>
      </c>
      <c r="C5876" s="106" t="s">
        <v>911</v>
      </c>
      <c r="D5876" s="107">
        <f>VLOOKUP(Pag_Inicio_Corr_mas_casos[[#This Row],[Corregimiento]],Hoja3!$A$2:$D$676,4,0)</f>
        <v>30110</v>
      </c>
      <c r="E5876" s="106">
        <v>11</v>
      </c>
    </row>
    <row r="5877" spans="1:6">
      <c r="A5877" s="58">
        <v>44196</v>
      </c>
      <c r="B5877" s="59">
        <v>44196</v>
      </c>
      <c r="C5877" s="59" t="s">
        <v>914</v>
      </c>
      <c r="D5877" s="60">
        <f>VLOOKUP(Pag_Inicio_Corr_mas_casos[[#This Row],[Corregimiento]],Hoja3!$A$2:$D$676,4,0)</f>
        <v>130101</v>
      </c>
      <c r="E5877" s="59">
        <v>151</v>
      </c>
      <c r="F5877">
        <v>75</v>
      </c>
    </row>
    <row r="5878" spans="1:6">
      <c r="A5878" s="58">
        <v>44196</v>
      </c>
      <c r="B5878" s="59">
        <v>44196</v>
      </c>
      <c r="C5878" s="59" t="s">
        <v>858</v>
      </c>
      <c r="D5878" s="60">
        <f>VLOOKUP(Pag_Inicio_Corr_mas_casos[[#This Row],[Corregimiento]],Hoja3!$A$2:$D$676,4,0)</f>
        <v>80819</v>
      </c>
      <c r="E5878" s="59">
        <v>123</v>
      </c>
    </row>
    <row r="5879" spans="1:6">
      <c r="A5879" s="58">
        <v>44196</v>
      </c>
      <c r="B5879" s="59">
        <v>44196</v>
      </c>
      <c r="C5879" s="59" t="s">
        <v>892</v>
      </c>
      <c r="D5879" s="60">
        <f>VLOOKUP(Pag_Inicio_Corr_mas_casos[[#This Row],[Corregimiento]],Hoja3!$A$2:$D$676,4,0)</f>
        <v>80812</v>
      </c>
      <c r="E5879" s="59">
        <v>108</v>
      </c>
    </row>
    <row r="5880" spans="1:6">
      <c r="A5880" s="58">
        <v>44196</v>
      </c>
      <c r="B5880" s="59">
        <v>44196</v>
      </c>
      <c r="C5880" s="59" t="s">
        <v>618</v>
      </c>
      <c r="D5880" s="60">
        <f>VLOOKUP(Pag_Inicio_Corr_mas_casos[[#This Row],[Corregimiento]],Hoja3!$A$2:$D$676,4,0)</f>
        <v>80821</v>
      </c>
      <c r="E5880" s="59">
        <v>105</v>
      </c>
    </row>
    <row r="5881" spans="1:6">
      <c r="A5881" s="58">
        <v>44196</v>
      </c>
      <c r="B5881" s="59">
        <v>44196</v>
      </c>
      <c r="C5881" s="59" t="s">
        <v>900</v>
      </c>
      <c r="D5881" s="60">
        <f>VLOOKUP(Pag_Inicio_Corr_mas_casos[[#This Row],[Corregimiento]],Hoja3!$A$2:$D$676,4,0)</f>
        <v>130102</v>
      </c>
      <c r="E5881" s="59">
        <v>104</v>
      </c>
    </row>
    <row r="5882" spans="1:6">
      <c r="A5882" s="58">
        <v>44196</v>
      </c>
      <c r="B5882" s="59">
        <v>44196</v>
      </c>
      <c r="C5882" s="59" t="s">
        <v>799</v>
      </c>
      <c r="D5882" s="60">
        <f>VLOOKUP(Pag_Inicio_Corr_mas_casos[[#This Row],[Corregimiento]],Hoja3!$A$2:$D$676,4,0)</f>
        <v>80817</v>
      </c>
      <c r="E5882" s="59">
        <v>100</v>
      </c>
    </row>
    <row r="5883" spans="1:6">
      <c r="A5883" s="58">
        <v>44196</v>
      </c>
      <c r="B5883" s="59">
        <v>44196</v>
      </c>
      <c r="C5883" s="59" t="s">
        <v>794</v>
      </c>
      <c r="D5883" s="60">
        <f>VLOOKUP(Pag_Inicio_Corr_mas_casos[[#This Row],[Corregimiento]],Hoja3!$A$2:$D$676,4,0)</f>
        <v>80811</v>
      </c>
      <c r="E5883" s="59">
        <v>86</v>
      </c>
    </row>
    <row r="5884" spans="1:6">
      <c r="A5884" s="58">
        <v>44196</v>
      </c>
      <c r="B5884" s="59">
        <v>44196</v>
      </c>
      <c r="C5884" s="59" t="s">
        <v>800</v>
      </c>
      <c r="D5884" s="60">
        <f>VLOOKUP(Pag_Inicio_Corr_mas_casos[[#This Row],[Corregimiento]],Hoja3!$A$2:$D$676,4,0)</f>
        <v>80822</v>
      </c>
      <c r="E5884" s="59">
        <v>84</v>
      </c>
    </row>
    <row r="5885" spans="1:6">
      <c r="A5885" s="58">
        <v>44196</v>
      </c>
      <c r="B5885" s="59">
        <v>44196</v>
      </c>
      <c r="C5885" s="59" t="s">
        <v>783</v>
      </c>
      <c r="D5885" s="60">
        <f>VLOOKUP(Pag_Inicio_Corr_mas_casos[[#This Row],[Corregimiento]],Hoja3!$A$2:$D$676,4,0)</f>
        <v>80810</v>
      </c>
      <c r="E5885" s="59">
        <v>83</v>
      </c>
    </row>
    <row r="5886" spans="1:6">
      <c r="A5886" s="58">
        <v>44196</v>
      </c>
      <c r="B5886" s="59">
        <v>44196</v>
      </c>
      <c r="C5886" s="59" t="s">
        <v>882</v>
      </c>
      <c r="D5886" s="60">
        <f>VLOOKUP(Pag_Inicio_Corr_mas_casos[[#This Row],[Corregimiento]],Hoja3!$A$2:$D$676,4,0)</f>
        <v>130106</v>
      </c>
      <c r="E5886" s="59">
        <v>78</v>
      </c>
    </row>
    <row r="5887" spans="1:6">
      <c r="A5887" s="58">
        <v>44196</v>
      </c>
      <c r="B5887" s="59">
        <v>44196</v>
      </c>
      <c r="C5887" s="59" t="s">
        <v>790</v>
      </c>
      <c r="D5887" s="60">
        <f>VLOOKUP(Pag_Inicio_Corr_mas_casos[[#This Row],[Corregimiento]],Hoja3!$A$2:$D$676,4,0)</f>
        <v>130708</v>
      </c>
      <c r="E5887" s="59">
        <v>76</v>
      </c>
    </row>
    <row r="5888" spans="1:6">
      <c r="A5888" s="58">
        <v>44196</v>
      </c>
      <c r="B5888" s="59">
        <v>44196</v>
      </c>
      <c r="C5888" s="59" t="s">
        <v>857</v>
      </c>
      <c r="D5888" s="60">
        <f>VLOOKUP(Pag_Inicio_Corr_mas_casos[[#This Row],[Corregimiento]],Hoja3!$A$2:$D$676,4,0)</f>
        <v>80809</v>
      </c>
      <c r="E5888" s="59">
        <v>75</v>
      </c>
    </row>
    <row r="5889" spans="1:5">
      <c r="A5889" s="58">
        <v>44196</v>
      </c>
      <c r="B5889" s="59">
        <v>44196</v>
      </c>
      <c r="C5889" s="59" t="s">
        <v>787</v>
      </c>
      <c r="D5889" s="60">
        <f>VLOOKUP(Pag_Inicio_Corr_mas_casos[[#This Row],[Corregimiento]],Hoja3!$A$2:$D$676,4,0)</f>
        <v>80823</v>
      </c>
      <c r="E5889" s="59">
        <v>72</v>
      </c>
    </row>
    <row r="5890" spans="1:5">
      <c r="A5890" s="58">
        <v>44196</v>
      </c>
      <c r="B5890" s="59">
        <v>44196</v>
      </c>
      <c r="C5890" s="59" t="s">
        <v>798</v>
      </c>
      <c r="D5890" s="60">
        <f>VLOOKUP(Pag_Inicio_Corr_mas_casos[[#This Row],[Corregimiento]],Hoja3!$A$2:$D$676,4,0)</f>
        <v>80820</v>
      </c>
      <c r="E5890" s="59">
        <v>70</v>
      </c>
    </row>
    <row r="5891" spans="1:5">
      <c r="A5891" s="58">
        <v>44196</v>
      </c>
      <c r="B5891" s="59">
        <v>44196</v>
      </c>
      <c r="C5891" s="59" t="s">
        <v>785</v>
      </c>
      <c r="D5891" s="60">
        <f>VLOOKUP(Pag_Inicio_Corr_mas_casos[[#This Row],[Corregimiento]],Hoja3!$A$2:$D$676,4,0)</f>
        <v>81009</v>
      </c>
      <c r="E5891" s="59">
        <v>68</v>
      </c>
    </row>
    <row r="5892" spans="1:5">
      <c r="A5892" s="58">
        <v>44196</v>
      </c>
      <c r="B5892" s="59">
        <v>44196</v>
      </c>
      <c r="C5892" s="59" t="s">
        <v>865</v>
      </c>
      <c r="D5892" s="60">
        <f>VLOOKUP(Pag_Inicio_Corr_mas_casos[[#This Row],[Corregimiento]],Hoja3!$A$2:$D$676,4,0)</f>
        <v>81001</v>
      </c>
      <c r="E5892" s="59">
        <v>66</v>
      </c>
    </row>
    <row r="5893" spans="1:5">
      <c r="A5893" s="58">
        <v>44196</v>
      </c>
      <c r="B5893" s="59">
        <v>44196</v>
      </c>
      <c r="C5893" s="59" t="s">
        <v>802</v>
      </c>
      <c r="D5893" s="60">
        <f>VLOOKUP(Pag_Inicio_Corr_mas_casos[[#This Row],[Corregimiento]],Hoja3!$A$2:$D$676,4,0)</f>
        <v>80815</v>
      </c>
      <c r="E5893" s="59">
        <v>65</v>
      </c>
    </row>
    <row r="5894" spans="1:5">
      <c r="A5894" s="58">
        <v>44196</v>
      </c>
      <c r="B5894" s="59">
        <v>44196</v>
      </c>
      <c r="C5894" s="59" t="s">
        <v>789</v>
      </c>
      <c r="D5894" s="60">
        <f>VLOOKUP(Pag_Inicio_Corr_mas_casos[[#This Row],[Corregimiento]],Hoja3!$A$2:$D$676,4,0)</f>
        <v>80816</v>
      </c>
      <c r="E5894" s="59">
        <v>63</v>
      </c>
    </row>
    <row r="5895" spans="1:5">
      <c r="A5895" s="58">
        <v>44196</v>
      </c>
      <c r="B5895" s="59">
        <v>44196</v>
      </c>
      <c r="C5895" s="59" t="s">
        <v>866</v>
      </c>
      <c r="D5895" s="60">
        <f>VLOOKUP(Pag_Inicio_Corr_mas_casos[[#This Row],[Corregimiento]],Hoja3!$A$2:$D$676,4,0)</f>
        <v>81002</v>
      </c>
      <c r="E5895" s="59">
        <v>62</v>
      </c>
    </row>
    <row r="5896" spans="1:5">
      <c r="A5896" s="58">
        <v>44196</v>
      </c>
      <c r="B5896" s="59">
        <v>44196</v>
      </c>
      <c r="C5896" s="59" t="s">
        <v>868</v>
      </c>
      <c r="D5896" s="60">
        <f>VLOOKUP(Pag_Inicio_Corr_mas_casos[[#This Row],[Corregimiento]],Hoja3!$A$2:$D$676,4,0)</f>
        <v>91001</v>
      </c>
      <c r="E5896" s="59">
        <v>57</v>
      </c>
    </row>
    <row r="5897" spans="1:5">
      <c r="A5897" s="58">
        <v>44196</v>
      </c>
      <c r="B5897" s="59">
        <v>44196</v>
      </c>
      <c r="C5897" s="59" t="s">
        <v>791</v>
      </c>
      <c r="D5897" s="60">
        <f>VLOOKUP(Pag_Inicio_Corr_mas_casos[[#This Row],[Corregimiento]],Hoja3!$A$2:$D$676,4,0)</f>
        <v>81007</v>
      </c>
      <c r="E5897" s="59">
        <v>56</v>
      </c>
    </row>
    <row r="5898" spans="1:5">
      <c r="A5898" s="58">
        <v>44196</v>
      </c>
      <c r="B5898" s="59">
        <v>44196</v>
      </c>
      <c r="C5898" s="59" t="s">
        <v>867</v>
      </c>
      <c r="D5898" s="60">
        <f>VLOOKUP(Pag_Inicio_Corr_mas_casos[[#This Row],[Corregimiento]],Hoja3!$A$2:$D$676,4,0)</f>
        <v>81003</v>
      </c>
      <c r="E5898" s="59">
        <v>56</v>
      </c>
    </row>
    <row r="5899" spans="1:5">
      <c r="A5899" s="58">
        <v>44196</v>
      </c>
      <c r="B5899" s="59">
        <v>44196</v>
      </c>
      <c r="C5899" s="59" t="s">
        <v>796</v>
      </c>
      <c r="D5899" s="60">
        <f>VLOOKUP(Pag_Inicio_Corr_mas_casos[[#This Row],[Corregimiento]],Hoja3!$A$2:$D$676,4,0)</f>
        <v>130107</v>
      </c>
      <c r="E5899" s="59">
        <v>54</v>
      </c>
    </row>
    <row r="5900" spans="1:5">
      <c r="A5900" s="58">
        <v>44196</v>
      </c>
      <c r="B5900" s="59">
        <v>44196</v>
      </c>
      <c r="C5900" s="59" t="s">
        <v>861</v>
      </c>
      <c r="D5900" s="60">
        <f>VLOOKUP(Pag_Inicio_Corr_mas_casos[[#This Row],[Corregimiento]],Hoja3!$A$2:$D$676,4,0)</f>
        <v>130702</v>
      </c>
      <c r="E5900" s="59">
        <v>53</v>
      </c>
    </row>
    <row r="5901" spans="1:5">
      <c r="A5901" s="58">
        <v>44196</v>
      </c>
      <c r="B5901" s="59">
        <v>44196</v>
      </c>
      <c r="C5901" s="59" t="s">
        <v>786</v>
      </c>
      <c r="D5901" s="60">
        <f>VLOOKUP(Pag_Inicio_Corr_mas_casos[[#This Row],[Corregimiento]],Hoja3!$A$2:$D$676,4,0)</f>
        <v>80806</v>
      </c>
      <c r="E5901" s="59">
        <v>53</v>
      </c>
    </row>
    <row r="5902" spans="1:5">
      <c r="A5902" s="58">
        <v>44196</v>
      </c>
      <c r="B5902" s="59">
        <v>44196</v>
      </c>
      <c r="C5902" s="59" t="s">
        <v>823</v>
      </c>
      <c r="D5902" s="60">
        <f>VLOOKUP(Pag_Inicio_Corr_mas_casos[[#This Row],[Corregimiento]],Hoja3!$A$2:$D$676,4,0)</f>
        <v>80803</v>
      </c>
      <c r="E5902" s="59">
        <v>51</v>
      </c>
    </row>
    <row r="5903" spans="1:5">
      <c r="A5903" s="58">
        <v>44196</v>
      </c>
      <c r="B5903" s="59">
        <v>44196</v>
      </c>
      <c r="C5903" s="59" t="s">
        <v>813</v>
      </c>
      <c r="D5903" s="60">
        <f>VLOOKUP(Pag_Inicio_Corr_mas_casos[[#This Row],[Corregimiento]],Hoja3!$A$2:$D$676,4,0)</f>
        <v>30107</v>
      </c>
      <c r="E5903" s="59">
        <v>58</v>
      </c>
    </row>
    <row r="5904" spans="1:5">
      <c r="A5904" s="58">
        <v>44196</v>
      </c>
      <c r="B5904" s="59">
        <v>44196</v>
      </c>
      <c r="C5904" s="59" t="s">
        <v>788</v>
      </c>
      <c r="D5904" s="60">
        <f>VLOOKUP(Pag_Inicio_Corr_mas_casos[[#This Row],[Corregimiento]],Hoja3!$A$2:$D$676,4,0)</f>
        <v>80807</v>
      </c>
      <c r="E5904" s="59">
        <v>47</v>
      </c>
    </row>
    <row r="5905" spans="1:5">
      <c r="A5905" s="58">
        <v>44196</v>
      </c>
      <c r="B5905" s="59">
        <v>44196</v>
      </c>
      <c r="C5905" s="59" t="s">
        <v>884</v>
      </c>
      <c r="D5905" s="60">
        <f>VLOOKUP(Pag_Inicio_Corr_mas_casos[[#This Row],[Corregimiento]],Hoja3!$A$2:$D$676,4,0)</f>
        <v>130108</v>
      </c>
      <c r="E5905" s="59">
        <v>47</v>
      </c>
    </row>
    <row r="5906" spans="1:5">
      <c r="A5906" s="58">
        <v>44196</v>
      </c>
      <c r="B5906" s="59">
        <v>44196</v>
      </c>
      <c r="C5906" s="59" t="s">
        <v>864</v>
      </c>
      <c r="D5906" s="60">
        <f>VLOOKUP(Pag_Inicio_Corr_mas_casos[[#This Row],[Corregimiento]],Hoja3!$A$2:$D$676,4,0)</f>
        <v>81008</v>
      </c>
      <c r="E5906" s="59">
        <v>47</v>
      </c>
    </row>
    <row r="5907" spans="1:5">
      <c r="A5907" s="58">
        <v>44196</v>
      </c>
      <c r="B5907" s="59">
        <v>44196</v>
      </c>
      <c r="C5907" s="59" t="s">
        <v>797</v>
      </c>
      <c r="D5907" s="60">
        <f>VLOOKUP(Pag_Inicio_Corr_mas_casos[[#This Row],[Corregimiento]],Hoja3!$A$2:$D$676,4,0)</f>
        <v>80813</v>
      </c>
      <c r="E5907" s="59">
        <v>46</v>
      </c>
    </row>
    <row r="5908" spans="1:5">
      <c r="A5908" s="58">
        <v>44196</v>
      </c>
      <c r="B5908" s="59">
        <v>44196</v>
      </c>
      <c r="C5908" s="59" t="s">
        <v>792</v>
      </c>
      <c r="D5908" s="60">
        <f>VLOOKUP(Pag_Inicio_Corr_mas_casos[[#This Row],[Corregimiento]],Hoja3!$A$2:$D$676,4,0)</f>
        <v>80814</v>
      </c>
      <c r="E5908" s="59">
        <v>40</v>
      </c>
    </row>
    <row r="5909" spans="1:5">
      <c r="A5909" s="58">
        <v>44196</v>
      </c>
      <c r="B5909" s="59">
        <v>44196</v>
      </c>
      <c r="C5909" s="59" t="s">
        <v>806</v>
      </c>
      <c r="D5909" s="60">
        <f>VLOOKUP(Pag_Inicio_Corr_mas_casos[[#This Row],[Corregimiento]],Hoja3!$A$2:$D$676,4,0)</f>
        <v>80804</v>
      </c>
      <c r="E5909" s="59">
        <v>40</v>
      </c>
    </row>
    <row r="5910" spans="1:5">
      <c r="A5910" s="58">
        <v>44196</v>
      </c>
      <c r="B5910" s="59">
        <v>44196</v>
      </c>
      <c r="C5910" s="59" t="s">
        <v>815</v>
      </c>
      <c r="D5910" s="60">
        <f>VLOOKUP(Pag_Inicio_Corr_mas_casos[[#This Row],[Corregimiento]],Hoja3!$A$2:$D$676,4,0)</f>
        <v>130709</v>
      </c>
      <c r="E5910" s="59">
        <v>38</v>
      </c>
    </row>
    <row r="5911" spans="1:5">
      <c r="A5911" s="58">
        <v>44196</v>
      </c>
      <c r="B5911" s="59">
        <v>44196</v>
      </c>
      <c r="C5911" s="59" t="s">
        <v>793</v>
      </c>
      <c r="D5911" s="60">
        <f>VLOOKUP(Pag_Inicio_Corr_mas_casos[[#This Row],[Corregimiento]],Hoja3!$A$2:$D$676,4,0)</f>
        <v>80826</v>
      </c>
      <c r="E5911" s="59">
        <v>37</v>
      </c>
    </row>
    <row r="5912" spans="1:5">
      <c r="A5912" s="58">
        <v>44196</v>
      </c>
      <c r="B5912" s="59">
        <v>44196</v>
      </c>
      <c r="C5912" s="59" t="s">
        <v>906</v>
      </c>
      <c r="D5912" s="60">
        <f>VLOOKUP(Pag_Inicio_Corr_mas_casos[[#This Row],[Corregimiento]],Hoja3!$A$2:$D$676,4,0)</f>
        <v>40601</v>
      </c>
      <c r="E5912" s="59">
        <v>36</v>
      </c>
    </row>
    <row r="5913" spans="1:5">
      <c r="A5913" s="58">
        <v>44196</v>
      </c>
      <c r="B5913" s="59">
        <v>44196</v>
      </c>
      <c r="C5913" s="59" t="s">
        <v>837</v>
      </c>
      <c r="D5913" s="60">
        <f>VLOOKUP(Pag_Inicio_Corr_mas_casos[[#This Row],[Corregimiento]],Hoja3!$A$2:$D$676,4,0)</f>
        <v>130706</v>
      </c>
      <c r="E5913" s="59">
        <v>36</v>
      </c>
    </row>
    <row r="5914" spans="1:5">
      <c r="A5914" s="58">
        <v>44196</v>
      </c>
      <c r="B5914" s="59">
        <v>44196</v>
      </c>
      <c r="C5914" s="59" t="s">
        <v>784</v>
      </c>
      <c r="D5914" s="60">
        <f>VLOOKUP(Pag_Inicio_Corr_mas_casos[[#This Row],[Corregimiento]],Hoja3!$A$2:$D$676,4,0)</f>
        <v>130717</v>
      </c>
      <c r="E5914" s="59">
        <v>36</v>
      </c>
    </row>
    <row r="5915" spans="1:5">
      <c r="A5915" s="58">
        <v>44196</v>
      </c>
      <c r="B5915" s="59">
        <v>44196</v>
      </c>
      <c r="C5915" s="59" t="s">
        <v>878</v>
      </c>
      <c r="D5915" s="60">
        <f>VLOOKUP(Pag_Inicio_Corr_mas_casos[[#This Row],[Corregimiento]],Hoja3!$A$2:$D$676,4,0)</f>
        <v>30104</v>
      </c>
      <c r="E5915" s="59">
        <v>35</v>
      </c>
    </row>
    <row r="5916" spans="1:5">
      <c r="A5916" s="58">
        <v>44196</v>
      </c>
      <c r="B5916" s="59">
        <v>44196</v>
      </c>
      <c r="C5916" s="59" t="s">
        <v>873</v>
      </c>
      <c r="D5916" s="60">
        <f>VLOOKUP(Pag_Inicio_Corr_mas_casos[[#This Row],[Corregimiento]],Hoja3!$A$2:$D$676,4,0)</f>
        <v>30103</v>
      </c>
      <c r="E5916" s="59">
        <v>33</v>
      </c>
    </row>
    <row r="5917" spans="1:5">
      <c r="A5917" s="58">
        <v>44196</v>
      </c>
      <c r="B5917" s="59">
        <v>44196</v>
      </c>
      <c r="C5917" s="59" t="s">
        <v>896</v>
      </c>
      <c r="D5917" s="60">
        <f>VLOOKUP(Pag_Inicio_Corr_mas_casos[[#This Row],[Corregimiento]],Hoja3!$A$2:$D$676,4,0)</f>
        <v>80501</v>
      </c>
      <c r="E5917" s="59">
        <v>32</v>
      </c>
    </row>
    <row r="5918" spans="1:5">
      <c r="A5918" s="58">
        <v>44196</v>
      </c>
      <c r="B5918" s="59">
        <v>44196</v>
      </c>
      <c r="C5918" s="59" t="s">
        <v>805</v>
      </c>
      <c r="D5918" s="60">
        <f>VLOOKUP(Pag_Inicio_Corr_mas_casos[[#This Row],[Corregimiento]],Hoja3!$A$2:$D$676,4,0)</f>
        <v>130701</v>
      </c>
      <c r="E5918" s="59">
        <v>31</v>
      </c>
    </row>
    <row r="5919" spans="1:5">
      <c r="A5919" s="58">
        <v>44196</v>
      </c>
      <c r="B5919" s="59">
        <v>44196</v>
      </c>
      <c r="C5919" s="59" t="s">
        <v>852</v>
      </c>
      <c r="D5919" s="60">
        <f>VLOOKUP(Pag_Inicio_Corr_mas_casos[[#This Row],[Corregimiento]],Hoja3!$A$2:$D$676,4,0)</f>
        <v>60101</v>
      </c>
      <c r="E5919" s="59">
        <v>31</v>
      </c>
    </row>
    <row r="5920" spans="1:5">
      <c r="A5920" s="58">
        <v>44196</v>
      </c>
      <c r="B5920" s="59">
        <v>44196</v>
      </c>
      <c r="C5920" s="59" t="s">
        <v>838</v>
      </c>
      <c r="D5920" s="60">
        <f>VLOOKUP(Pag_Inicio_Corr_mas_casos[[#This Row],[Corregimiento]],Hoja3!$A$2:$D$676,4,0)</f>
        <v>80808</v>
      </c>
      <c r="E5920" s="59">
        <v>30</v>
      </c>
    </row>
    <row r="5921" spans="1:5">
      <c r="A5921" s="58">
        <v>44196</v>
      </c>
      <c r="B5921" s="59">
        <v>44196</v>
      </c>
      <c r="C5921" s="59" t="s">
        <v>817</v>
      </c>
      <c r="D5921" s="60">
        <f>VLOOKUP(Pag_Inicio_Corr_mas_casos[[#This Row],[Corregimiento]],Hoja3!$A$2:$D$676,4,0)</f>
        <v>130103</v>
      </c>
      <c r="E5921" s="59">
        <v>29</v>
      </c>
    </row>
    <row r="5922" spans="1:5">
      <c r="A5922" s="58">
        <v>44196</v>
      </c>
      <c r="B5922" s="59">
        <v>44196</v>
      </c>
      <c r="C5922" s="59" t="s">
        <v>803</v>
      </c>
      <c r="D5922" s="60">
        <f>VLOOKUP(Pag_Inicio_Corr_mas_casos[[#This Row],[Corregimiento]],Hoja3!$A$2:$D$676,4,0)</f>
        <v>130716</v>
      </c>
      <c r="E5922" s="59">
        <v>29</v>
      </c>
    </row>
    <row r="5923" spans="1:5">
      <c r="A5923" s="58">
        <v>44196</v>
      </c>
      <c r="B5923" s="59">
        <v>44196</v>
      </c>
      <c r="C5923" s="59" t="s">
        <v>841</v>
      </c>
      <c r="D5923" s="60">
        <f>VLOOKUP(Pag_Inicio_Corr_mas_casos[[#This Row],[Corregimiento]],Hoja3!$A$2:$D$676,4,0)</f>
        <v>81005</v>
      </c>
      <c r="E5923" s="59">
        <v>29</v>
      </c>
    </row>
    <row r="5924" spans="1:5">
      <c r="A5924" s="58">
        <v>44196</v>
      </c>
      <c r="B5924" s="59">
        <v>44196</v>
      </c>
      <c r="C5924" s="59" t="s">
        <v>808</v>
      </c>
      <c r="D5924" s="60">
        <f>VLOOKUP(Pag_Inicio_Corr_mas_casos[[#This Row],[Corregimiento]],Hoja3!$A$2:$D$676,4,0)</f>
        <v>81006</v>
      </c>
      <c r="E5924" s="59">
        <v>28</v>
      </c>
    </row>
    <row r="5925" spans="1:5">
      <c r="A5925" s="58">
        <v>44196</v>
      </c>
      <c r="B5925" s="59">
        <v>44196</v>
      </c>
      <c r="C5925" s="59" t="s">
        <v>844</v>
      </c>
      <c r="D5925" s="60">
        <f>VLOOKUP(Pag_Inicio_Corr_mas_casos[[#This Row],[Corregimiento]],Hoja3!$A$2:$D$676,4,0)</f>
        <v>81004</v>
      </c>
      <c r="E5925" s="59">
        <v>26</v>
      </c>
    </row>
    <row r="5926" spans="1:5">
      <c r="A5926" s="58">
        <v>44196</v>
      </c>
      <c r="B5926" s="59">
        <v>44196</v>
      </c>
      <c r="C5926" s="59" t="s">
        <v>842</v>
      </c>
      <c r="D5926" s="60">
        <f>VLOOKUP(Pag_Inicio_Corr_mas_casos[[#This Row],[Corregimiento]],Hoja3!$A$2:$D$676,4,0)</f>
        <v>80802</v>
      </c>
      <c r="E5926" s="59">
        <v>25</v>
      </c>
    </row>
    <row r="5927" spans="1:5">
      <c r="A5927" s="58">
        <v>44196</v>
      </c>
      <c r="B5927" s="59">
        <v>44196</v>
      </c>
      <c r="C5927" s="59" t="s">
        <v>804</v>
      </c>
      <c r="D5927" s="60">
        <f>VLOOKUP(Pag_Inicio_Corr_mas_casos[[#This Row],[Corregimiento]],Hoja3!$A$2:$D$676,4,0)</f>
        <v>50208</v>
      </c>
      <c r="E5927" s="59">
        <v>25</v>
      </c>
    </row>
    <row r="5928" spans="1:5">
      <c r="A5928" s="58">
        <v>44196</v>
      </c>
      <c r="B5928" s="59">
        <v>44196</v>
      </c>
      <c r="C5928" s="59" t="s">
        <v>851</v>
      </c>
      <c r="D5928" s="60">
        <f>VLOOKUP(Pag_Inicio_Corr_mas_casos[[#This Row],[Corregimiento]],Hoja3!$A$2:$D$676,4,0)</f>
        <v>60103</v>
      </c>
      <c r="E5928" s="59">
        <v>25</v>
      </c>
    </row>
    <row r="5929" spans="1:5">
      <c r="A5929" s="58">
        <v>44196</v>
      </c>
      <c r="B5929" s="59">
        <v>44196</v>
      </c>
      <c r="C5929" s="59" t="s">
        <v>807</v>
      </c>
      <c r="D5929" s="60">
        <f>VLOOKUP(Pag_Inicio_Corr_mas_casos[[#This Row],[Corregimiento]],Hoja3!$A$2:$D$676,4,0)</f>
        <v>20601</v>
      </c>
      <c r="E5929" s="59">
        <v>23</v>
      </c>
    </row>
    <row r="5930" spans="1:5">
      <c r="A5930" s="58">
        <v>44196</v>
      </c>
      <c r="B5930" s="59">
        <v>44196</v>
      </c>
      <c r="C5930" s="59" t="s">
        <v>929</v>
      </c>
      <c r="D5930" s="60">
        <f>VLOOKUP(Pag_Inicio_Corr_mas_casos[[#This Row],[Corregimiento]],Hoja3!$A$2:$D$676,4,0)</f>
        <v>80818</v>
      </c>
      <c r="E5930" s="59">
        <v>23</v>
      </c>
    </row>
    <row r="5931" spans="1:5">
      <c r="A5931" s="58">
        <v>44196</v>
      </c>
      <c r="B5931" s="59">
        <v>44196</v>
      </c>
      <c r="C5931" s="59" t="s">
        <v>930</v>
      </c>
      <c r="D5931" s="60">
        <f>VLOOKUP(Pag_Inicio_Corr_mas_casos[[#This Row],[Corregimiento]],Hoja3!$A$2:$D$676,4,0)</f>
        <v>130104</v>
      </c>
      <c r="E5931" s="59">
        <v>22</v>
      </c>
    </row>
    <row r="5932" spans="1:5">
      <c r="A5932" s="58">
        <v>44196</v>
      </c>
      <c r="B5932" s="59">
        <v>44196</v>
      </c>
      <c r="C5932" s="59" t="s">
        <v>802</v>
      </c>
      <c r="D5932" s="60">
        <f>VLOOKUP(Pag_Inicio_Corr_mas_casos[[#This Row],[Corregimiento]],Hoja3!$A$2:$D$676,4,0)</f>
        <v>80815</v>
      </c>
      <c r="E5932" s="59">
        <v>21</v>
      </c>
    </row>
    <row r="5933" spans="1:5">
      <c r="A5933" s="58">
        <v>44196</v>
      </c>
      <c r="B5933" s="59">
        <v>44196</v>
      </c>
      <c r="C5933" s="59" t="s">
        <v>931</v>
      </c>
      <c r="D5933" s="60">
        <f>VLOOKUP(Pag_Inicio_Corr_mas_casos[[#This Row],[Corregimiento]],Hoja3!$A$2:$D$676,4,0)</f>
        <v>130407</v>
      </c>
      <c r="E5933" s="59">
        <v>20</v>
      </c>
    </row>
    <row r="5934" spans="1:5">
      <c r="A5934" s="58">
        <v>44196</v>
      </c>
      <c r="B5934" s="59">
        <v>44196</v>
      </c>
      <c r="C5934" s="59" t="s">
        <v>887</v>
      </c>
      <c r="D5934" s="60">
        <f>VLOOKUP(Pag_Inicio_Corr_mas_casos[[#This Row],[Corregimiento]],Hoja3!$A$2:$D$676,4,0)</f>
        <v>70301</v>
      </c>
      <c r="E5934" s="59">
        <v>17</v>
      </c>
    </row>
    <row r="5935" spans="1:5">
      <c r="A5935" s="58">
        <v>44196</v>
      </c>
      <c r="B5935" s="59">
        <v>44196</v>
      </c>
      <c r="C5935" s="59" t="s">
        <v>869</v>
      </c>
      <c r="D5935" s="60">
        <f>VLOOKUP(Pag_Inicio_Corr_mas_casos[[#This Row],[Corregimiento]],Hoja3!$A$2:$D$676,4,0)</f>
        <v>30111</v>
      </c>
      <c r="E5935" s="59">
        <v>17</v>
      </c>
    </row>
    <row r="5936" spans="1:5">
      <c r="A5936" s="58">
        <v>44196</v>
      </c>
      <c r="B5936" s="59">
        <v>44196</v>
      </c>
      <c r="C5936" s="59" t="s">
        <v>905</v>
      </c>
      <c r="D5936" s="60">
        <f>VLOOKUP(Pag_Inicio_Corr_mas_casos[[#This Row],[Corregimiento]],Hoja3!$A$2:$D$676,4,0)</f>
        <v>91007</v>
      </c>
      <c r="E5936" s="59">
        <v>16</v>
      </c>
    </row>
    <row r="5937" spans="1:6">
      <c r="A5937" s="58">
        <v>44196</v>
      </c>
      <c r="B5937" s="59">
        <v>44196</v>
      </c>
      <c r="C5937" s="59" t="s">
        <v>846</v>
      </c>
      <c r="D5937" s="60">
        <f>VLOOKUP(Pag_Inicio_Corr_mas_casos[[#This Row],[Corregimiento]],Hoja3!$A$2:$D$676,4,0)</f>
        <v>80805</v>
      </c>
      <c r="E5937" s="59">
        <v>15</v>
      </c>
    </row>
    <row r="5938" spans="1:6">
      <c r="A5938" s="58">
        <v>44196</v>
      </c>
      <c r="B5938" s="59">
        <v>44196</v>
      </c>
      <c r="C5938" s="59" t="s">
        <v>915</v>
      </c>
      <c r="D5938" s="60">
        <f>VLOOKUP(Pag_Inicio_Corr_mas_casos[[#This Row],[Corregimiento]],Hoja3!$A$2:$D$676,4,0)</f>
        <v>91013</v>
      </c>
      <c r="E5938" s="59">
        <v>15</v>
      </c>
    </row>
    <row r="5939" spans="1:6">
      <c r="A5939" s="58">
        <v>44196</v>
      </c>
      <c r="B5939" s="59">
        <v>44196</v>
      </c>
      <c r="C5939" s="59" t="s">
        <v>932</v>
      </c>
      <c r="D5939" s="60">
        <f>VLOOKUP(Pag_Inicio_Corr_mas_casos[[#This Row],[Corregimiento]],Hoja3!$A$2:$D$676,4,0)</f>
        <v>70211</v>
      </c>
      <c r="E5939" s="59">
        <v>14</v>
      </c>
    </row>
    <row r="5940" spans="1:6">
      <c r="A5940" s="58">
        <v>44196</v>
      </c>
      <c r="B5940" s="59">
        <v>44196</v>
      </c>
      <c r="C5940" s="59" t="s">
        <v>816</v>
      </c>
      <c r="D5940" s="60">
        <f>VLOOKUP(Pag_Inicio_Corr_mas_casos[[#This Row],[Corregimiento]],Hoja3!$A$2:$D$676,4,0)</f>
        <v>40606</v>
      </c>
      <c r="E5940" s="59">
        <v>14</v>
      </c>
    </row>
    <row r="5941" spans="1:6">
      <c r="A5941" s="58">
        <v>44196</v>
      </c>
      <c r="B5941" s="59">
        <v>44196</v>
      </c>
      <c r="C5941" s="59" t="s">
        <v>810</v>
      </c>
      <c r="D5941" s="60">
        <f>VLOOKUP(Pag_Inicio_Corr_mas_casos[[#This Row],[Corregimiento]],Hoja3!$A$2:$D$676,4,0)</f>
        <v>30113</v>
      </c>
      <c r="E5941" s="59">
        <v>14</v>
      </c>
    </row>
    <row r="5942" spans="1:6">
      <c r="A5942" s="58">
        <v>44196</v>
      </c>
      <c r="B5942" s="59">
        <v>44196</v>
      </c>
      <c r="C5942" s="59" t="s">
        <v>916</v>
      </c>
      <c r="D5942" s="60">
        <f>VLOOKUP(Pag_Inicio_Corr_mas_casos[[#This Row],[Corregimiento]],Hoja3!$A$2:$D$676,4,0)</f>
        <v>91011</v>
      </c>
      <c r="E5942" s="59">
        <v>14</v>
      </c>
    </row>
    <row r="5943" spans="1:6">
      <c r="A5943" s="58">
        <v>44196</v>
      </c>
      <c r="B5943" s="59">
        <v>44196</v>
      </c>
      <c r="C5943" s="59" t="s">
        <v>912</v>
      </c>
      <c r="D5943" s="60">
        <f>VLOOKUP(Pag_Inicio_Corr_mas_casos[[#This Row],[Corregimiento]],Hoja3!$A$2:$D$676,4,0)</f>
        <v>40610</v>
      </c>
      <c r="E5943" s="59">
        <v>14</v>
      </c>
    </row>
    <row r="5944" spans="1:6">
      <c r="A5944" s="58">
        <v>44196</v>
      </c>
      <c r="B5944" s="59">
        <v>44196</v>
      </c>
      <c r="C5944" s="59" t="s">
        <v>849</v>
      </c>
      <c r="D5944" s="60">
        <f>VLOOKUP(Pag_Inicio_Corr_mas_casos[[#This Row],[Corregimiento]],Hoja3!$A$2:$D$676,4,0)</f>
        <v>40611</v>
      </c>
      <c r="E5944" s="59">
        <v>13</v>
      </c>
    </row>
    <row r="5945" spans="1:6">
      <c r="A5945" s="58">
        <v>44196</v>
      </c>
      <c r="B5945" s="59">
        <v>44196</v>
      </c>
      <c r="C5945" s="59" t="s">
        <v>933</v>
      </c>
      <c r="D5945" s="60">
        <f>VLOOKUP(Pag_Inicio_Corr_mas_casos[[#This Row],[Corregimiento]],Hoja3!$A$2:$D$676,4,0)</f>
        <v>70401</v>
      </c>
      <c r="E5945" s="59">
        <v>13</v>
      </c>
    </row>
    <row r="5946" spans="1:6">
      <c r="A5946" s="58">
        <v>44196</v>
      </c>
      <c r="B5946" s="59">
        <v>44196</v>
      </c>
      <c r="C5946" s="59" t="s">
        <v>934</v>
      </c>
      <c r="D5946" s="60">
        <f>VLOOKUP(Pag_Inicio_Corr_mas_casos[[#This Row],[Corregimiento]],Hoja3!$A$2:$D$676,4,0)</f>
        <v>41006</v>
      </c>
      <c r="E5946" s="59">
        <v>13</v>
      </c>
    </row>
    <row r="5947" spans="1:6">
      <c r="A5947" s="58">
        <v>44196</v>
      </c>
      <c r="B5947" s="59">
        <v>44196</v>
      </c>
      <c r="C5947" s="59" t="s">
        <v>897</v>
      </c>
      <c r="D5947" s="60">
        <f>VLOOKUP(Pag_Inicio_Corr_mas_casos[[#This Row],[Corregimiento]],Hoja3!$A$2:$D$676,4,0)</f>
        <v>20105</v>
      </c>
      <c r="E5947" s="59">
        <v>12</v>
      </c>
    </row>
    <row r="5948" spans="1:6">
      <c r="A5948" s="58">
        <v>44196</v>
      </c>
      <c r="B5948" s="59">
        <v>44196</v>
      </c>
      <c r="C5948" s="59" t="s">
        <v>935</v>
      </c>
      <c r="D5948" s="60">
        <f>VLOOKUP(Pag_Inicio_Corr_mas_casos[[#This Row],[Corregimiento]],Hoja3!$A$2:$D$676,4,0)</f>
        <v>80505</v>
      </c>
      <c r="E5948" s="59">
        <v>12</v>
      </c>
    </row>
    <row r="5949" spans="1:6">
      <c r="A5949" s="58">
        <v>44196</v>
      </c>
      <c r="B5949" s="59">
        <v>44196</v>
      </c>
      <c r="C5949" s="59" t="s">
        <v>879</v>
      </c>
      <c r="D5949" s="60">
        <f>VLOOKUP(Pag_Inicio_Corr_mas_casos[[#This Row],[Corregimiento]],Hoja3!$A$2:$D$676,4,0)</f>
        <v>91008</v>
      </c>
      <c r="E5949" s="59">
        <v>12</v>
      </c>
    </row>
    <row r="5950" spans="1:6">
      <c r="A5950" s="58">
        <v>44196</v>
      </c>
      <c r="B5950" s="59">
        <v>44196</v>
      </c>
      <c r="C5950" s="59" t="s">
        <v>911</v>
      </c>
      <c r="D5950" s="60">
        <f>VLOOKUP(Pag_Inicio_Corr_mas_casos[[#This Row],[Corregimiento]],Hoja3!$A$2:$D$676,4,0)</f>
        <v>30110</v>
      </c>
      <c r="E5950" s="59">
        <v>12</v>
      </c>
    </row>
    <row r="5951" spans="1:6">
      <c r="A5951" s="58">
        <v>44196</v>
      </c>
      <c r="B5951" s="59">
        <v>44196</v>
      </c>
      <c r="C5951" s="59" t="s">
        <v>921</v>
      </c>
      <c r="D5951" s="60">
        <f>VLOOKUP(Pag_Inicio_Corr_mas_casos[[#This Row],[Corregimiento]],Hoja3!$A$2:$D$676,4,0)</f>
        <v>20205</v>
      </c>
      <c r="E5951" s="59">
        <v>11</v>
      </c>
    </row>
    <row r="5952" spans="1:6">
      <c r="A5952" s="67">
        <v>44197</v>
      </c>
      <c r="B5952" s="68">
        <v>44197</v>
      </c>
      <c r="C5952" s="68" t="s">
        <v>537</v>
      </c>
      <c r="D5952" s="69">
        <f>VLOOKUP(Pag_Inicio_Corr_mas_casos[[#This Row],[Corregimiento]],Hoja3!$A$2:$D$676,4,0)</f>
        <v>80819</v>
      </c>
      <c r="E5952" s="68">
        <v>114</v>
      </c>
      <c r="F5952">
        <v>71</v>
      </c>
    </row>
    <row r="5953" spans="1:5">
      <c r="A5953" s="67">
        <v>44197</v>
      </c>
      <c r="B5953" s="68">
        <v>44197</v>
      </c>
      <c r="C5953" s="68" t="s">
        <v>892</v>
      </c>
      <c r="D5953" s="69">
        <f>VLOOKUP(Pag_Inicio_Corr_mas_casos[[#This Row],[Corregimiento]],Hoja3!$A$2:$D$676,4,0)</f>
        <v>80812</v>
      </c>
      <c r="E5953" s="68">
        <v>89</v>
      </c>
    </row>
    <row r="5954" spans="1:5">
      <c r="A5954" s="67">
        <v>44197</v>
      </c>
      <c r="B5954" s="68">
        <v>44197</v>
      </c>
      <c r="C5954" s="68" t="s">
        <v>618</v>
      </c>
      <c r="D5954" s="69">
        <f>VLOOKUP(Pag_Inicio_Corr_mas_casos[[#This Row],[Corregimiento]],Hoja3!$A$2:$D$676,4,0)</f>
        <v>80821</v>
      </c>
      <c r="E5954" s="68">
        <v>89</v>
      </c>
    </row>
    <row r="5955" spans="1:5">
      <c r="A5955" s="67">
        <v>44197</v>
      </c>
      <c r="B5955" s="68">
        <v>44197</v>
      </c>
      <c r="C5955" s="68" t="s">
        <v>797</v>
      </c>
      <c r="D5955" s="69">
        <f>VLOOKUP(Pag_Inicio_Corr_mas_casos[[#This Row],[Corregimiento]],Hoja3!$A$2:$D$676,4,0)</f>
        <v>80813</v>
      </c>
      <c r="E5955" s="68">
        <v>71</v>
      </c>
    </row>
    <row r="5956" spans="1:5">
      <c r="A5956" s="67">
        <v>44197</v>
      </c>
      <c r="B5956" s="68">
        <v>44197</v>
      </c>
      <c r="C5956" s="68" t="s">
        <v>936</v>
      </c>
      <c r="D5956" s="69">
        <f>VLOOKUP(Pag_Inicio_Corr_mas_casos[[#This Row],[Corregimiento]],Hoja3!$A$2:$D$676,4,0)</f>
        <v>91001</v>
      </c>
      <c r="E5956" s="68">
        <v>70</v>
      </c>
    </row>
    <row r="5957" spans="1:5">
      <c r="A5957" s="67">
        <v>44197</v>
      </c>
      <c r="B5957" s="68">
        <v>44197</v>
      </c>
      <c r="C5957" s="68" t="s">
        <v>914</v>
      </c>
      <c r="D5957" s="69">
        <f>VLOOKUP(Pag_Inicio_Corr_mas_casos[[#This Row],[Corregimiento]],Hoja3!$A$2:$D$676,4,0)</f>
        <v>130101</v>
      </c>
      <c r="E5957" s="68">
        <v>69</v>
      </c>
    </row>
    <row r="5958" spans="1:5">
      <c r="A5958" s="67">
        <v>44197</v>
      </c>
      <c r="B5958" s="68">
        <v>44197</v>
      </c>
      <c r="C5958" s="68" t="s">
        <v>882</v>
      </c>
      <c r="D5958" s="69">
        <f>VLOOKUP(Pag_Inicio_Corr_mas_casos[[#This Row],[Corregimiento]],Hoja3!$A$2:$D$676,4,0)</f>
        <v>130106</v>
      </c>
      <c r="E5958" s="68">
        <v>67</v>
      </c>
    </row>
    <row r="5959" spans="1:5">
      <c r="A5959" s="67">
        <v>44197</v>
      </c>
      <c r="B5959" s="68">
        <v>44197</v>
      </c>
      <c r="C5959" s="68" t="s">
        <v>857</v>
      </c>
      <c r="D5959" s="69">
        <f>VLOOKUP(Pag_Inicio_Corr_mas_casos[[#This Row],[Corregimiento]],Hoja3!$A$2:$D$676,4,0)</f>
        <v>80809</v>
      </c>
      <c r="E5959" s="68">
        <v>67</v>
      </c>
    </row>
    <row r="5960" spans="1:5">
      <c r="A5960" s="67">
        <v>44197</v>
      </c>
      <c r="B5960" s="68">
        <v>44197</v>
      </c>
      <c r="C5960" s="68" t="s">
        <v>789</v>
      </c>
      <c r="D5960" s="69">
        <f>VLOOKUP(Pag_Inicio_Corr_mas_casos[[#This Row],[Corregimiento]],Hoja3!$A$2:$D$676,4,0)</f>
        <v>80816</v>
      </c>
      <c r="E5960" s="68">
        <v>62</v>
      </c>
    </row>
    <row r="5961" spans="1:5">
      <c r="A5961" s="67">
        <v>44197</v>
      </c>
      <c r="B5961" s="68">
        <v>44197</v>
      </c>
      <c r="C5961" s="68" t="s">
        <v>787</v>
      </c>
      <c r="D5961" s="69">
        <f>VLOOKUP(Pag_Inicio_Corr_mas_casos[[#This Row],[Corregimiento]],Hoja3!$A$2:$D$676,4,0)</f>
        <v>80823</v>
      </c>
      <c r="E5961" s="68">
        <v>56</v>
      </c>
    </row>
    <row r="5962" spans="1:5">
      <c r="A5962" s="67">
        <v>44197</v>
      </c>
      <c r="B5962" s="68">
        <v>44197</v>
      </c>
      <c r="C5962" s="68" t="s">
        <v>866</v>
      </c>
      <c r="D5962" s="69">
        <f>VLOOKUP(Pag_Inicio_Corr_mas_casos[[#This Row],[Corregimiento]],Hoja3!$A$2:$D$676,4,0)</f>
        <v>81002</v>
      </c>
      <c r="E5962" s="68">
        <v>52</v>
      </c>
    </row>
    <row r="5963" spans="1:5">
      <c r="A5963" s="67">
        <v>44197</v>
      </c>
      <c r="B5963" s="68">
        <v>44197</v>
      </c>
      <c r="C5963" s="68" t="s">
        <v>864</v>
      </c>
      <c r="D5963" s="69">
        <f>VLOOKUP(Pag_Inicio_Corr_mas_casos[[#This Row],[Corregimiento]],Hoja3!$A$2:$D$676,4,0)</f>
        <v>81008</v>
      </c>
      <c r="E5963" s="68">
        <v>52</v>
      </c>
    </row>
    <row r="5964" spans="1:5">
      <c r="A5964" s="67">
        <v>44197</v>
      </c>
      <c r="B5964" s="68">
        <v>44197</v>
      </c>
      <c r="C5964" s="68" t="s">
        <v>867</v>
      </c>
      <c r="D5964" s="69">
        <f>VLOOKUP(Pag_Inicio_Corr_mas_casos[[#This Row],[Corregimiento]],Hoja3!$A$2:$D$676,4,0)</f>
        <v>81003</v>
      </c>
      <c r="E5964" s="68">
        <v>50</v>
      </c>
    </row>
    <row r="5965" spans="1:5">
      <c r="A5965" s="67">
        <v>44197</v>
      </c>
      <c r="B5965" s="68">
        <v>44197</v>
      </c>
      <c r="C5965" s="68" t="s">
        <v>793</v>
      </c>
      <c r="D5965" s="69">
        <f>VLOOKUP(Pag_Inicio_Corr_mas_casos[[#This Row],[Corregimiento]],Hoja3!$A$2:$D$676,4,0)</f>
        <v>80826</v>
      </c>
      <c r="E5965" s="68">
        <v>48</v>
      </c>
    </row>
    <row r="5966" spans="1:5">
      <c r="A5966" s="67">
        <v>44197</v>
      </c>
      <c r="B5966" s="68">
        <v>44197</v>
      </c>
      <c r="C5966" s="68" t="s">
        <v>794</v>
      </c>
      <c r="D5966" s="69">
        <f>VLOOKUP(Pag_Inicio_Corr_mas_casos[[#This Row],[Corregimiento]],Hoja3!$A$2:$D$676,4,0)</f>
        <v>80811</v>
      </c>
      <c r="E5966" s="68">
        <v>47</v>
      </c>
    </row>
    <row r="5967" spans="1:5">
      <c r="A5967" s="67">
        <v>44197</v>
      </c>
      <c r="B5967" s="68">
        <v>44197</v>
      </c>
      <c r="C5967" s="68" t="s">
        <v>788</v>
      </c>
      <c r="D5967" s="69">
        <f>VLOOKUP(Pag_Inicio_Corr_mas_casos[[#This Row],[Corregimiento]],Hoja3!$A$2:$D$676,4,0)</f>
        <v>80807</v>
      </c>
      <c r="E5967" s="68">
        <v>47</v>
      </c>
    </row>
    <row r="5968" spans="1:5">
      <c r="A5968" s="67">
        <v>44197</v>
      </c>
      <c r="B5968" s="68">
        <v>44197</v>
      </c>
      <c r="C5968" s="68" t="s">
        <v>800</v>
      </c>
      <c r="D5968" s="69">
        <f>VLOOKUP(Pag_Inicio_Corr_mas_casos[[#This Row],[Corregimiento]],Hoja3!$A$2:$D$676,4,0)</f>
        <v>80822</v>
      </c>
      <c r="E5968" s="68">
        <v>46</v>
      </c>
    </row>
    <row r="5969" spans="1:5">
      <c r="A5969" s="67">
        <v>44197</v>
      </c>
      <c r="B5969" s="68">
        <v>44197</v>
      </c>
      <c r="C5969" s="68" t="s">
        <v>799</v>
      </c>
      <c r="D5969" s="69">
        <f>VLOOKUP(Pag_Inicio_Corr_mas_casos[[#This Row],[Corregimiento]],Hoja3!$A$2:$D$676,4,0)</f>
        <v>80817</v>
      </c>
      <c r="E5969" s="68">
        <v>46</v>
      </c>
    </row>
    <row r="5970" spans="1:5">
      <c r="A5970" s="67">
        <v>44197</v>
      </c>
      <c r="B5970" s="68">
        <v>44197</v>
      </c>
      <c r="C5970" s="68" t="s">
        <v>802</v>
      </c>
      <c r="D5970" s="69">
        <f>VLOOKUP(Pag_Inicio_Corr_mas_casos[[#This Row],[Corregimiento]],Hoja3!$A$2:$D$676,4,0)</f>
        <v>80815</v>
      </c>
      <c r="E5970" s="68">
        <v>72</v>
      </c>
    </row>
    <row r="5971" spans="1:5">
      <c r="A5971" s="67">
        <v>44197</v>
      </c>
      <c r="B5971" s="68">
        <v>44197</v>
      </c>
      <c r="C5971" s="68" t="s">
        <v>783</v>
      </c>
      <c r="D5971" s="69">
        <f>VLOOKUP(Pag_Inicio_Corr_mas_casos[[#This Row],[Corregimiento]],Hoja3!$A$2:$D$676,4,0)</f>
        <v>80810</v>
      </c>
      <c r="E5971" s="68">
        <v>45</v>
      </c>
    </row>
    <row r="5972" spans="1:5">
      <c r="A5972" s="67">
        <v>44197</v>
      </c>
      <c r="B5972" s="68">
        <v>44197</v>
      </c>
      <c r="C5972" s="68" t="s">
        <v>865</v>
      </c>
      <c r="D5972" s="69">
        <f>VLOOKUP(Pag_Inicio_Corr_mas_casos[[#This Row],[Corregimiento]],Hoja3!$A$2:$D$676,4,0)</f>
        <v>81001</v>
      </c>
      <c r="E5972" s="68">
        <v>44</v>
      </c>
    </row>
    <row r="5973" spans="1:5">
      <c r="A5973" s="67">
        <v>44197</v>
      </c>
      <c r="B5973" s="68">
        <v>44197</v>
      </c>
      <c r="C5973" s="68" t="s">
        <v>791</v>
      </c>
      <c r="D5973" s="69">
        <f>VLOOKUP(Pag_Inicio_Corr_mas_casos[[#This Row],[Corregimiento]],Hoja3!$A$2:$D$676,4,0)</f>
        <v>81007</v>
      </c>
      <c r="E5973" s="68">
        <v>42</v>
      </c>
    </row>
    <row r="5974" spans="1:5">
      <c r="A5974" s="67">
        <v>44197</v>
      </c>
      <c r="B5974" s="68">
        <v>44197</v>
      </c>
      <c r="C5974" s="68" t="s">
        <v>786</v>
      </c>
      <c r="D5974" s="69">
        <f>VLOOKUP(Pag_Inicio_Corr_mas_casos[[#This Row],[Corregimiento]],Hoja3!$A$2:$D$676,4,0)</f>
        <v>80806</v>
      </c>
      <c r="E5974" s="68">
        <v>41</v>
      </c>
    </row>
    <row r="5975" spans="1:5">
      <c r="A5975" s="67">
        <v>44197</v>
      </c>
      <c r="B5975" s="68">
        <v>44197</v>
      </c>
      <c r="C5975" s="68" t="s">
        <v>878</v>
      </c>
      <c r="D5975" s="69">
        <f>VLOOKUP(Pag_Inicio_Corr_mas_casos[[#This Row],[Corregimiento]],Hoja3!$A$2:$D$676,4,0)</f>
        <v>30104</v>
      </c>
      <c r="E5975" s="68">
        <v>41</v>
      </c>
    </row>
    <row r="5976" spans="1:5">
      <c r="A5976" s="67">
        <v>44197</v>
      </c>
      <c r="B5976" s="68">
        <v>44197</v>
      </c>
      <c r="C5976" s="68" t="s">
        <v>906</v>
      </c>
      <c r="D5976" s="69">
        <f>VLOOKUP(Pag_Inicio_Corr_mas_casos[[#This Row],[Corregimiento]],Hoja3!$A$2:$D$676,4,0)</f>
        <v>40601</v>
      </c>
      <c r="E5976" s="68">
        <v>40</v>
      </c>
    </row>
    <row r="5977" spans="1:5">
      <c r="A5977" s="67">
        <v>44197</v>
      </c>
      <c r="B5977" s="68">
        <v>44197</v>
      </c>
      <c r="C5977" s="68" t="s">
        <v>904</v>
      </c>
      <c r="D5977" s="69">
        <f>VLOOKUP(Pag_Inicio_Corr_mas_casos[[#This Row],[Corregimiento]],Hoja3!$A$2:$D$676,4,0)</f>
        <v>40501</v>
      </c>
      <c r="E5977" s="68">
        <v>31</v>
      </c>
    </row>
    <row r="5978" spans="1:5">
      <c r="A5978" s="67">
        <v>44197</v>
      </c>
      <c r="B5978" s="68">
        <v>44197</v>
      </c>
      <c r="C5978" s="68" t="s">
        <v>785</v>
      </c>
      <c r="D5978" s="69">
        <f>VLOOKUP(Pag_Inicio_Corr_mas_casos[[#This Row],[Corregimiento]],Hoja3!$A$2:$D$676,4,0)</f>
        <v>81009</v>
      </c>
      <c r="E5978" s="68">
        <v>31</v>
      </c>
    </row>
    <row r="5979" spans="1:5">
      <c r="A5979" s="67">
        <v>44197</v>
      </c>
      <c r="B5979" s="68">
        <v>44197</v>
      </c>
      <c r="C5979" s="68" t="s">
        <v>861</v>
      </c>
      <c r="D5979" s="69">
        <f>VLOOKUP(Pag_Inicio_Corr_mas_casos[[#This Row],[Corregimiento]],Hoja3!$A$2:$D$676,4,0)</f>
        <v>130702</v>
      </c>
      <c r="E5979" s="68">
        <v>31</v>
      </c>
    </row>
    <row r="5980" spans="1:5">
      <c r="A5980" s="67">
        <v>44197</v>
      </c>
      <c r="B5980" s="68">
        <v>44197</v>
      </c>
      <c r="C5980" s="68" t="s">
        <v>900</v>
      </c>
      <c r="D5980" s="69">
        <f>VLOOKUP(Pag_Inicio_Corr_mas_casos[[#This Row],[Corregimiento]],Hoja3!$A$2:$D$676,4,0)</f>
        <v>130102</v>
      </c>
      <c r="E5980" s="68">
        <v>28</v>
      </c>
    </row>
    <row r="5981" spans="1:5">
      <c r="A5981" s="67">
        <v>44197</v>
      </c>
      <c r="B5981" s="68">
        <v>44197</v>
      </c>
      <c r="C5981" s="68" t="s">
        <v>790</v>
      </c>
      <c r="D5981" s="69">
        <f>VLOOKUP(Pag_Inicio_Corr_mas_casos[[#This Row],[Corregimiento]],Hoja3!$A$2:$D$676,4,0)</f>
        <v>130708</v>
      </c>
      <c r="E5981" s="68">
        <v>27</v>
      </c>
    </row>
    <row r="5982" spans="1:5">
      <c r="A5982" s="67">
        <v>44197</v>
      </c>
      <c r="B5982" s="68">
        <v>44197</v>
      </c>
      <c r="C5982" s="68" t="s">
        <v>838</v>
      </c>
      <c r="D5982" s="69">
        <f>VLOOKUP(Pag_Inicio_Corr_mas_casos[[#This Row],[Corregimiento]],Hoja3!$A$2:$D$676,4,0)</f>
        <v>80808</v>
      </c>
      <c r="E5982" s="68">
        <v>27</v>
      </c>
    </row>
    <row r="5983" spans="1:5">
      <c r="A5983" s="67">
        <v>44197</v>
      </c>
      <c r="B5983" s="68">
        <v>44197</v>
      </c>
      <c r="C5983" s="68" t="s">
        <v>840</v>
      </c>
      <c r="D5983" s="69">
        <f>VLOOKUP(Pag_Inicio_Corr_mas_casos[[#This Row],[Corregimiento]],Hoja3!$A$2:$D$676,4,0)</f>
        <v>130105</v>
      </c>
      <c r="E5983" s="68">
        <v>27</v>
      </c>
    </row>
    <row r="5984" spans="1:5">
      <c r="A5984" s="67">
        <v>44197</v>
      </c>
      <c r="B5984" s="68">
        <v>44197</v>
      </c>
      <c r="C5984" s="68" t="s">
        <v>813</v>
      </c>
      <c r="D5984" s="69">
        <f>VLOOKUP(Pag_Inicio_Corr_mas_casos[[#This Row],[Corregimiento]],Hoja3!$A$2:$D$676,4,0)</f>
        <v>30107</v>
      </c>
      <c r="E5984" s="68">
        <v>27</v>
      </c>
    </row>
    <row r="5985" spans="1:5">
      <c r="A5985" s="67">
        <v>44197</v>
      </c>
      <c r="B5985" s="68">
        <v>44197</v>
      </c>
      <c r="C5985" s="68" t="s">
        <v>792</v>
      </c>
      <c r="D5985" s="69">
        <f>VLOOKUP(Pag_Inicio_Corr_mas_casos[[#This Row],[Corregimiento]],Hoja3!$A$2:$D$676,4,0)</f>
        <v>80814</v>
      </c>
      <c r="E5985" s="68">
        <v>25</v>
      </c>
    </row>
    <row r="5986" spans="1:5">
      <c r="A5986" s="67">
        <v>44197</v>
      </c>
      <c r="B5986" s="68">
        <v>44197</v>
      </c>
      <c r="C5986" s="68" t="s">
        <v>819</v>
      </c>
      <c r="D5986" s="69">
        <f>VLOOKUP(Pag_Inicio_Corr_mas_casos[[#This Row],[Corregimiento]],Hoja3!$A$2:$D$676,4,0)</f>
        <v>20606</v>
      </c>
      <c r="E5986" s="68">
        <v>24</v>
      </c>
    </row>
    <row r="5987" spans="1:5">
      <c r="A5987" s="67">
        <v>44197</v>
      </c>
      <c r="B5987" s="68">
        <v>44197</v>
      </c>
      <c r="C5987" s="68" t="s">
        <v>803</v>
      </c>
      <c r="D5987" s="69">
        <f>VLOOKUP(Pag_Inicio_Corr_mas_casos[[#This Row],[Corregimiento]],Hoja3!$A$2:$D$676,4,0)</f>
        <v>130716</v>
      </c>
      <c r="E5987" s="68">
        <v>23</v>
      </c>
    </row>
    <row r="5988" spans="1:5">
      <c r="A5988" s="67">
        <v>44197</v>
      </c>
      <c r="B5988" s="68">
        <v>44197</v>
      </c>
      <c r="C5988" s="68" t="s">
        <v>901</v>
      </c>
      <c r="D5988" s="69">
        <f>VLOOKUP(Pag_Inicio_Corr_mas_casos[[#This Row],[Corregimiento]],Hoja3!$A$2:$D$676,4,0)</f>
        <v>90301</v>
      </c>
      <c r="E5988" s="68">
        <v>23</v>
      </c>
    </row>
    <row r="5989" spans="1:5">
      <c r="A5989" s="67">
        <v>44197</v>
      </c>
      <c r="B5989" s="68">
        <v>44197</v>
      </c>
      <c r="C5989" s="68" t="s">
        <v>823</v>
      </c>
      <c r="D5989" s="69">
        <f>VLOOKUP(Pag_Inicio_Corr_mas_casos[[#This Row],[Corregimiento]],Hoja3!$A$2:$D$676,4,0)</f>
        <v>80803</v>
      </c>
      <c r="E5989" s="68">
        <v>23</v>
      </c>
    </row>
    <row r="5990" spans="1:5">
      <c r="A5990" s="67">
        <v>44197</v>
      </c>
      <c r="B5990" s="68">
        <v>44197</v>
      </c>
      <c r="C5990" s="68" t="s">
        <v>816</v>
      </c>
      <c r="D5990" s="69">
        <f>VLOOKUP(Pag_Inicio_Corr_mas_casos[[#This Row],[Corregimiento]],Hoja3!$A$2:$D$676,4,0)</f>
        <v>40606</v>
      </c>
      <c r="E5990" s="68">
        <v>23</v>
      </c>
    </row>
    <row r="5991" spans="1:5">
      <c r="A5991" s="67">
        <v>44197</v>
      </c>
      <c r="B5991" s="68">
        <v>44197</v>
      </c>
      <c r="C5991" s="68" t="s">
        <v>851</v>
      </c>
      <c r="D5991" s="69">
        <f>VLOOKUP(Pag_Inicio_Corr_mas_casos[[#This Row],[Corregimiento]],Hoja3!$A$2:$D$676,4,0)</f>
        <v>60103</v>
      </c>
      <c r="E5991" s="68">
        <v>22</v>
      </c>
    </row>
    <row r="5992" spans="1:5">
      <c r="A5992" s="67">
        <v>44197</v>
      </c>
      <c r="B5992" s="68">
        <v>44197</v>
      </c>
      <c r="C5992" s="68" t="s">
        <v>805</v>
      </c>
      <c r="D5992" s="69">
        <f>VLOOKUP(Pag_Inicio_Corr_mas_casos[[#This Row],[Corregimiento]],Hoja3!$A$2:$D$676,4,0)</f>
        <v>130701</v>
      </c>
      <c r="E5992" s="68">
        <v>20</v>
      </c>
    </row>
    <row r="5993" spans="1:5">
      <c r="A5993" s="67">
        <v>44197</v>
      </c>
      <c r="B5993" s="68">
        <v>44197</v>
      </c>
      <c r="C5993" s="68" t="s">
        <v>842</v>
      </c>
      <c r="D5993" s="69">
        <f>VLOOKUP(Pag_Inicio_Corr_mas_casos[[#This Row],[Corregimiento]],Hoja3!$A$2:$D$676,4,0)</f>
        <v>80802</v>
      </c>
      <c r="E5993" s="68">
        <v>20</v>
      </c>
    </row>
    <row r="5994" spans="1:5">
      <c r="A5994" s="67">
        <v>44197</v>
      </c>
      <c r="B5994" s="68">
        <v>44197</v>
      </c>
      <c r="C5994" s="68" t="s">
        <v>796</v>
      </c>
      <c r="D5994" s="69">
        <f>VLOOKUP(Pag_Inicio_Corr_mas_casos[[#This Row],[Corregimiento]],Hoja3!$A$2:$D$676,4,0)</f>
        <v>130107</v>
      </c>
      <c r="E5994" s="68">
        <v>19</v>
      </c>
    </row>
    <row r="5995" spans="1:5">
      <c r="A5995" s="67">
        <v>44197</v>
      </c>
      <c r="B5995" s="68">
        <v>44197</v>
      </c>
      <c r="C5995" s="68" t="s">
        <v>784</v>
      </c>
      <c r="D5995" s="69">
        <f>VLOOKUP(Pag_Inicio_Corr_mas_casos[[#This Row],[Corregimiento]],Hoja3!$A$2:$D$676,4,0)</f>
        <v>130717</v>
      </c>
      <c r="E5995" s="68">
        <v>19</v>
      </c>
    </row>
    <row r="5996" spans="1:5">
      <c r="A5996" s="67">
        <v>44197</v>
      </c>
      <c r="B5996" s="68">
        <v>44197</v>
      </c>
      <c r="C5996" s="68" t="s">
        <v>798</v>
      </c>
      <c r="D5996" s="69">
        <f>VLOOKUP(Pag_Inicio_Corr_mas_casos[[#This Row],[Corregimiento]],Hoja3!$A$2:$D$676,4,0)</f>
        <v>80820</v>
      </c>
      <c r="E5996" s="68">
        <v>19</v>
      </c>
    </row>
    <row r="5997" spans="1:5">
      <c r="A5997" s="67">
        <v>44197</v>
      </c>
      <c r="B5997" s="68">
        <v>44197</v>
      </c>
      <c r="C5997" s="68" t="s">
        <v>855</v>
      </c>
      <c r="D5997" s="69">
        <f>VLOOKUP(Pag_Inicio_Corr_mas_casos[[#This Row],[Corregimiento]],Hoja3!$A$2:$D$676,4,0)</f>
        <v>40608</v>
      </c>
      <c r="E5997" s="68">
        <v>18</v>
      </c>
    </row>
    <row r="5998" spans="1:5">
      <c r="A5998" s="67">
        <v>44197</v>
      </c>
      <c r="B5998" s="68">
        <v>44197</v>
      </c>
      <c r="C5998" s="68" t="s">
        <v>821</v>
      </c>
      <c r="D5998" s="69">
        <f>VLOOKUP(Pag_Inicio_Corr_mas_casos[[#This Row],[Corregimiento]],Hoja3!$A$2:$D$676,4,0)</f>
        <v>20207</v>
      </c>
      <c r="E5998" s="68">
        <v>18</v>
      </c>
    </row>
    <row r="5999" spans="1:5">
      <c r="A5999" s="67">
        <v>44197</v>
      </c>
      <c r="B5999" s="68">
        <v>44197</v>
      </c>
      <c r="C5999" s="68" t="s">
        <v>849</v>
      </c>
      <c r="D5999" s="69">
        <f>VLOOKUP(Pag_Inicio_Corr_mas_casos[[#This Row],[Corregimiento]],Hoja3!$A$2:$D$676,4,0)</f>
        <v>40611</v>
      </c>
      <c r="E5999" s="68">
        <v>17</v>
      </c>
    </row>
    <row r="6000" spans="1:5">
      <c r="A6000" s="67">
        <v>44197</v>
      </c>
      <c r="B6000" s="68">
        <v>44197</v>
      </c>
      <c r="C6000" s="68" t="s">
        <v>808</v>
      </c>
      <c r="D6000" s="69">
        <f>VLOOKUP(Pag_Inicio_Corr_mas_casos[[#This Row],[Corregimiento]],Hoja3!$A$2:$D$676,4,0)</f>
        <v>81006</v>
      </c>
      <c r="E6000" s="68">
        <v>17</v>
      </c>
    </row>
    <row r="6001" spans="1:6">
      <c r="A6001" s="67">
        <v>44197</v>
      </c>
      <c r="B6001" s="68">
        <v>44197</v>
      </c>
      <c r="C6001" s="68" t="s">
        <v>879</v>
      </c>
      <c r="D6001" s="69">
        <f>VLOOKUP(Pag_Inicio_Corr_mas_casos[[#This Row],[Corregimiento]],Hoja3!$A$2:$D$676,4,0)</f>
        <v>91008</v>
      </c>
      <c r="E6001" s="68">
        <v>16</v>
      </c>
    </row>
    <row r="6002" spans="1:6">
      <c r="A6002" s="67">
        <v>44197</v>
      </c>
      <c r="B6002" s="68">
        <v>44197</v>
      </c>
      <c r="C6002" s="68" t="s">
        <v>807</v>
      </c>
      <c r="D6002" s="69">
        <f>VLOOKUP(Pag_Inicio_Corr_mas_casos[[#This Row],[Corregimiento]],Hoja3!$A$2:$D$676,4,0)</f>
        <v>20601</v>
      </c>
      <c r="E6002" s="68">
        <v>16</v>
      </c>
    </row>
    <row r="6003" spans="1:6">
      <c r="A6003" s="67">
        <v>44197</v>
      </c>
      <c r="B6003" s="68">
        <v>44197</v>
      </c>
      <c r="C6003" s="68" t="s">
        <v>903</v>
      </c>
      <c r="D6003" s="69">
        <f>VLOOKUP(Pag_Inicio_Corr_mas_casos[[#This Row],[Corregimiento]],Hoja3!$A$2:$D$676,4,0)</f>
        <v>20101</v>
      </c>
      <c r="E6003" s="68">
        <v>15</v>
      </c>
    </row>
    <row r="6004" spans="1:6">
      <c r="A6004" s="67">
        <v>44197</v>
      </c>
      <c r="B6004" s="68">
        <v>44197</v>
      </c>
      <c r="C6004" s="68" t="s">
        <v>937</v>
      </c>
      <c r="D6004" s="69">
        <f>VLOOKUP(Pag_Inicio_Corr_mas_casos[[#This Row],[Corregimiento]],Hoja3!$A$2:$D$676,4,0)</f>
        <v>41303</v>
      </c>
      <c r="E6004" s="68">
        <v>14</v>
      </c>
    </row>
    <row r="6005" spans="1:6">
      <c r="A6005" s="67">
        <v>44197</v>
      </c>
      <c r="B6005" s="68">
        <v>44197</v>
      </c>
      <c r="C6005" s="68" t="s">
        <v>822</v>
      </c>
      <c r="D6005" s="69">
        <f>VLOOKUP(Pag_Inicio_Corr_mas_casos[[#This Row],[Corregimiento]],Hoja3!$A$2:$D$676,4,0)</f>
        <v>60105</v>
      </c>
      <c r="E6005" s="68">
        <v>14</v>
      </c>
    </row>
    <row r="6006" spans="1:6">
      <c r="A6006" s="67">
        <v>44197</v>
      </c>
      <c r="B6006" s="68">
        <v>44197</v>
      </c>
      <c r="C6006" s="68" t="s">
        <v>806</v>
      </c>
      <c r="D6006" s="69">
        <f>VLOOKUP(Pag_Inicio_Corr_mas_casos[[#This Row],[Corregimiento]],Hoja3!$A$2:$D$676,4,0)</f>
        <v>80804</v>
      </c>
      <c r="E6006" s="68">
        <v>14</v>
      </c>
    </row>
    <row r="6007" spans="1:6">
      <c r="A6007" s="67">
        <v>44197</v>
      </c>
      <c r="B6007" s="68">
        <v>44197</v>
      </c>
      <c r="C6007" s="68" t="s">
        <v>810</v>
      </c>
      <c r="D6007" s="69">
        <f>VLOOKUP(Pag_Inicio_Corr_mas_casos[[#This Row],[Corregimiento]],Hoja3!$A$2:$D$676,4,0)</f>
        <v>30113</v>
      </c>
      <c r="E6007" s="68">
        <v>14</v>
      </c>
      <c r="F6007" s="59" t="s">
        <v>938</v>
      </c>
    </row>
    <row r="6008" spans="1:6">
      <c r="A6008" s="67">
        <v>44197</v>
      </c>
      <c r="B6008" s="68">
        <v>44197</v>
      </c>
      <c r="C6008" s="68" t="s">
        <v>939</v>
      </c>
      <c r="D6008" s="69">
        <f>VLOOKUP(Pag_Inicio_Corr_mas_casos[[#This Row],[Corregimiento]],Hoja3!$A$2:$D$676,4,0)</f>
        <v>90601</v>
      </c>
      <c r="E6008" s="68">
        <v>14</v>
      </c>
    </row>
    <row r="6009" spans="1:6">
      <c r="A6009" s="67">
        <v>44197</v>
      </c>
      <c r="B6009" s="68">
        <v>44197</v>
      </c>
      <c r="C6009" s="68" t="s">
        <v>905</v>
      </c>
      <c r="D6009" s="69">
        <f>VLOOKUP(Pag_Inicio_Corr_mas_casos[[#This Row],[Corregimiento]],Hoja3!$A$2:$D$676,4,0)</f>
        <v>91007</v>
      </c>
      <c r="E6009" s="68">
        <v>13</v>
      </c>
    </row>
    <row r="6010" spans="1:6">
      <c r="A6010" s="67">
        <v>44197</v>
      </c>
      <c r="B6010" s="68">
        <v>44197</v>
      </c>
      <c r="C6010" s="68" t="s">
        <v>841</v>
      </c>
      <c r="D6010" s="69">
        <f>VLOOKUP(Pag_Inicio_Corr_mas_casos[[#This Row],[Corregimiento]],Hoja3!$A$2:$D$676,4,0)</f>
        <v>81005</v>
      </c>
      <c r="E6010" s="68">
        <v>13</v>
      </c>
    </row>
    <row r="6011" spans="1:6">
      <c r="A6011" s="67">
        <v>44197</v>
      </c>
      <c r="B6011" s="68">
        <v>44197</v>
      </c>
      <c r="C6011" s="68" t="s">
        <v>884</v>
      </c>
      <c r="D6011" s="69">
        <f>VLOOKUP(Pag_Inicio_Corr_mas_casos[[#This Row],[Corregimiento]],Hoja3!$A$2:$D$676,4,0)</f>
        <v>130108</v>
      </c>
      <c r="E6011" s="68">
        <v>13</v>
      </c>
    </row>
    <row r="6012" spans="1:6">
      <c r="A6012" s="67">
        <v>44197</v>
      </c>
      <c r="B6012" s="68">
        <v>44197</v>
      </c>
      <c r="C6012" s="68" t="s">
        <v>887</v>
      </c>
      <c r="D6012" s="69">
        <f>VLOOKUP(Pag_Inicio_Corr_mas_casos[[#This Row],[Corregimiento]],Hoja3!$A$2:$D$676,4,0)</f>
        <v>70301</v>
      </c>
      <c r="E6012" s="68">
        <v>13</v>
      </c>
    </row>
    <row r="6013" spans="1:6">
      <c r="A6013" s="67">
        <v>44197</v>
      </c>
      <c r="B6013" s="68">
        <v>44197</v>
      </c>
      <c r="C6013" s="68" t="s">
        <v>844</v>
      </c>
      <c r="D6013" s="69">
        <f>VLOOKUP(Pag_Inicio_Corr_mas_casos[[#This Row],[Corregimiento]],Hoja3!$A$2:$D$676,4,0)</f>
        <v>81004</v>
      </c>
      <c r="E6013" s="68">
        <v>12</v>
      </c>
    </row>
    <row r="6014" spans="1:6">
      <c r="A6014" s="67">
        <v>44197</v>
      </c>
      <c r="B6014" s="68">
        <v>44197</v>
      </c>
      <c r="C6014" s="68" t="s">
        <v>797</v>
      </c>
      <c r="D6014" s="68">
        <v>40607</v>
      </c>
      <c r="E6014" s="68">
        <v>12</v>
      </c>
      <c r="F6014" s="59" t="s">
        <v>894</v>
      </c>
    </row>
    <row r="6015" spans="1:6">
      <c r="A6015" s="67">
        <v>44197</v>
      </c>
      <c r="B6015" s="68">
        <v>44197</v>
      </c>
      <c r="C6015" s="68" t="s">
        <v>850</v>
      </c>
      <c r="D6015" s="69">
        <f>VLOOKUP(Pag_Inicio_Corr_mas_casos[[#This Row],[Corregimiento]],Hoja3!$A$2:$D$676,4,0)</f>
        <v>130310</v>
      </c>
      <c r="E6015" s="68">
        <v>12</v>
      </c>
    </row>
    <row r="6016" spans="1:6">
      <c r="A6016" s="67">
        <v>44197</v>
      </c>
      <c r="B6016" s="68">
        <v>44197</v>
      </c>
      <c r="C6016" s="68" t="s">
        <v>837</v>
      </c>
      <c r="D6016" s="69">
        <f>VLOOKUP(Pag_Inicio_Corr_mas_casos[[#This Row],[Corregimiento]],Hoja3!$A$2:$D$676,4,0)</f>
        <v>130706</v>
      </c>
      <c r="E6016" s="68">
        <v>11</v>
      </c>
    </row>
    <row r="6017" spans="1:6">
      <c r="A6017" s="67">
        <v>44197</v>
      </c>
      <c r="B6017" s="68">
        <v>44197</v>
      </c>
      <c r="C6017" s="68" t="s">
        <v>898</v>
      </c>
      <c r="D6017" s="69">
        <f>VLOOKUP(Pag_Inicio_Corr_mas_casos[[#This Row],[Corregimiento]],Hoja3!$A$2:$D$676,4,0)</f>
        <v>40201</v>
      </c>
      <c r="E6017" s="68">
        <v>11</v>
      </c>
    </row>
    <row r="6018" spans="1:6">
      <c r="A6018" s="67">
        <v>44197</v>
      </c>
      <c r="B6018" s="68">
        <v>44197</v>
      </c>
      <c r="C6018" s="68" t="s">
        <v>940</v>
      </c>
      <c r="D6018" s="69">
        <f>VLOOKUP(Pag_Inicio_Corr_mas_casos[[#This Row],[Corregimiento]],Hoja3!$A$2:$D$676,4,0)</f>
        <v>30109</v>
      </c>
      <c r="E6018" s="68">
        <v>11</v>
      </c>
    </row>
    <row r="6019" spans="1:6">
      <c r="A6019" s="67">
        <v>44197</v>
      </c>
      <c r="B6019" s="68">
        <v>44197</v>
      </c>
      <c r="C6019" s="68" t="s">
        <v>941</v>
      </c>
      <c r="D6019" s="69">
        <f>VLOOKUP(Pag_Inicio_Corr_mas_casos[[#This Row],[Corregimiento]],Hoja3!$A$2:$D$676,4,0)</f>
        <v>130902</v>
      </c>
      <c r="E6019" s="68">
        <v>11</v>
      </c>
    </row>
    <row r="6020" spans="1:6">
      <c r="A6020" s="67">
        <v>44197</v>
      </c>
      <c r="B6020" s="68">
        <v>44197</v>
      </c>
      <c r="C6020" s="68" t="s">
        <v>873</v>
      </c>
      <c r="D6020" s="69">
        <f>VLOOKUP(Pag_Inicio_Corr_mas_casos[[#This Row],[Corregimiento]],Hoja3!$A$2:$D$676,4,0)</f>
        <v>30103</v>
      </c>
      <c r="E6020" s="68">
        <v>11</v>
      </c>
    </row>
    <row r="6021" spans="1:6">
      <c r="A6021" s="67">
        <v>44197</v>
      </c>
      <c r="B6021" s="68">
        <v>44197</v>
      </c>
      <c r="C6021" s="68" t="s">
        <v>912</v>
      </c>
      <c r="D6021" s="69">
        <f>VLOOKUP(Pag_Inicio_Corr_mas_casos[[#This Row],[Corregimiento]],Hoja3!$A$2:$D$676,4,0)</f>
        <v>40610</v>
      </c>
      <c r="E6021" s="68">
        <v>11</v>
      </c>
    </row>
    <row r="6022" spans="1:6">
      <c r="A6022" s="64">
        <v>44198</v>
      </c>
      <c r="B6022" s="65">
        <v>44198</v>
      </c>
      <c r="C6022" s="65" t="s">
        <v>942</v>
      </c>
      <c r="D6022" s="66">
        <f>VLOOKUP(Pag_Inicio_Corr_mas_casos[[#This Row],[Corregimiento]],Hoja3!$A$2:$D$676,4,0)</f>
        <v>130106</v>
      </c>
      <c r="E6022" s="65">
        <v>58</v>
      </c>
      <c r="F6022">
        <v>61</v>
      </c>
    </row>
    <row r="6023" spans="1:6">
      <c r="A6023" s="64">
        <v>44198</v>
      </c>
      <c r="B6023" s="65">
        <v>44198</v>
      </c>
      <c r="C6023" s="65" t="s">
        <v>857</v>
      </c>
      <c r="D6023" s="66">
        <f>VLOOKUP(Pag_Inicio_Corr_mas_casos[[#This Row],[Corregimiento]],Hoja3!$A$2:$D$676,4,0)</f>
        <v>80809</v>
      </c>
      <c r="E6023" s="65">
        <v>54</v>
      </c>
    </row>
    <row r="6024" spans="1:6">
      <c r="A6024" s="64">
        <v>44198</v>
      </c>
      <c r="B6024" s="65">
        <v>44198</v>
      </c>
      <c r="C6024" s="65" t="s">
        <v>786</v>
      </c>
      <c r="D6024" s="66">
        <f>VLOOKUP(Pag_Inicio_Corr_mas_casos[[#This Row],[Corregimiento]],Hoja3!$A$2:$D$676,4,0)</f>
        <v>80806</v>
      </c>
      <c r="E6024" s="65">
        <v>52</v>
      </c>
    </row>
    <row r="6025" spans="1:6">
      <c r="A6025" s="64">
        <v>44198</v>
      </c>
      <c r="B6025" s="65">
        <v>44198</v>
      </c>
      <c r="C6025" s="65" t="s">
        <v>858</v>
      </c>
      <c r="D6025" s="66">
        <f>VLOOKUP(Pag_Inicio_Corr_mas_casos[[#This Row],[Corregimiento]],Hoja3!$A$2:$D$676,4,0)</f>
        <v>80819</v>
      </c>
      <c r="E6025" s="65">
        <v>51</v>
      </c>
    </row>
    <row r="6026" spans="1:6">
      <c r="A6026" s="64">
        <v>44198</v>
      </c>
      <c r="B6026" s="65">
        <v>44198</v>
      </c>
      <c r="C6026" s="65" t="s">
        <v>914</v>
      </c>
      <c r="D6026" s="66">
        <f>VLOOKUP(Pag_Inicio_Corr_mas_casos[[#This Row],[Corregimiento]],Hoja3!$A$2:$D$676,4,0)</f>
        <v>130101</v>
      </c>
      <c r="E6026" s="65">
        <v>50</v>
      </c>
    </row>
    <row r="6027" spans="1:6">
      <c r="A6027" s="64">
        <v>44198</v>
      </c>
      <c r="B6027" s="65">
        <v>44198</v>
      </c>
      <c r="C6027" s="65" t="s">
        <v>900</v>
      </c>
      <c r="D6027" s="66">
        <f>VLOOKUP(Pag_Inicio_Corr_mas_casos[[#This Row],[Corregimiento]],Hoja3!$A$2:$D$676,4,0)</f>
        <v>130102</v>
      </c>
      <c r="E6027" s="65">
        <v>46</v>
      </c>
    </row>
    <row r="6028" spans="1:6">
      <c r="A6028" s="64">
        <v>44198</v>
      </c>
      <c r="B6028" s="65">
        <v>44198</v>
      </c>
      <c r="C6028" s="65" t="s">
        <v>802</v>
      </c>
      <c r="D6028" s="66">
        <f>VLOOKUP(Pag_Inicio_Corr_mas_casos[[#This Row],[Corregimiento]],Hoja3!$A$2:$D$676,4,0)</f>
        <v>80815</v>
      </c>
      <c r="E6028" s="65">
        <v>67</v>
      </c>
    </row>
    <row r="6029" spans="1:6">
      <c r="A6029" s="64">
        <v>44198</v>
      </c>
      <c r="B6029" s="65">
        <v>44198</v>
      </c>
      <c r="C6029" s="65" t="s">
        <v>787</v>
      </c>
      <c r="D6029" s="66">
        <f>VLOOKUP(Pag_Inicio_Corr_mas_casos[[#This Row],[Corregimiento]],Hoja3!$A$2:$D$676,4,0)</f>
        <v>80823</v>
      </c>
      <c r="E6029" s="65">
        <v>44</v>
      </c>
    </row>
    <row r="6030" spans="1:6">
      <c r="A6030" s="64">
        <v>44198</v>
      </c>
      <c r="B6030" s="65">
        <v>44198</v>
      </c>
      <c r="C6030" s="65" t="s">
        <v>798</v>
      </c>
      <c r="D6030" s="66">
        <f>VLOOKUP(Pag_Inicio_Corr_mas_casos[[#This Row],[Corregimiento]],Hoja3!$A$2:$D$676,4,0)</f>
        <v>80820</v>
      </c>
      <c r="E6030" s="65">
        <v>43</v>
      </c>
    </row>
    <row r="6031" spans="1:6">
      <c r="A6031" s="64">
        <v>44198</v>
      </c>
      <c r="B6031" s="65">
        <v>44198</v>
      </c>
      <c r="C6031" s="65" t="s">
        <v>865</v>
      </c>
      <c r="D6031" s="66">
        <f>VLOOKUP(Pag_Inicio_Corr_mas_casos[[#This Row],[Corregimiento]],Hoja3!$A$2:$D$676,4,0)</f>
        <v>81001</v>
      </c>
      <c r="E6031" s="65">
        <v>42</v>
      </c>
    </row>
    <row r="6032" spans="1:6">
      <c r="A6032" s="64">
        <v>44198</v>
      </c>
      <c r="B6032" s="65">
        <v>44198</v>
      </c>
      <c r="C6032" s="65" t="s">
        <v>789</v>
      </c>
      <c r="D6032" s="66">
        <f>VLOOKUP(Pag_Inicio_Corr_mas_casos[[#This Row],[Corregimiento]],Hoja3!$A$2:$D$676,4,0)</f>
        <v>80816</v>
      </c>
      <c r="E6032" s="65">
        <v>37</v>
      </c>
    </row>
    <row r="6033" spans="1:5">
      <c r="A6033" s="64">
        <v>44198</v>
      </c>
      <c r="B6033" s="65">
        <v>44198</v>
      </c>
      <c r="C6033" s="65" t="s">
        <v>864</v>
      </c>
      <c r="D6033" s="66">
        <f>VLOOKUP(Pag_Inicio_Corr_mas_casos[[#This Row],[Corregimiento]],Hoja3!$A$2:$D$676,4,0)</f>
        <v>81008</v>
      </c>
      <c r="E6033" s="65">
        <v>37</v>
      </c>
    </row>
    <row r="6034" spans="1:5">
      <c r="A6034" s="64">
        <v>44198</v>
      </c>
      <c r="B6034" s="65">
        <v>44198</v>
      </c>
      <c r="C6034" s="65" t="s">
        <v>866</v>
      </c>
      <c r="D6034" s="66">
        <f>VLOOKUP(Pag_Inicio_Corr_mas_casos[[#This Row],[Corregimiento]],Hoja3!$A$2:$D$676,4,0)</f>
        <v>81002</v>
      </c>
      <c r="E6034" s="65">
        <v>36</v>
      </c>
    </row>
    <row r="6035" spans="1:5">
      <c r="A6035" s="64">
        <v>44198</v>
      </c>
      <c r="B6035" s="65">
        <v>44198</v>
      </c>
      <c r="C6035" s="65" t="s">
        <v>796</v>
      </c>
      <c r="D6035" s="66">
        <f>VLOOKUP(Pag_Inicio_Corr_mas_casos[[#This Row],[Corregimiento]],Hoja3!$A$2:$D$676,4,0)</f>
        <v>130107</v>
      </c>
      <c r="E6035" s="65">
        <v>36</v>
      </c>
    </row>
    <row r="6036" spans="1:5">
      <c r="A6036" s="64">
        <v>44198</v>
      </c>
      <c r="B6036" s="65">
        <v>44198</v>
      </c>
      <c r="C6036" s="65" t="s">
        <v>800</v>
      </c>
      <c r="D6036" s="66">
        <f>VLOOKUP(Pag_Inicio_Corr_mas_casos[[#This Row],[Corregimiento]],Hoja3!$A$2:$D$676,4,0)</f>
        <v>80822</v>
      </c>
      <c r="E6036" s="65">
        <v>35</v>
      </c>
    </row>
    <row r="6037" spans="1:5">
      <c r="A6037" s="64">
        <v>44198</v>
      </c>
      <c r="B6037" s="65">
        <v>44198</v>
      </c>
      <c r="C6037" s="65" t="s">
        <v>618</v>
      </c>
      <c r="D6037" s="66">
        <f>VLOOKUP(Pag_Inicio_Corr_mas_casos[[#This Row],[Corregimiento]],Hoja3!$A$2:$D$676,4,0)</f>
        <v>80821</v>
      </c>
      <c r="E6037" s="65">
        <v>34</v>
      </c>
    </row>
    <row r="6038" spans="1:5">
      <c r="A6038" s="64">
        <v>44198</v>
      </c>
      <c r="B6038" s="65">
        <v>44198</v>
      </c>
      <c r="C6038" s="65" t="s">
        <v>925</v>
      </c>
      <c r="D6038" s="66">
        <f>VLOOKUP(Pag_Inicio_Corr_mas_casos[[#This Row],[Corregimiento]],Hoja3!$A$2:$D$676,4,0)</f>
        <v>91101</v>
      </c>
      <c r="E6038" s="65">
        <v>34</v>
      </c>
    </row>
    <row r="6039" spans="1:5">
      <c r="A6039" s="64">
        <v>44198</v>
      </c>
      <c r="B6039" s="65">
        <v>44198</v>
      </c>
      <c r="C6039" s="65" t="s">
        <v>790</v>
      </c>
      <c r="D6039" s="66">
        <f>VLOOKUP(Pag_Inicio_Corr_mas_casos[[#This Row],[Corregimiento]],Hoja3!$A$2:$D$676,4,0)</f>
        <v>130708</v>
      </c>
      <c r="E6039" s="65">
        <v>31</v>
      </c>
    </row>
    <row r="6040" spans="1:5">
      <c r="A6040" s="64">
        <v>44198</v>
      </c>
      <c r="B6040" s="65">
        <v>44198</v>
      </c>
      <c r="C6040" s="65" t="s">
        <v>906</v>
      </c>
      <c r="D6040" s="66">
        <f>VLOOKUP(Pag_Inicio_Corr_mas_casos[[#This Row],[Corregimiento]],Hoja3!$A$2:$D$676,4,0)</f>
        <v>40601</v>
      </c>
      <c r="E6040" s="65">
        <v>30</v>
      </c>
    </row>
    <row r="6041" spans="1:5">
      <c r="A6041" s="64">
        <v>44198</v>
      </c>
      <c r="B6041" s="65">
        <v>44198</v>
      </c>
      <c r="C6041" s="65" t="s">
        <v>884</v>
      </c>
      <c r="D6041" s="66">
        <f>VLOOKUP(Pag_Inicio_Corr_mas_casos[[#This Row],[Corregimiento]],Hoja3!$A$2:$D$676,4,0)</f>
        <v>130108</v>
      </c>
      <c r="E6041" s="65">
        <v>29</v>
      </c>
    </row>
    <row r="6042" spans="1:5">
      <c r="A6042" s="64">
        <v>44198</v>
      </c>
      <c r="B6042" s="65">
        <v>44198</v>
      </c>
      <c r="C6042" s="65" t="s">
        <v>896</v>
      </c>
      <c r="D6042" s="66">
        <f>VLOOKUP(Pag_Inicio_Corr_mas_casos[[#This Row],[Corregimiento]],Hoja3!$A$2:$D$676,4,0)</f>
        <v>80501</v>
      </c>
      <c r="E6042" s="65">
        <v>26</v>
      </c>
    </row>
    <row r="6043" spans="1:5">
      <c r="A6043" s="64">
        <v>44198</v>
      </c>
      <c r="B6043" s="65">
        <v>44198</v>
      </c>
      <c r="C6043" s="65" t="s">
        <v>791</v>
      </c>
      <c r="D6043" s="66">
        <f>VLOOKUP(Pag_Inicio_Corr_mas_casos[[#This Row],[Corregimiento]],Hoja3!$A$2:$D$676,4,0)</f>
        <v>81007</v>
      </c>
      <c r="E6043" s="65">
        <v>25</v>
      </c>
    </row>
    <row r="6044" spans="1:5">
      <c r="A6044" s="64">
        <v>44198</v>
      </c>
      <c r="B6044" s="65">
        <v>44198</v>
      </c>
      <c r="C6044" s="65" t="s">
        <v>797</v>
      </c>
      <c r="D6044" s="66">
        <f>VLOOKUP(Pag_Inicio_Corr_mas_casos[[#This Row],[Corregimiento]],Hoja3!$A$2:$D$676,4,0)</f>
        <v>80813</v>
      </c>
      <c r="E6044" s="65">
        <v>25</v>
      </c>
    </row>
    <row r="6045" spans="1:5">
      <c r="A6045" s="64">
        <v>44198</v>
      </c>
      <c r="B6045" s="65">
        <v>44198</v>
      </c>
      <c r="C6045" s="65" t="s">
        <v>861</v>
      </c>
      <c r="D6045" s="66">
        <f>VLOOKUP(Pag_Inicio_Corr_mas_casos[[#This Row],[Corregimiento]],Hoja3!$A$2:$D$676,4,0)</f>
        <v>130702</v>
      </c>
      <c r="E6045" s="65">
        <v>23</v>
      </c>
    </row>
    <row r="6046" spans="1:5">
      <c r="A6046" s="64">
        <v>44198</v>
      </c>
      <c r="B6046" s="65">
        <v>44198</v>
      </c>
      <c r="C6046" s="65" t="s">
        <v>793</v>
      </c>
      <c r="D6046" s="66">
        <f>VLOOKUP(Pag_Inicio_Corr_mas_casos[[#This Row],[Corregimiento]],Hoja3!$A$2:$D$676,4,0)</f>
        <v>80826</v>
      </c>
      <c r="E6046" s="65">
        <v>23</v>
      </c>
    </row>
    <row r="6047" spans="1:5">
      <c r="A6047" s="64">
        <v>44198</v>
      </c>
      <c r="B6047" s="65">
        <v>44198</v>
      </c>
      <c r="C6047" s="65" t="s">
        <v>867</v>
      </c>
      <c r="D6047" s="66">
        <f>VLOOKUP(Pag_Inicio_Corr_mas_casos[[#This Row],[Corregimiento]],Hoja3!$A$2:$D$676,4,0)</f>
        <v>81003</v>
      </c>
      <c r="E6047" s="65">
        <v>23</v>
      </c>
    </row>
    <row r="6048" spans="1:5">
      <c r="A6048" s="64">
        <v>44198</v>
      </c>
      <c r="B6048" s="65">
        <v>44198</v>
      </c>
      <c r="C6048" s="65" t="s">
        <v>799</v>
      </c>
      <c r="D6048" s="66">
        <f>VLOOKUP(Pag_Inicio_Corr_mas_casos[[#This Row],[Corregimiento]],Hoja3!$A$2:$D$676,4,0)</f>
        <v>80817</v>
      </c>
      <c r="E6048" s="65">
        <v>23</v>
      </c>
    </row>
    <row r="6049" spans="1:5">
      <c r="A6049" s="64">
        <v>44198</v>
      </c>
      <c r="B6049" s="65">
        <v>44198</v>
      </c>
      <c r="C6049" s="65" t="s">
        <v>784</v>
      </c>
      <c r="D6049" s="66">
        <f>VLOOKUP(Pag_Inicio_Corr_mas_casos[[#This Row],[Corregimiento]],Hoja3!$A$2:$D$676,4,0)</f>
        <v>130717</v>
      </c>
      <c r="E6049" s="65">
        <v>21</v>
      </c>
    </row>
    <row r="6050" spans="1:5">
      <c r="A6050" s="64">
        <v>44198</v>
      </c>
      <c r="B6050" s="65">
        <v>44198</v>
      </c>
      <c r="C6050" s="65" t="s">
        <v>892</v>
      </c>
      <c r="D6050" s="66">
        <f>VLOOKUP(Pag_Inicio_Corr_mas_casos[[#This Row],[Corregimiento]],Hoja3!$A$2:$D$676,4,0)</f>
        <v>80812</v>
      </c>
      <c r="E6050" s="65">
        <v>20</v>
      </c>
    </row>
    <row r="6051" spans="1:5">
      <c r="A6051" s="64">
        <v>44198</v>
      </c>
      <c r="B6051" s="65">
        <v>44198</v>
      </c>
      <c r="C6051" s="65" t="s">
        <v>909</v>
      </c>
      <c r="D6051" s="66">
        <f>VLOOKUP(Pag_Inicio_Corr_mas_casos[[#This Row],[Corregimiento]],Hoja3!$A$2:$D$676,4,0)</f>
        <v>20401</v>
      </c>
      <c r="E6051" s="65">
        <v>20</v>
      </c>
    </row>
    <row r="6052" spans="1:5">
      <c r="A6052" s="64">
        <v>44198</v>
      </c>
      <c r="B6052" s="65">
        <v>44198</v>
      </c>
      <c r="C6052" s="65" t="s">
        <v>822</v>
      </c>
      <c r="D6052" s="66">
        <f>VLOOKUP(Pag_Inicio_Corr_mas_casos[[#This Row],[Corregimiento]],Hoja3!$A$2:$D$676,4,0)</f>
        <v>60105</v>
      </c>
      <c r="E6052" s="65">
        <v>20</v>
      </c>
    </row>
    <row r="6053" spans="1:5">
      <c r="A6053" s="64">
        <v>44198</v>
      </c>
      <c r="B6053" s="65">
        <v>44198</v>
      </c>
      <c r="C6053" s="65" t="s">
        <v>805</v>
      </c>
      <c r="D6053" s="66">
        <f>VLOOKUP(Pag_Inicio_Corr_mas_casos[[#This Row],[Corregimiento]],Hoja3!$A$2:$D$676,4,0)</f>
        <v>130701</v>
      </c>
      <c r="E6053" s="65">
        <v>19</v>
      </c>
    </row>
    <row r="6054" spans="1:5">
      <c r="A6054" s="64">
        <v>44198</v>
      </c>
      <c r="B6054" s="65">
        <v>44198</v>
      </c>
      <c r="C6054" s="65" t="s">
        <v>943</v>
      </c>
      <c r="D6054" s="66">
        <f>VLOOKUP(Pag_Inicio_Corr_mas_casos[[#This Row],[Corregimiento]],Hoja3!$A$2:$D$676,4,0)</f>
        <v>20104</v>
      </c>
      <c r="E6054" s="65">
        <v>19</v>
      </c>
    </row>
    <row r="6055" spans="1:5">
      <c r="A6055" s="64">
        <v>44198</v>
      </c>
      <c r="B6055" s="65">
        <v>44198</v>
      </c>
      <c r="C6055" s="65" t="s">
        <v>873</v>
      </c>
      <c r="D6055" s="66">
        <f>VLOOKUP(Pag_Inicio_Corr_mas_casos[[#This Row],[Corregimiento]],Hoja3!$A$2:$D$676,4,0)</f>
        <v>30103</v>
      </c>
      <c r="E6055" s="65">
        <v>18</v>
      </c>
    </row>
    <row r="6056" spans="1:5">
      <c r="A6056" s="64">
        <v>44198</v>
      </c>
      <c r="B6056" s="65">
        <v>44198</v>
      </c>
      <c r="C6056" s="65" t="s">
        <v>806</v>
      </c>
      <c r="D6056" s="66">
        <f>VLOOKUP(Pag_Inicio_Corr_mas_casos[[#This Row],[Corregimiento]],Hoja3!$A$2:$D$676,4,0)</f>
        <v>80804</v>
      </c>
      <c r="E6056" s="65">
        <v>18</v>
      </c>
    </row>
    <row r="6057" spans="1:5">
      <c r="A6057" s="64">
        <v>44198</v>
      </c>
      <c r="B6057" s="65">
        <v>44198</v>
      </c>
      <c r="C6057" s="65" t="s">
        <v>804</v>
      </c>
      <c r="D6057" s="66">
        <f>VLOOKUP(Pag_Inicio_Corr_mas_casos[[#This Row],[Corregimiento]],Hoja3!$A$2:$D$676,4,0)</f>
        <v>50208</v>
      </c>
      <c r="E6057" s="65">
        <v>18</v>
      </c>
    </row>
    <row r="6058" spans="1:5">
      <c r="A6058" s="64">
        <v>44198</v>
      </c>
      <c r="B6058" s="65">
        <v>44198</v>
      </c>
      <c r="C6058" s="65" t="s">
        <v>803</v>
      </c>
      <c r="D6058" s="66">
        <f>VLOOKUP(Pag_Inicio_Corr_mas_casos[[#This Row],[Corregimiento]],Hoja3!$A$2:$D$676,4,0)</f>
        <v>130716</v>
      </c>
      <c r="E6058" s="65">
        <v>18</v>
      </c>
    </row>
    <row r="6059" spans="1:5">
      <c r="A6059" s="64">
        <v>44198</v>
      </c>
      <c r="B6059" s="65">
        <v>44198</v>
      </c>
      <c r="C6059" s="65" t="s">
        <v>841</v>
      </c>
      <c r="D6059" s="66">
        <f>VLOOKUP(Pag_Inicio_Corr_mas_casos[[#This Row],[Corregimiento]],Hoja3!$A$2:$D$676,4,0)</f>
        <v>81005</v>
      </c>
      <c r="E6059" s="65">
        <v>18</v>
      </c>
    </row>
    <row r="6060" spans="1:5">
      <c r="A6060" s="64">
        <v>44198</v>
      </c>
      <c r="B6060" s="65">
        <v>44198</v>
      </c>
      <c r="C6060" s="65" t="s">
        <v>837</v>
      </c>
      <c r="D6060" s="66">
        <f>VLOOKUP(Pag_Inicio_Corr_mas_casos[[#This Row],[Corregimiento]],Hoja3!$A$2:$D$676,4,0)</f>
        <v>130706</v>
      </c>
      <c r="E6060" s="65">
        <v>17</v>
      </c>
    </row>
    <row r="6061" spans="1:5">
      <c r="A6061" s="64">
        <v>44198</v>
      </c>
      <c r="B6061" s="65">
        <v>44198</v>
      </c>
      <c r="C6061" s="65" t="s">
        <v>808</v>
      </c>
      <c r="D6061" s="66">
        <f>VLOOKUP(Pag_Inicio_Corr_mas_casos[[#This Row],[Corregimiento]],Hoja3!$A$2:$D$676,4,0)</f>
        <v>81006</v>
      </c>
      <c r="E6061" s="65">
        <v>16</v>
      </c>
    </row>
    <row r="6062" spans="1:5">
      <c r="A6062" s="64">
        <v>44198</v>
      </c>
      <c r="B6062" s="65">
        <v>44198</v>
      </c>
      <c r="C6062" s="65" t="s">
        <v>788</v>
      </c>
      <c r="D6062" s="66">
        <f>VLOOKUP(Pag_Inicio_Corr_mas_casos[[#This Row],[Corregimiento]],Hoja3!$A$2:$D$676,4,0)</f>
        <v>80807</v>
      </c>
      <c r="E6062" s="65">
        <v>16</v>
      </c>
    </row>
    <row r="6063" spans="1:5">
      <c r="A6063" s="64">
        <v>44198</v>
      </c>
      <c r="B6063" s="65">
        <v>44198</v>
      </c>
      <c r="C6063" s="65" t="s">
        <v>904</v>
      </c>
      <c r="D6063" s="66">
        <f>VLOOKUP(Pag_Inicio_Corr_mas_casos[[#This Row],[Corregimiento]],Hoja3!$A$2:$D$676,4,0)</f>
        <v>40501</v>
      </c>
      <c r="E6063" s="65">
        <v>16</v>
      </c>
    </row>
    <row r="6064" spans="1:5">
      <c r="A6064" s="64">
        <v>44198</v>
      </c>
      <c r="B6064" s="65">
        <v>44198</v>
      </c>
      <c r="C6064" s="65" t="s">
        <v>897</v>
      </c>
      <c r="D6064" s="66">
        <f>VLOOKUP(Pag_Inicio_Corr_mas_casos[[#This Row],[Corregimiento]],Hoja3!$A$2:$D$676,4,0)</f>
        <v>20105</v>
      </c>
      <c r="E6064" s="65">
        <v>15</v>
      </c>
    </row>
    <row r="6065" spans="1:5">
      <c r="A6065" s="64">
        <v>44198</v>
      </c>
      <c r="B6065" s="65">
        <v>44198</v>
      </c>
      <c r="C6065" s="65" t="s">
        <v>783</v>
      </c>
      <c r="D6065" s="66">
        <f>VLOOKUP(Pag_Inicio_Corr_mas_casos[[#This Row],[Corregimiento]],Hoja3!$A$2:$D$676,4,0)</f>
        <v>80810</v>
      </c>
      <c r="E6065" s="65">
        <v>15</v>
      </c>
    </row>
    <row r="6066" spans="1:5">
      <c r="A6066" s="64">
        <v>44198</v>
      </c>
      <c r="B6066" s="65">
        <v>44198</v>
      </c>
      <c r="C6066" s="65" t="s">
        <v>844</v>
      </c>
      <c r="D6066" s="66">
        <f>VLOOKUP(Pag_Inicio_Corr_mas_casos[[#This Row],[Corregimiento]],Hoja3!$A$2:$D$676,4,0)</f>
        <v>81004</v>
      </c>
      <c r="E6066" s="65">
        <v>14</v>
      </c>
    </row>
    <row r="6067" spans="1:5">
      <c r="A6067" s="64">
        <v>44198</v>
      </c>
      <c r="B6067" s="65">
        <v>44198</v>
      </c>
      <c r="C6067" s="65" t="s">
        <v>851</v>
      </c>
      <c r="D6067" s="66">
        <f>VLOOKUP(Pag_Inicio_Corr_mas_casos[[#This Row],[Corregimiento]],Hoja3!$A$2:$D$676,4,0)</f>
        <v>60103</v>
      </c>
      <c r="E6067" s="65">
        <v>14</v>
      </c>
    </row>
    <row r="6068" spans="1:5">
      <c r="A6068" s="64">
        <v>44198</v>
      </c>
      <c r="B6068" s="65">
        <v>44198</v>
      </c>
      <c r="C6068" s="65" t="s">
        <v>807</v>
      </c>
      <c r="D6068" s="66">
        <f>VLOOKUP(Pag_Inicio_Corr_mas_casos[[#This Row],[Corregimiento]],Hoja3!$A$2:$D$676,4,0)</f>
        <v>20601</v>
      </c>
      <c r="E6068" s="65">
        <v>14</v>
      </c>
    </row>
    <row r="6069" spans="1:5">
      <c r="A6069" s="64">
        <v>44198</v>
      </c>
      <c r="B6069" s="65">
        <v>44198</v>
      </c>
      <c r="C6069" s="65" t="s">
        <v>785</v>
      </c>
      <c r="D6069" s="66">
        <f>VLOOKUP(Pag_Inicio_Corr_mas_casos[[#This Row],[Corregimiento]],Hoja3!$A$2:$D$676,4,0)</f>
        <v>81009</v>
      </c>
      <c r="E6069" s="65">
        <v>14</v>
      </c>
    </row>
    <row r="6070" spans="1:5">
      <c r="A6070" s="64">
        <v>44198</v>
      </c>
      <c r="B6070" s="65">
        <v>44198</v>
      </c>
      <c r="C6070" s="65" t="s">
        <v>792</v>
      </c>
      <c r="D6070" s="66">
        <f>VLOOKUP(Pag_Inicio_Corr_mas_casos[[#This Row],[Corregimiento]],Hoja3!$A$2:$D$676,4,0)</f>
        <v>80814</v>
      </c>
      <c r="E6070" s="65">
        <v>13</v>
      </c>
    </row>
    <row r="6071" spans="1:5">
      <c r="A6071" s="64">
        <v>44198</v>
      </c>
      <c r="B6071" s="65">
        <v>44198</v>
      </c>
      <c r="C6071" s="65" t="s">
        <v>838</v>
      </c>
      <c r="D6071" s="66">
        <f>VLOOKUP(Pag_Inicio_Corr_mas_casos[[#This Row],[Corregimiento]],Hoja3!$A$2:$D$676,4,0)</f>
        <v>80808</v>
      </c>
      <c r="E6071" s="65">
        <v>13</v>
      </c>
    </row>
    <row r="6072" spans="1:5">
      <c r="A6072" s="64">
        <v>44198</v>
      </c>
      <c r="B6072" s="65">
        <v>44198</v>
      </c>
      <c r="C6072" s="65" t="s">
        <v>916</v>
      </c>
      <c r="D6072" s="66">
        <f>VLOOKUP(Pag_Inicio_Corr_mas_casos[[#This Row],[Corregimiento]],Hoja3!$A$2:$D$676,4,0)</f>
        <v>91011</v>
      </c>
      <c r="E6072" s="65">
        <v>13</v>
      </c>
    </row>
    <row r="6073" spans="1:5">
      <c r="A6073" s="64">
        <v>44198</v>
      </c>
      <c r="B6073" s="65">
        <v>44198</v>
      </c>
      <c r="C6073" s="65" t="s">
        <v>868</v>
      </c>
      <c r="D6073" s="66">
        <f>VLOOKUP(Pag_Inicio_Corr_mas_casos[[#This Row],[Corregimiento]],Hoja3!$A$2:$D$676,4,0)</f>
        <v>91001</v>
      </c>
      <c r="E6073" s="65">
        <v>13</v>
      </c>
    </row>
    <row r="6074" spans="1:5">
      <c r="A6074" s="64">
        <v>44198</v>
      </c>
      <c r="B6074" s="65">
        <v>44198</v>
      </c>
      <c r="C6074" s="65" t="s">
        <v>878</v>
      </c>
      <c r="D6074" s="66">
        <f>VLOOKUP(Pag_Inicio_Corr_mas_casos[[#This Row],[Corregimiento]],Hoja3!$A$2:$D$676,4,0)</f>
        <v>30104</v>
      </c>
      <c r="E6074" s="65">
        <v>12</v>
      </c>
    </row>
    <row r="6075" spans="1:5">
      <c r="A6075" s="64">
        <v>44198</v>
      </c>
      <c r="B6075" s="65">
        <v>44198</v>
      </c>
      <c r="C6075" s="65" t="s">
        <v>813</v>
      </c>
      <c r="D6075" s="66">
        <f>VLOOKUP(Pag_Inicio_Corr_mas_casos[[#This Row],[Corregimiento]],Hoja3!$A$2:$D$676,4,0)</f>
        <v>30107</v>
      </c>
      <c r="E6075" s="65">
        <v>12</v>
      </c>
    </row>
    <row r="6076" spans="1:5">
      <c r="A6076" s="64">
        <v>44198</v>
      </c>
      <c r="B6076" s="65">
        <v>44198</v>
      </c>
      <c r="C6076" s="65" t="s">
        <v>944</v>
      </c>
      <c r="D6076" s="66">
        <f>VLOOKUP(Pag_Inicio_Corr_mas_casos[[#This Row],[Corregimiento]],Hoja3!$A$2:$D$676,4,0)</f>
        <v>40205</v>
      </c>
      <c r="E6076" s="65">
        <v>12</v>
      </c>
    </row>
    <row r="6077" spans="1:5">
      <c r="A6077" s="64">
        <v>44198</v>
      </c>
      <c r="B6077" s="65">
        <v>44198</v>
      </c>
      <c r="C6077" s="65" t="s">
        <v>945</v>
      </c>
      <c r="D6077" s="66">
        <f>VLOOKUP(Pag_Inicio_Corr_mas_casos[[#This Row],[Corregimiento]],Hoja3!$A$2:$D$676,4,0)</f>
        <v>41401</v>
      </c>
      <c r="E6077" s="65">
        <v>12</v>
      </c>
    </row>
    <row r="6078" spans="1:5">
      <c r="A6078" s="64">
        <v>44198</v>
      </c>
      <c r="B6078" s="65">
        <v>44198</v>
      </c>
      <c r="C6078" s="65" t="s">
        <v>885</v>
      </c>
      <c r="D6078" s="66">
        <f>VLOOKUP(Pag_Inicio_Corr_mas_casos[[#This Row],[Corregimiento]],Hoja3!$A$2:$D$676,4,0)</f>
        <v>60101</v>
      </c>
      <c r="E6078" s="65">
        <v>11</v>
      </c>
    </row>
    <row r="6079" spans="1:5">
      <c r="A6079" s="64">
        <v>44198</v>
      </c>
      <c r="B6079" s="65">
        <v>44198</v>
      </c>
      <c r="C6079" s="65" t="s">
        <v>794</v>
      </c>
      <c r="D6079" s="66">
        <f>VLOOKUP(Pag_Inicio_Corr_mas_casos[[#This Row],[Corregimiento]],Hoja3!$A$2:$D$676,4,0)</f>
        <v>80811</v>
      </c>
      <c r="E6079" s="65">
        <v>11</v>
      </c>
    </row>
    <row r="6080" spans="1:5">
      <c r="A6080" s="64">
        <v>44198</v>
      </c>
      <c r="B6080" s="65">
        <v>44198</v>
      </c>
      <c r="C6080" s="65" t="s">
        <v>822</v>
      </c>
      <c r="D6080" s="66">
        <f>VLOOKUP(Pag_Inicio_Corr_mas_casos[[#This Row],[Corregimiento]],Hoja3!$A$2:$D$676,4,0)</f>
        <v>60105</v>
      </c>
      <c r="E6080" s="65">
        <v>11</v>
      </c>
    </row>
    <row r="6081" spans="1:6">
      <c r="A6081" s="64">
        <v>44198</v>
      </c>
      <c r="B6081" s="65">
        <v>44198</v>
      </c>
      <c r="C6081" s="65" t="s">
        <v>812</v>
      </c>
      <c r="D6081" s="66">
        <f>VLOOKUP(Pag_Inicio_Corr_mas_casos[[#This Row],[Corregimiento]],Hoja3!$A$2:$D$676,4,0)</f>
        <v>20406</v>
      </c>
      <c r="E6081" s="65">
        <v>11</v>
      </c>
    </row>
    <row r="6082" spans="1:6">
      <c r="A6082" s="92">
        <v>44199</v>
      </c>
      <c r="B6082" s="93">
        <v>44199</v>
      </c>
      <c r="C6082" s="93" t="s">
        <v>858</v>
      </c>
      <c r="D6082" s="94">
        <f>VLOOKUP(Pag_Inicio_Corr_mas_casos[[#This Row],[Corregimiento]],Hoja3!$A$2:$D$676,4,0)</f>
        <v>80819</v>
      </c>
      <c r="E6082" s="93">
        <v>64</v>
      </c>
      <c r="F6082">
        <v>59</v>
      </c>
    </row>
    <row r="6083" spans="1:6">
      <c r="A6083" s="92">
        <v>44199</v>
      </c>
      <c r="B6083" s="93">
        <v>44199</v>
      </c>
      <c r="C6083" s="93" t="s">
        <v>892</v>
      </c>
      <c r="D6083" s="94">
        <f>VLOOKUP(Pag_Inicio_Corr_mas_casos[[#This Row],[Corregimiento]],Hoja3!$A$2:$D$676,4,0)</f>
        <v>80812</v>
      </c>
      <c r="E6083" s="93">
        <v>57</v>
      </c>
    </row>
    <row r="6084" spans="1:6">
      <c r="A6084" s="92">
        <v>44199</v>
      </c>
      <c r="B6084" s="93">
        <v>44199</v>
      </c>
      <c r="C6084" s="93" t="s">
        <v>900</v>
      </c>
      <c r="D6084" s="94">
        <f>VLOOKUP(Pag_Inicio_Corr_mas_casos[[#This Row],[Corregimiento]],Hoja3!$A$2:$D$676,4,0)</f>
        <v>130102</v>
      </c>
      <c r="E6084" s="93">
        <v>51</v>
      </c>
    </row>
    <row r="6085" spans="1:6">
      <c r="A6085" s="92">
        <v>44199</v>
      </c>
      <c r="B6085" s="93">
        <v>44199</v>
      </c>
      <c r="C6085" s="93" t="s">
        <v>906</v>
      </c>
      <c r="D6085" s="94">
        <f>VLOOKUP(Pag_Inicio_Corr_mas_casos[[#This Row],[Corregimiento]],Hoja3!$A$2:$D$676,4,0)</f>
        <v>40601</v>
      </c>
      <c r="E6085" s="93">
        <v>47</v>
      </c>
    </row>
    <row r="6086" spans="1:6">
      <c r="A6086" s="92">
        <v>44199</v>
      </c>
      <c r="B6086" s="93">
        <v>44199</v>
      </c>
      <c r="C6086" s="93" t="s">
        <v>866</v>
      </c>
      <c r="D6086" s="94">
        <f>VLOOKUP(Pag_Inicio_Corr_mas_casos[[#This Row],[Corregimiento]],Hoja3!$A$2:$D$676,4,0)</f>
        <v>81002</v>
      </c>
      <c r="E6086" s="93">
        <v>44</v>
      </c>
    </row>
    <row r="6087" spans="1:6">
      <c r="A6087" s="92">
        <v>44199</v>
      </c>
      <c r="B6087" s="93">
        <v>44199</v>
      </c>
      <c r="C6087" s="93" t="s">
        <v>784</v>
      </c>
      <c r="D6087" s="94">
        <f>VLOOKUP(Pag_Inicio_Corr_mas_casos[[#This Row],[Corregimiento]],Hoja3!$A$2:$D$676,4,0)</f>
        <v>130717</v>
      </c>
      <c r="E6087" s="93">
        <v>44</v>
      </c>
    </row>
    <row r="6088" spans="1:6">
      <c r="A6088" s="92">
        <v>44199</v>
      </c>
      <c r="B6088" s="93">
        <v>44199</v>
      </c>
      <c r="C6088" s="93" t="s">
        <v>800</v>
      </c>
      <c r="D6088" s="94">
        <f>VLOOKUP(Pag_Inicio_Corr_mas_casos[[#This Row],[Corregimiento]],Hoja3!$A$2:$D$676,4,0)</f>
        <v>80822</v>
      </c>
      <c r="E6088" s="93">
        <v>42</v>
      </c>
    </row>
    <row r="6089" spans="1:6">
      <c r="A6089" s="92">
        <v>44199</v>
      </c>
      <c r="B6089" s="93">
        <v>44199</v>
      </c>
      <c r="C6089" s="93" t="s">
        <v>942</v>
      </c>
      <c r="D6089" s="94">
        <f>VLOOKUP(Pag_Inicio_Corr_mas_casos[[#This Row],[Corregimiento]],Hoja3!$A$2:$D$676,4,0)</f>
        <v>130106</v>
      </c>
      <c r="E6089" s="93">
        <v>41</v>
      </c>
    </row>
    <row r="6090" spans="1:6">
      <c r="A6090" s="92">
        <v>44199</v>
      </c>
      <c r="B6090" s="93">
        <v>44199</v>
      </c>
      <c r="C6090" s="93" t="s">
        <v>914</v>
      </c>
      <c r="D6090" s="94">
        <f>VLOOKUP(Pag_Inicio_Corr_mas_casos[[#This Row],[Corregimiento]],Hoja3!$A$2:$D$676,4,0)</f>
        <v>130101</v>
      </c>
      <c r="E6090" s="93">
        <v>40</v>
      </c>
    </row>
    <row r="6091" spans="1:6">
      <c r="A6091" s="92">
        <v>44199</v>
      </c>
      <c r="B6091" s="93">
        <v>44199</v>
      </c>
      <c r="C6091" s="93" t="s">
        <v>788</v>
      </c>
      <c r="D6091" s="94">
        <f>VLOOKUP(Pag_Inicio_Corr_mas_casos[[#This Row],[Corregimiento]],Hoja3!$A$2:$D$676,4,0)</f>
        <v>80807</v>
      </c>
      <c r="E6091" s="93">
        <v>37</v>
      </c>
    </row>
    <row r="6092" spans="1:6">
      <c r="A6092" s="92">
        <v>44199</v>
      </c>
      <c r="B6092" s="93">
        <v>44199</v>
      </c>
      <c r="C6092" s="93" t="s">
        <v>785</v>
      </c>
      <c r="D6092" s="94">
        <f>VLOOKUP(Pag_Inicio_Corr_mas_casos[[#This Row],[Corregimiento]],Hoja3!$A$2:$D$676,4,0)</f>
        <v>81009</v>
      </c>
      <c r="E6092" s="93">
        <v>35</v>
      </c>
    </row>
    <row r="6093" spans="1:6">
      <c r="A6093" s="92">
        <v>44199</v>
      </c>
      <c r="B6093" s="93">
        <v>44199</v>
      </c>
      <c r="C6093" s="93" t="s">
        <v>861</v>
      </c>
      <c r="D6093" s="94">
        <f>VLOOKUP(Pag_Inicio_Corr_mas_casos[[#This Row],[Corregimiento]],Hoja3!$A$2:$D$676,4,0)</f>
        <v>130702</v>
      </c>
      <c r="E6093" s="93">
        <v>33</v>
      </c>
    </row>
    <row r="6094" spans="1:6">
      <c r="A6094" s="92">
        <v>44199</v>
      </c>
      <c r="B6094" s="93">
        <v>44199</v>
      </c>
      <c r="C6094" s="93" t="s">
        <v>802</v>
      </c>
      <c r="D6094" s="94">
        <f>VLOOKUP(Pag_Inicio_Corr_mas_casos[[#This Row],[Corregimiento]],Hoja3!$A$2:$D$676,4,0)</f>
        <v>80815</v>
      </c>
      <c r="E6094" s="93">
        <v>33</v>
      </c>
    </row>
    <row r="6095" spans="1:6">
      <c r="A6095" s="92">
        <v>44199</v>
      </c>
      <c r="B6095" s="93">
        <v>44199</v>
      </c>
      <c r="C6095" s="93" t="s">
        <v>803</v>
      </c>
      <c r="D6095" s="94">
        <f>VLOOKUP(Pag_Inicio_Corr_mas_casos[[#This Row],[Corregimiento]],Hoja3!$A$2:$D$676,4,0)</f>
        <v>130716</v>
      </c>
      <c r="E6095" s="93">
        <v>31</v>
      </c>
    </row>
    <row r="6096" spans="1:6">
      <c r="A6096" s="92">
        <v>44199</v>
      </c>
      <c r="B6096" s="93">
        <v>44199</v>
      </c>
      <c r="C6096" s="93" t="s">
        <v>783</v>
      </c>
      <c r="D6096" s="94">
        <f>VLOOKUP(Pag_Inicio_Corr_mas_casos[[#This Row],[Corregimiento]],Hoja3!$A$2:$D$676,4,0)</f>
        <v>80810</v>
      </c>
      <c r="E6096" s="93">
        <v>30</v>
      </c>
    </row>
    <row r="6097" spans="1:5">
      <c r="A6097" s="92">
        <v>44199</v>
      </c>
      <c r="B6097" s="93">
        <v>44199</v>
      </c>
      <c r="C6097" s="93" t="s">
        <v>805</v>
      </c>
      <c r="D6097" s="94">
        <f>VLOOKUP(Pag_Inicio_Corr_mas_casos[[#This Row],[Corregimiento]],Hoja3!$A$2:$D$676,4,0)</f>
        <v>130701</v>
      </c>
      <c r="E6097" s="93">
        <v>29</v>
      </c>
    </row>
    <row r="6098" spans="1:5">
      <c r="A6098" s="92">
        <v>44199</v>
      </c>
      <c r="B6098" s="93">
        <v>44199</v>
      </c>
      <c r="C6098" s="93" t="s">
        <v>790</v>
      </c>
      <c r="D6098" s="94">
        <f>VLOOKUP(Pag_Inicio_Corr_mas_casos[[#This Row],[Corregimiento]],Hoja3!$A$2:$D$676,4,0)</f>
        <v>130708</v>
      </c>
      <c r="E6098" s="93">
        <v>29</v>
      </c>
    </row>
    <row r="6099" spans="1:5">
      <c r="A6099" s="92">
        <v>44199</v>
      </c>
      <c r="B6099" s="93">
        <v>44199</v>
      </c>
      <c r="C6099" s="93" t="s">
        <v>815</v>
      </c>
      <c r="D6099" s="94">
        <f>VLOOKUP(Pag_Inicio_Corr_mas_casos[[#This Row],[Corregimiento]],Hoja3!$A$2:$D$676,4,0)</f>
        <v>130709</v>
      </c>
      <c r="E6099" s="93">
        <v>29</v>
      </c>
    </row>
    <row r="6100" spans="1:5">
      <c r="A6100" s="92">
        <v>44199</v>
      </c>
      <c r="B6100" s="93">
        <v>44199</v>
      </c>
      <c r="C6100" s="93" t="s">
        <v>904</v>
      </c>
      <c r="D6100" s="94">
        <f>VLOOKUP(Pag_Inicio_Corr_mas_casos[[#This Row],[Corregimiento]],Hoja3!$A$2:$D$676,4,0)</f>
        <v>40501</v>
      </c>
      <c r="E6100" s="93">
        <v>29</v>
      </c>
    </row>
    <row r="6101" spans="1:5">
      <c r="A6101" s="92">
        <v>44199</v>
      </c>
      <c r="B6101" s="93">
        <v>44199</v>
      </c>
      <c r="C6101" s="93" t="s">
        <v>884</v>
      </c>
      <c r="D6101" s="94">
        <f>VLOOKUP(Pag_Inicio_Corr_mas_casos[[#This Row],[Corregimiento]],Hoja3!$A$2:$D$676,4,0)</f>
        <v>130108</v>
      </c>
      <c r="E6101" s="93">
        <v>27</v>
      </c>
    </row>
    <row r="6102" spans="1:5">
      <c r="A6102" s="92">
        <v>44199</v>
      </c>
      <c r="B6102" s="93">
        <v>44199</v>
      </c>
      <c r="C6102" s="93" t="s">
        <v>857</v>
      </c>
      <c r="D6102" s="94">
        <f>VLOOKUP(Pag_Inicio_Corr_mas_casos[[#This Row],[Corregimiento]],Hoja3!$A$2:$D$676,4,0)</f>
        <v>80809</v>
      </c>
      <c r="E6102" s="93">
        <v>27</v>
      </c>
    </row>
    <row r="6103" spans="1:5">
      <c r="A6103" s="92">
        <v>44199</v>
      </c>
      <c r="B6103" s="93">
        <v>44199</v>
      </c>
      <c r="C6103" s="93" t="s">
        <v>618</v>
      </c>
      <c r="D6103" s="94">
        <f>VLOOKUP(Pag_Inicio_Corr_mas_casos[[#This Row],[Corregimiento]],Hoja3!$A$2:$D$676,4,0)</f>
        <v>80821</v>
      </c>
      <c r="E6103" s="93">
        <v>26</v>
      </c>
    </row>
    <row r="6104" spans="1:5">
      <c r="A6104" s="92">
        <v>44199</v>
      </c>
      <c r="B6104" s="93">
        <v>44199</v>
      </c>
      <c r="C6104" s="93" t="s">
        <v>797</v>
      </c>
      <c r="D6104" s="94">
        <f>VLOOKUP(Pag_Inicio_Corr_mas_casos[[#This Row],[Corregimiento]],Hoja3!$A$2:$D$676,4,0)</f>
        <v>80813</v>
      </c>
      <c r="E6104" s="93">
        <v>26</v>
      </c>
    </row>
    <row r="6105" spans="1:5">
      <c r="A6105" s="92">
        <v>44199</v>
      </c>
      <c r="B6105" s="93">
        <v>44199</v>
      </c>
      <c r="C6105" s="93" t="s">
        <v>837</v>
      </c>
      <c r="D6105" s="94">
        <f>VLOOKUP(Pag_Inicio_Corr_mas_casos[[#This Row],[Corregimiento]],Hoja3!$A$2:$D$676,4,0)</f>
        <v>130706</v>
      </c>
      <c r="E6105" s="93">
        <v>24</v>
      </c>
    </row>
    <row r="6106" spans="1:5">
      <c r="A6106" s="92">
        <v>44199</v>
      </c>
      <c r="B6106" s="93">
        <v>44199</v>
      </c>
      <c r="C6106" s="93" t="s">
        <v>867</v>
      </c>
      <c r="D6106" s="94">
        <f>VLOOKUP(Pag_Inicio_Corr_mas_casos[[#This Row],[Corregimiento]],Hoja3!$A$2:$D$676,4,0)</f>
        <v>81003</v>
      </c>
      <c r="E6106" s="93">
        <v>24</v>
      </c>
    </row>
    <row r="6107" spans="1:5">
      <c r="A6107" s="92">
        <v>44199</v>
      </c>
      <c r="B6107" s="93">
        <v>44199</v>
      </c>
      <c r="C6107" s="93" t="s">
        <v>806</v>
      </c>
      <c r="D6107" s="94">
        <f>VLOOKUP(Pag_Inicio_Corr_mas_casos[[#This Row],[Corregimiento]],Hoja3!$A$2:$D$676,4,0)</f>
        <v>80804</v>
      </c>
      <c r="E6107" s="93">
        <v>23</v>
      </c>
    </row>
    <row r="6108" spans="1:5">
      <c r="A6108" s="92">
        <v>44199</v>
      </c>
      <c r="B6108" s="93">
        <v>44199</v>
      </c>
      <c r="C6108" s="93" t="s">
        <v>796</v>
      </c>
      <c r="D6108" s="94">
        <f>VLOOKUP(Pag_Inicio_Corr_mas_casos[[#This Row],[Corregimiento]],Hoja3!$A$2:$D$676,4,0)</f>
        <v>130107</v>
      </c>
      <c r="E6108" s="93">
        <v>22</v>
      </c>
    </row>
    <row r="6109" spans="1:5">
      <c r="A6109" s="92">
        <v>44199</v>
      </c>
      <c r="B6109" s="93">
        <v>44199</v>
      </c>
      <c r="C6109" s="93" t="s">
        <v>786</v>
      </c>
      <c r="D6109" s="94">
        <f>VLOOKUP(Pag_Inicio_Corr_mas_casos[[#This Row],[Corregimiento]],Hoja3!$A$2:$D$676,4,0)</f>
        <v>80806</v>
      </c>
      <c r="E6109" s="93">
        <v>21</v>
      </c>
    </row>
    <row r="6110" spans="1:5">
      <c r="A6110" s="92">
        <v>44199</v>
      </c>
      <c r="B6110" s="93">
        <v>44199</v>
      </c>
      <c r="C6110" s="93" t="s">
        <v>813</v>
      </c>
      <c r="D6110" s="94">
        <f>VLOOKUP(Pag_Inicio_Corr_mas_casos[[#This Row],[Corregimiento]],Hoja3!$A$2:$D$676,4,0)</f>
        <v>30107</v>
      </c>
      <c r="E6110" s="93">
        <v>21</v>
      </c>
    </row>
    <row r="6111" spans="1:5">
      <c r="A6111" s="92">
        <v>44199</v>
      </c>
      <c r="B6111" s="93">
        <v>44199</v>
      </c>
      <c r="C6111" s="93" t="s">
        <v>789</v>
      </c>
      <c r="D6111" s="94">
        <f>VLOOKUP(Pag_Inicio_Corr_mas_casos[[#This Row],[Corregimiento]],Hoja3!$A$2:$D$676,4,0)</f>
        <v>80816</v>
      </c>
      <c r="E6111" s="93">
        <v>21</v>
      </c>
    </row>
    <row r="6112" spans="1:5">
      <c r="A6112" s="92">
        <v>44199</v>
      </c>
      <c r="B6112" s="93">
        <v>44199</v>
      </c>
      <c r="C6112" s="93" t="s">
        <v>791</v>
      </c>
      <c r="D6112" s="94">
        <f>VLOOKUP(Pag_Inicio_Corr_mas_casos[[#This Row],[Corregimiento]],Hoja3!$A$2:$D$676,4,0)</f>
        <v>81007</v>
      </c>
      <c r="E6112" s="93">
        <v>20</v>
      </c>
    </row>
    <row r="6113" spans="1:5">
      <c r="A6113" s="92">
        <v>44199</v>
      </c>
      <c r="B6113" s="93">
        <v>44199</v>
      </c>
      <c r="C6113" s="93" t="s">
        <v>865</v>
      </c>
      <c r="D6113" s="94">
        <f>VLOOKUP(Pag_Inicio_Corr_mas_casos[[#This Row],[Corregimiento]],Hoja3!$A$2:$D$676,4,0)</f>
        <v>81001</v>
      </c>
      <c r="E6113" s="93">
        <v>19</v>
      </c>
    </row>
    <row r="6114" spans="1:5">
      <c r="A6114" s="92">
        <v>44199</v>
      </c>
      <c r="B6114" s="93">
        <v>44199</v>
      </c>
      <c r="C6114" s="93" t="s">
        <v>793</v>
      </c>
      <c r="D6114" s="94">
        <f>VLOOKUP(Pag_Inicio_Corr_mas_casos[[#This Row],[Corregimiento]],Hoja3!$A$2:$D$676,4,0)</f>
        <v>80826</v>
      </c>
      <c r="E6114" s="93">
        <v>19</v>
      </c>
    </row>
    <row r="6115" spans="1:5">
      <c r="A6115" s="92">
        <v>44199</v>
      </c>
      <c r="B6115" s="93">
        <v>44199</v>
      </c>
      <c r="C6115" s="93" t="s">
        <v>798</v>
      </c>
      <c r="D6115" s="94">
        <f>VLOOKUP(Pag_Inicio_Corr_mas_casos[[#This Row],[Corregimiento]],Hoja3!$A$2:$D$676,4,0)</f>
        <v>80820</v>
      </c>
      <c r="E6115" s="93">
        <v>19</v>
      </c>
    </row>
    <row r="6116" spans="1:5">
      <c r="A6116" s="92">
        <v>44199</v>
      </c>
      <c r="B6116" s="93">
        <v>44199</v>
      </c>
      <c r="C6116" s="93" t="s">
        <v>864</v>
      </c>
      <c r="D6116" s="94">
        <f>VLOOKUP(Pag_Inicio_Corr_mas_casos[[#This Row],[Corregimiento]],Hoja3!$A$2:$D$676,4,0)</f>
        <v>81008</v>
      </c>
      <c r="E6116" s="93">
        <v>19</v>
      </c>
    </row>
    <row r="6117" spans="1:5">
      <c r="A6117" s="92">
        <v>44199</v>
      </c>
      <c r="B6117" s="93">
        <v>44199</v>
      </c>
      <c r="C6117" s="93" t="s">
        <v>916</v>
      </c>
      <c r="D6117" s="94">
        <f>VLOOKUP(Pag_Inicio_Corr_mas_casos[[#This Row],[Corregimiento]],Hoja3!$A$2:$D$676,4,0)</f>
        <v>91011</v>
      </c>
      <c r="E6117" s="93">
        <v>18</v>
      </c>
    </row>
    <row r="6118" spans="1:5">
      <c r="A6118" s="92">
        <v>44199</v>
      </c>
      <c r="B6118" s="93">
        <v>44199</v>
      </c>
      <c r="C6118" s="93" t="s">
        <v>913</v>
      </c>
      <c r="D6118" s="94">
        <f>VLOOKUP(Pag_Inicio_Corr_mas_casos[[#This Row],[Corregimiento]],Hoja3!$A$2:$D$676,4,0)</f>
        <v>20201</v>
      </c>
      <c r="E6118" s="93">
        <v>17</v>
      </c>
    </row>
    <row r="6119" spans="1:5">
      <c r="A6119" s="92">
        <v>44199</v>
      </c>
      <c r="B6119" s="93">
        <v>44199</v>
      </c>
      <c r="C6119" s="93" t="s">
        <v>868</v>
      </c>
      <c r="D6119" s="94">
        <f>VLOOKUP(Pag_Inicio_Corr_mas_casos[[#This Row],[Corregimiento]],Hoja3!$A$2:$D$676,4,0)</f>
        <v>91001</v>
      </c>
      <c r="E6119" s="93">
        <v>17</v>
      </c>
    </row>
    <row r="6120" spans="1:5">
      <c r="A6120" s="92">
        <v>44199</v>
      </c>
      <c r="B6120" s="93">
        <v>44199</v>
      </c>
      <c r="C6120" s="93" t="s">
        <v>905</v>
      </c>
      <c r="D6120" s="94">
        <f>VLOOKUP(Pag_Inicio_Corr_mas_casos[[#This Row],[Corregimiento]],Hoja3!$A$2:$D$676,4,0)</f>
        <v>91007</v>
      </c>
      <c r="E6120" s="93">
        <v>16</v>
      </c>
    </row>
    <row r="6121" spans="1:5">
      <c r="A6121" s="92">
        <v>44199</v>
      </c>
      <c r="B6121" s="93">
        <v>44199</v>
      </c>
      <c r="C6121" s="93" t="s">
        <v>853</v>
      </c>
      <c r="D6121" s="94">
        <f>VLOOKUP(Pag_Inicio_Corr_mas_casos[[#This Row],[Corregimiento]],Hoja3!$A$2:$D$676,4,0)</f>
        <v>40612</v>
      </c>
      <c r="E6121" s="93">
        <v>16</v>
      </c>
    </row>
    <row r="6122" spans="1:5">
      <c r="A6122" s="92">
        <v>44199</v>
      </c>
      <c r="B6122" s="93">
        <v>44199</v>
      </c>
      <c r="C6122" s="93" t="s">
        <v>817</v>
      </c>
      <c r="D6122" s="94">
        <f>VLOOKUP(Pag_Inicio_Corr_mas_casos[[#This Row],[Corregimiento]],Hoja3!$A$2:$D$676,4,0)</f>
        <v>130103</v>
      </c>
      <c r="E6122" s="93">
        <v>16</v>
      </c>
    </row>
    <row r="6123" spans="1:5">
      <c r="A6123" s="92">
        <v>44199</v>
      </c>
      <c r="B6123" s="93">
        <v>44199</v>
      </c>
      <c r="C6123" s="93" t="s">
        <v>794</v>
      </c>
      <c r="D6123" s="94">
        <f>VLOOKUP(Pag_Inicio_Corr_mas_casos[[#This Row],[Corregimiento]],Hoja3!$A$2:$D$676,4,0)</f>
        <v>80811</v>
      </c>
      <c r="E6123" s="93">
        <v>16</v>
      </c>
    </row>
    <row r="6124" spans="1:5">
      <c r="A6124" s="92">
        <v>44199</v>
      </c>
      <c r="B6124" s="93">
        <v>44199</v>
      </c>
      <c r="C6124" s="93" t="s">
        <v>821</v>
      </c>
      <c r="D6124" s="94">
        <f>VLOOKUP(Pag_Inicio_Corr_mas_casos[[#This Row],[Corregimiento]],Hoja3!$A$2:$D$676,4,0)</f>
        <v>20207</v>
      </c>
      <c r="E6124" s="93">
        <v>16</v>
      </c>
    </row>
    <row r="6125" spans="1:5">
      <c r="A6125" s="92">
        <v>44199</v>
      </c>
      <c r="B6125" s="93">
        <v>44199</v>
      </c>
      <c r="C6125" s="93" t="s">
        <v>885</v>
      </c>
      <c r="D6125" s="94">
        <f>VLOOKUP(Pag_Inicio_Corr_mas_casos[[#This Row],[Corregimiento]],Hoja3!$A$2:$D$676,4,0)</f>
        <v>60101</v>
      </c>
      <c r="E6125" s="93">
        <v>15</v>
      </c>
    </row>
    <row r="6126" spans="1:5">
      <c r="A6126" s="92">
        <v>44199</v>
      </c>
      <c r="B6126" s="93">
        <v>44199</v>
      </c>
      <c r="C6126" s="93" t="s">
        <v>849</v>
      </c>
      <c r="D6126" s="94">
        <f>VLOOKUP(Pag_Inicio_Corr_mas_casos[[#This Row],[Corregimiento]],Hoja3!$A$2:$D$676,4,0)</f>
        <v>40611</v>
      </c>
      <c r="E6126" s="93">
        <v>15</v>
      </c>
    </row>
    <row r="6127" spans="1:5">
      <c r="A6127" s="92">
        <v>44199</v>
      </c>
      <c r="B6127" s="93">
        <v>44199</v>
      </c>
      <c r="C6127" s="93" t="s">
        <v>851</v>
      </c>
      <c r="D6127" s="94">
        <f>VLOOKUP(Pag_Inicio_Corr_mas_casos[[#This Row],[Corregimiento]],Hoja3!$A$2:$D$676,4,0)</f>
        <v>60103</v>
      </c>
      <c r="E6127" s="93">
        <v>15</v>
      </c>
    </row>
    <row r="6128" spans="1:5">
      <c r="A6128" s="92">
        <v>44199</v>
      </c>
      <c r="B6128" s="93">
        <v>44199</v>
      </c>
      <c r="C6128" s="93" t="s">
        <v>907</v>
      </c>
      <c r="D6128" s="94">
        <f>VLOOKUP(Pag_Inicio_Corr_mas_casos[[#This Row],[Corregimiento]],Hoja3!$A$2:$D$676,4,0)</f>
        <v>60401</v>
      </c>
      <c r="E6128" s="93">
        <v>15</v>
      </c>
    </row>
    <row r="6129" spans="1:6">
      <c r="A6129" s="92">
        <v>44199</v>
      </c>
      <c r="B6129" s="93">
        <v>44199</v>
      </c>
      <c r="C6129" s="93" t="s">
        <v>946</v>
      </c>
      <c r="D6129" s="94">
        <f>VLOOKUP(Pag_Inicio_Corr_mas_casos[[#This Row],[Corregimiento]],Hoja3!$A$2:$D$676,4,0)</f>
        <v>60701</v>
      </c>
      <c r="E6129" s="93">
        <v>15</v>
      </c>
    </row>
    <row r="6130" spans="1:6">
      <c r="A6130" s="92">
        <v>44199</v>
      </c>
      <c r="B6130" s="93">
        <v>44199</v>
      </c>
      <c r="C6130" s="93" t="s">
        <v>787</v>
      </c>
      <c r="D6130" s="94">
        <f>VLOOKUP(Pag_Inicio_Corr_mas_casos[[#This Row],[Corregimiento]],Hoja3!$A$2:$D$676,4,0)</f>
        <v>80823</v>
      </c>
      <c r="E6130" s="93">
        <v>14</v>
      </c>
    </row>
    <row r="6131" spans="1:6">
      <c r="A6131" s="92">
        <v>44199</v>
      </c>
      <c r="B6131" s="93">
        <v>44199</v>
      </c>
      <c r="C6131" s="93" t="s">
        <v>820</v>
      </c>
      <c r="D6131" s="94">
        <f>VLOOKUP(Pag_Inicio_Corr_mas_casos[[#This Row],[Corregimiento]],Hoja3!$A$2:$D$676,4,0)</f>
        <v>40203</v>
      </c>
      <c r="E6131" s="93">
        <v>14</v>
      </c>
    </row>
    <row r="6132" spans="1:6">
      <c r="A6132" s="92">
        <v>44199</v>
      </c>
      <c r="B6132" s="93">
        <v>44199</v>
      </c>
      <c r="C6132" s="93" t="s">
        <v>841</v>
      </c>
      <c r="D6132" s="94">
        <f>VLOOKUP(Pag_Inicio_Corr_mas_casos[[#This Row],[Corregimiento]],Hoja3!$A$2:$D$676,4,0)</f>
        <v>81005</v>
      </c>
      <c r="E6132" s="93">
        <v>14</v>
      </c>
    </row>
    <row r="6133" spans="1:6">
      <c r="A6133" s="92">
        <v>44199</v>
      </c>
      <c r="B6133" s="93">
        <v>44199</v>
      </c>
      <c r="C6133" s="93" t="s">
        <v>797</v>
      </c>
      <c r="D6133" s="93">
        <v>40607</v>
      </c>
      <c r="E6133" s="93">
        <v>12</v>
      </c>
      <c r="F6133" s="5" t="s">
        <v>947</v>
      </c>
    </row>
    <row r="6134" spans="1:6">
      <c r="A6134" s="92">
        <v>44199</v>
      </c>
      <c r="B6134" s="93">
        <v>44199</v>
      </c>
      <c r="C6134" s="93" t="s">
        <v>948</v>
      </c>
      <c r="D6134" s="94">
        <f>VLOOKUP(Pag_Inicio_Corr_mas_casos[[#This Row],[Corregimiento]],Hoja3!$A$2:$D$676,4,0)</f>
        <v>60601</v>
      </c>
      <c r="E6134" s="93">
        <v>12</v>
      </c>
    </row>
    <row r="6135" spans="1:6">
      <c r="A6135" s="92">
        <v>44199</v>
      </c>
      <c r="B6135" s="93">
        <v>44199</v>
      </c>
      <c r="C6135" s="93" t="s">
        <v>792</v>
      </c>
      <c r="D6135" s="94">
        <f>VLOOKUP(Pag_Inicio_Corr_mas_casos[[#This Row],[Corregimiento]],Hoja3!$A$2:$D$676,4,0)</f>
        <v>80814</v>
      </c>
      <c r="E6135" s="93">
        <v>11</v>
      </c>
    </row>
    <row r="6136" spans="1:6">
      <c r="A6136" s="92">
        <v>44199</v>
      </c>
      <c r="B6136" s="93">
        <v>44199</v>
      </c>
      <c r="C6136" s="93" t="s">
        <v>949</v>
      </c>
      <c r="D6136" s="94">
        <f>VLOOKUP(Pag_Inicio_Corr_mas_casos[[#This Row],[Corregimiento]],Hoja3!$A$2:$D$676,4,0)</f>
        <v>130301</v>
      </c>
      <c r="E6136" s="93">
        <v>11</v>
      </c>
    </row>
    <row r="6137" spans="1:6">
      <c r="A6137" s="92">
        <v>44199</v>
      </c>
      <c r="B6137" s="93">
        <v>44199</v>
      </c>
      <c r="C6137" s="93" t="s">
        <v>848</v>
      </c>
      <c r="D6137" s="94">
        <f>VLOOKUP(Pag_Inicio_Corr_mas_casos[[#This Row],[Corregimiento]],Hoja3!$A$2:$D$676,4,0)</f>
        <v>30115</v>
      </c>
      <c r="E6137" s="93">
        <v>11</v>
      </c>
    </row>
    <row r="6138" spans="1:6">
      <c r="A6138" s="92">
        <v>44199</v>
      </c>
      <c r="B6138" s="93">
        <v>44199</v>
      </c>
      <c r="C6138" s="93" t="s">
        <v>844</v>
      </c>
      <c r="D6138" s="94">
        <f>VLOOKUP(Pag_Inicio_Corr_mas_casos[[#This Row],[Corregimiento]],Hoja3!$A$2:$D$676,4,0)</f>
        <v>81004</v>
      </c>
      <c r="E6138" s="93">
        <v>11</v>
      </c>
    </row>
    <row r="6139" spans="1:6">
      <c r="A6139" s="92">
        <v>44199</v>
      </c>
      <c r="B6139" s="93">
        <v>44199</v>
      </c>
      <c r="C6139" s="93" t="s">
        <v>909</v>
      </c>
      <c r="D6139" s="94">
        <f>VLOOKUP(Pag_Inicio_Corr_mas_casos[[#This Row],[Corregimiento]],Hoja3!$A$2:$D$676,4,0)</f>
        <v>20401</v>
      </c>
      <c r="E6139" s="93">
        <v>11</v>
      </c>
    </row>
    <row r="6140" spans="1:6">
      <c r="A6140" s="92">
        <v>44199</v>
      </c>
      <c r="B6140" s="93">
        <v>44199</v>
      </c>
      <c r="C6140" s="93" t="s">
        <v>912</v>
      </c>
      <c r="D6140" s="94">
        <f>VLOOKUP(Pag_Inicio_Corr_mas_casos[[#This Row],[Corregimiento]],Hoja3!$A$2:$D$676,4,0)</f>
        <v>40610</v>
      </c>
      <c r="E6140" s="93">
        <v>11</v>
      </c>
    </row>
    <row r="6141" spans="1:6">
      <c r="A6141" s="64">
        <v>44200</v>
      </c>
      <c r="B6141" s="65">
        <v>44200</v>
      </c>
      <c r="C6141" s="65" t="s">
        <v>710</v>
      </c>
      <c r="D6141" s="66">
        <f>VLOOKUP(Pag_Inicio_Corr_mas_casos[[#This Row],[Corregimiento]],Hoja3!$A$2:$D$676,4,0)</f>
        <v>80812</v>
      </c>
      <c r="E6141" s="65">
        <v>65</v>
      </c>
      <c r="F6141">
        <v>70</v>
      </c>
    </row>
    <row r="6142" spans="1:6">
      <c r="A6142" s="64">
        <v>44200</v>
      </c>
      <c r="B6142" s="65">
        <v>44200</v>
      </c>
      <c r="C6142" s="65" t="s">
        <v>865</v>
      </c>
      <c r="D6142" s="66">
        <f>VLOOKUP(Pag_Inicio_Corr_mas_casos[[#This Row],[Corregimiento]],Hoja3!$A$2:$D$676,4,0)</f>
        <v>81001</v>
      </c>
      <c r="E6142" s="65">
        <v>60</v>
      </c>
    </row>
    <row r="6143" spans="1:6">
      <c r="A6143" s="64">
        <v>44200</v>
      </c>
      <c r="B6143" s="65">
        <v>44200</v>
      </c>
      <c r="C6143" s="65" t="s">
        <v>786</v>
      </c>
      <c r="D6143" s="66">
        <f>VLOOKUP(Pag_Inicio_Corr_mas_casos[[#This Row],[Corregimiento]],Hoja3!$A$2:$D$676,4,0)</f>
        <v>80806</v>
      </c>
      <c r="E6143" s="65">
        <v>58</v>
      </c>
    </row>
    <row r="6144" spans="1:6">
      <c r="A6144" s="64">
        <v>44200</v>
      </c>
      <c r="B6144" s="65">
        <v>44200</v>
      </c>
      <c r="C6144" s="65" t="s">
        <v>858</v>
      </c>
      <c r="D6144" s="66">
        <f>VLOOKUP(Pag_Inicio_Corr_mas_casos[[#This Row],[Corregimiento]],Hoja3!$A$2:$D$676,4,0)</f>
        <v>80819</v>
      </c>
      <c r="E6144" s="65">
        <v>57</v>
      </c>
    </row>
    <row r="6145" spans="1:5">
      <c r="A6145" s="64">
        <v>44200</v>
      </c>
      <c r="B6145" s="65">
        <v>44200</v>
      </c>
      <c r="C6145" s="65" t="s">
        <v>787</v>
      </c>
      <c r="D6145" s="66">
        <f>VLOOKUP(Pag_Inicio_Corr_mas_casos[[#This Row],[Corregimiento]],Hoja3!$A$2:$D$676,4,0)</f>
        <v>80823</v>
      </c>
      <c r="E6145" s="65">
        <v>55</v>
      </c>
    </row>
    <row r="6146" spans="1:5">
      <c r="A6146" s="64">
        <v>44200</v>
      </c>
      <c r="B6146" s="65">
        <v>44200</v>
      </c>
      <c r="C6146" s="65" t="s">
        <v>857</v>
      </c>
      <c r="D6146" s="66">
        <f>VLOOKUP(Pag_Inicio_Corr_mas_casos[[#This Row],[Corregimiento]],Hoja3!$A$2:$D$676,4,0)</f>
        <v>80809</v>
      </c>
      <c r="E6146" s="65">
        <v>55</v>
      </c>
    </row>
    <row r="6147" spans="1:5">
      <c r="A6147" s="64">
        <v>44200</v>
      </c>
      <c r="B6147" s="65">
        <v>44200</v>
      </c>
      <c r="C6147" s="65" t="s">
        <v>800</v>
      </c>
      <c r="D6147" s="66">
        <f>VLOOKUP(Pag_Inicio_Corr_mas_casos[[#This Row],[Corregimiento]],Hoja3!$A$2:$D$676,4,0)</f>
        <v>80822</v>
      </c>
      <c r="E6147" s="65">
        <v>52</v>
      </c>
    </row>
    <row r="6148" spans="1:5">
      <c r="A6148" s="64">
        <v>44200</v>
      </c>
      <c r="B6148" s="65">
        <v>44200</v>
      </c>
      <c r="C6148" s="65" t="s">
        <v>914</v>
      </c>
      <c r="D6148" s="66">
        <f>VLOOKUP(Pag_Inicio_Corr_mas_casos[[#This Row],[Corregimiento]],Hoja3!$A$2:$D$676,4,0)</f>
        <v>130101</v>
      </c>
      <c r="E6148" s="65">
        <v>52</v>
      </c>
    </row>
    <row r="6149" spans="1:5">
      <c r="A6149" s="64">
        <v>44200</v>
      </c>
      <c r="B6149" s="65">
        <v>44200</v>
      </c>
      <c r="C6149" s="65" t="s">
        <v>796</v>
      </c>
      <c r="D6149" s="66">
        <f>VLOOKUP(Pag_Inicio_Corr_mas_casos[[#This Row],[Corregimiento]],Hoja3!$A$2:$D$676,4,0)</f>
        <v>130107</v>
      </c>
      <c r="E6149" s="65">
        <v>51</v>
      </c>
    </row>
    <row r="6150" spans="1:5">
      <c r="A6150" s="64">
        <v>44200</v>
      </c>
      <c r="B6150" s="65">
        <v>44200</v>
      </c>
      <c r="C6150" s="65" t="s">
        <v>799</v>
      </c>
      <c r="D6150" s="66">
        <f>VLOOKUP(Pag_Inicio_Corr_mas_casos[[#This Row],[Corregimiento]],Hoja3!$A$2:$D$676,4,0)</f>
        <v>80817</v>
      </c>
      <c r="E6150" s="65">
        <v>51</v>
      </c>
    </row>
    <row r="6151" spans="1:5">
      <c r="A6151" s="64">
        <v>44200</v>
      </c>
      <c r="B6151" s="65">
        <v>44200</v>
      </c>
      <c r="C6151" s="65" t="s">
        <v>798</v>
      </c>
      <c r="D6151" s="66">
        <f>VLOOKUP(Pag_Inicio_Corr_mas_casos[[#This Row],[Corregimiento]],Hoja3!$A$2:$D$676,4,0)</f>
        <v>80820</v>
      </c>
      <c r="E6151" s="65">
        <v>50</v>
      </c>
    </row>
    <row r="6152" spans="1:5">
      <c r="A6152" s="64">
        <v>44200</v>
      </c>
      <c r="B6152" s="65">
        <v>44200</v>
      </c>
      <c r="C6152" s="65" t="s">
        <v>793</v>
      </c>
      <c r="D6152" s="66">
        <f>VLOOKUP(Pag_Inicio_Corr_mas_casos[[#This Row],[Corregimiento]],Hoja3!$A$2:$D$676,4,0)</f>
        <v>80826</v>
      </c>
      <c r="E6152" s="65">
        <v>48</v>
      </c>
    </row>
    <row r="6153" spans="1:5">
      <c r="A6153" s="64">
        <v>44200</v>
      </c>
      <c r="B6153" s="65">
        <v>44200</v>
      </c>
      <c r="C6153" s="65" t="s">
        <v>618</v>
      </c>
      <c r="D6153" s="66">
        <f>VLOOKUP(Pag_Inicio_Corr_mas_casos[[#This Row],[Corregimiento]],Hoja3!$A$2:$D$676,4,0)</f>
        <v>80821</v>
      </c>
      <c r="E6153" s="65">
        <v>45</v>
      </c>
    </row>
    <row r="6154" spans="1:5">
      <c r="A6154" s="64">
        <v>44200</v>
      </c>
      <c r="B6154" s="65">
        <v>44200</v>
      </c>
      <c r="C6154" s="65" t="s">
        <v>882</v>
      </c>
      <c r="D6154" s="66">
        <f>VLOOKUP(Pag_Inicio_Corr_mas_casos[[#This Row],[Corregimiento]],Hoja3!$A$2:$D$676,4,0)</f>
        <v>130106</v>
      </c>
      <c r="E6154" s="65">
        <v>45</v>
      </c>
    </row>
    <row r="6155" spans="1:5">
      <c r="A6155" s="64">
        <v>44200</v>
      </c>
      <c r="B6155" s="65">
        <v>44200</v>
      </c>
      <c r="C6155" s="65" t="s">
        <v>791</v>
      </c>
      <c r="D6155" s="66">
        <f>VLOOKUP(Pag_Inicio_Corr_mas_casos[[#This Row],[Corregimiento]],Hoja3!$A$2:$D$676,4,0)</f>
        <v>81007</v>
      </c>
      <c r="E6155" s="65">
        <v>43</v>
      </c>
    </row>
    <row r="6156" spans="1:5">
      <c r="A6156" s="64">
        <v>44200</v>
      </c>
      <c r="B6156" s="65">
        <v>44200</v>
      </c>
      <c r="C6156" s="65" t="s">
        <v>784</v>
      </c>
      <c r="D6156" s="66">
        <f>VLOOKUP(Pag_Inicio_Corr_mas_casos[[#This Row],[Corregimiento]],Hoja3!$A$2:$D$676,4,0)</f>
        <v>130717</v>
      </c>
      <c r="E6156" s="65">
        <v>42</v>
      </c>
    </row>
    <row r="6157" spans="1:5">
      <c r="A6157" s="64">
        <v>44200</v>
      </c>
      <c r="B6157" s="65">
        <v>44200</v>
      </c>
      <c r="C6157" s="65" t="s">
        <v>790</v>
      </c>
      <c r="D6157" s="66">
        <f>VLOOKUP(Pag_Inicio_Corr_mas_casos[[#This Row],[Corregimiento]],Hoja3!$A$2:$D$676,4,0)</f>
        <v>130708</v>
      </c>
      <c r="E6157" s="65">
        <v>38</v>
      </c>
    </row>
    <row r="6158" spans="1:5">
      <c r="A6158" s="64">
        <v>44200</v>
      </c>
      <c r="B6158" s="65">
        <v>44200</v>
      </c>
      <c r="C6158" s="65" t="s">
        <v>789</v>
      </c>
      <c r="D6158" s="66">
        <f>VLOOKUP(Pag_Inicio_Corr_mas_casos[[#This Row],[Corregimiento]],Hoja3!$A$2:$D$676,4,0)</f>
        <v>80816</v>
      </c>
      <c r="E6158" s="65">
        <v>37</v>
      </c>
    </row>
    <row r="6159" spans="1:5">
      <c r="A6159" s="64">
        <v>44200</v>
      </c>
      <c r="B6159" s="65">
        <v>44200</v>
      </c>
      <c r="C6159" s="65" t="s">
        <v>861</v>
      </c>
      <c r="D6159" s="66">
        <f>VLOOKUP(Pag_Inicio_Corr_mas_casos[[#This Row],[Corregimiento]],Hoja3!$A$2:$D$676,4,0)</f>
        <v>130702</v>
      </c>
      <c r="E6159" s="65">
        <v>36</v>
      </c>
    </row>
    <row r="6160" spans="1:5">
      <c r="A6160" s="64">
        <v>44200</v>
      </c>
      <c r="B6160" s="65">
        <v>44200</v>
      </c>
      <c r="C6160" s="65" t="s">
        <v>864</v>
      </c>
      <c r="D6160" s="66">
        <f>VLOOKUP(Pag_Inicio_Corr_mas_casos[[#This Row],[Corregimiento]],Hoja3!$A$2:$D$676,4,0)</f>
        <v>81008</v>
      </c>
      <c r="E6160" s="65">
        <v>32</v>
      </c>
    </row>
    <row r="6161" spans="1:6">
      <c r="A6161" s="64">
        <v>44200</v>
      </c>
      <c r="B6161" s="65">
        <v>44200</v>
      </c>
      <c r="C6161" s="65" t="s">
        <v>884</v>
      </c>
      <c r="D6161" s="66">
        <f>VLOOKUP(Pag_Inicio_Corr_mas_casos[[#This Row],[Corregimiento]],Hoja3!$A$2:$D$676,4,0)</f>
        <v>130108</v>
      </c>
      <c r="E6161" s="65">
        <v>31</v>
      </c>
    </row>
    <row r="6162" spans="1:6">
      <c r="A6162" s="64">
        <v>44200</v>
      </c>
      <c r="B6162" s="65">
        <v>44200</v>
      </c>
      <c r="C6162" s="65" t="s">
        <v>797</v>
      </c>
      <c r="D6162" s="65">
        <v>40607</v>
      </c>
      <c r="E6162" s="65">
        <v>31</v>
      </c>
      <c r="F6162" s="5" t="s">
        <v>894</v>
      </c>
    </row>
    <row r="6163" spans="1:6">
      <c r="A6163" s="64">
        <v>44200</v>
      </c>
      <c r="B6163" s="65">
        <v>44200</v>
      </c>
      <c r="C6163" s="65" t="s">
        <v>797</v>
      </c>
      <c r="D6163" s="66">
        <f>VLOOKUP(Pag_Inicio_Corr_mas_casos[[#This Row],[Corregimiento]],Hoja3!$A$2:$D$676,4,0)</f>
        <v>80813</v>
      </c>
      <c r="E6163" s="65">
        <v>31</v>
      </c>
    </row>
    <row r="6164" spans="1:6">
      <c r="A6164" s="64">
        <v>44200</v>
      </c>
      <c r="B6164" s="65">
        <v>44200</v>
      </c>
      <c r="C6164" s="65" t="s">
        <v>788</v>
      </c>
      <c r="D6164" s="66">
        <f>VLOOKUP(Pag_Inicio_Corr_mas_casos[[#This Row],[Corregimiento]],Hoja3!$A$2:$D$676,4,0)</f>
        <v>80807</v>
      </c>
      <c r="E6164" s="65">
        <v>30</v>
      </c>
    </row>
    <row r="6165" spans="1:6">
      <c r="A6165" s="64">
        <v>44200</v>
      </c>
      <c r="B6165" s="65">
        <v>44200</v>
      </c>
      <c r="C6165" s="65" t="s">
        <v>783</v>
      </c>
      <c r="D6165" s="66">
        <f>VLOOKUP(Pag_Inicio_Corr_mas_casos[[#This Row],[Corregimiento]],Hoja3!$A$2:$D$676,4,0)</f>
        <v>80810</v>
      </c>
      <c r="E6165" s="65">
        <v>30</v>
      </c>
    </row>
    <row r="6166" spans="1:6">
      <c r="A6166" s="64">
        <v>44200</v>
      </c>
      <c r="B6166" s="65">
        <v>44200</v>
      </c>
      <c r="C6166" s="65" t="s">
        <v>867</v>
      </c>
      <c r="D6166" s="66">
        <f>VLOOKUP(Pag_Inicio_Corr_mas_casos[[#This Row],[Corregimiento]],Hoja3!$A$2:$D$676,4,0)</f>
        <v>81003</v>
      </c>
      <c r="E6166" s="65">
        <v>27</v>
      </c>
    </row>
    <row r="6167" spans="1:6">
      <c r="A6167" s="64">
        <v>44200</v>
      </c>
      <c r="B6167" s="65">
        <v>44200</v>
      </c>
      <c r="C6167" s="65" t="s">
        <v>816</v>
      </c>
      <c r="D6167" s="66">
        <f>VLOOKUP(Pag_Inicio_Corr_mas_casos[[#This Row],[Corregimiento]],Hoja3!$A$2:$D$676,4,0)</f>
        <v>40606</v>
      </c>
      <c r="E6167" s="65">
        <v>27</v>
      </c>
    </row>
    <row r="6168" spans="1:6">
      <c r="A6168" s="64">
        <v>44200</v>
      </c>
      <c r="B6168" s="65">
        <v>44200</v>
      </c>
      <c r="C6168" s="65" t="s">
        <v>794</v>
      </c>
      <c r="D6168" s="66">
        <f>VLOOKUP(Pag_Inicio_Corr_mas_casos[[#This Row],[Corregimiento]],Hoja3!$A$2:$D$676,4,0)</f>
        <v>80811</v>
      </c>
      <c r="E6168" s="65">
        <v>27</v>
      </c>
    </row>
    <row r="6169" spans="1:6">
      <c r="A6169" s="64">
        <v>44200</v>
      </c>
      <c r="B6169" s="65">
        <v>44200</v>
      </c>
      <c r="C6169" s="65" t="s">
        <v>785</v>
      </c>
      <c r="D6169" s="66">
        <f>VLOOKUP(Pag_Inicio_Corr_mas_casos[[#This Row],[Corregimiento]],Hoja3!$A$2:$D$676,4,0)</f>
        <v>81009</v>
      </c>
      <c r="E6169" s="65">
        <v>27</v>
      </c>
    </row>
    <row r="6170" spans="1:6">
      <c r="A6170" s="64">
        <v>44200</v>
      </c>
      <c r="B6170" s="65">
        <v>44200</v>
      </c>
      <c r="C6170" s="65" t="s">
        <v>866</v>
      </c>
      <c r="D6170" s="66">
        <f>VLOOKUP(Pag_Inicio_Corr_mas_casos[[#This Row],[Corregimiento]],Hoja3!$A$2:$D$676,4,0)</f>
        <v>81002</v>
      </c>
      <c r="E6170" s="65">
        <v>26</v>
      </c>
    </row>
    <row r="6171" spans="1:6">
      <c r="A6171" s="64">
        <v>44200</v>
      </c>
      <c r="B6171" s="65">
        <v>44200</v>
      </c>
      <c r="C6171" s="65" t="s">
        <v>896</v>
      </c>
      <c r="D6171" s="66">
        <f>VLOOKUP(Pag_Inicio_Corr_mas_casos[[#This Row],[Corregimiento]],Hoja3!$A$2:$D$676,4,0)</f>
        <v>80501</v>
      </c>
      <c r="E6171" s="65">
        <v>26</v>
      </c>
    </row>
    <row r="6172" spans="1:6">
      <c r="A6172" s="64">
        <v>44200</v>
      </c>
      <c r="B6172" s="65">
        <v>44200</v>
      </c>
      <c r="C6172" s="65" t="s">
        <v>847</v>
      </c>
      <c r="D6172" s="66">
        <f>VLOOKUP(Pag_Inicio_Corr_mas_casos[[#This Row],[Corregimiento]],Hoja3!$A$2:$D$676,4,0)</f>
        <v>40501</v>
      </c>
      <c r="E6172" s="65">
        <v>26</v>
      </c>
    </row>
    <row r="6173" spans="1:6">
      <c r="A6173" s="64">
        <v>44200</v>
      </c>
      <c r="B6173" s="65">
        <v>44200</v>
      </c>
      <c r="C6173" s="65" t="s">
        <v>900</v>
      </c>
      <c r="D6173" s="66">
        <f>VLOOKUP(Pag_Inicio_Corr_mas_casos[[#This Row],[Corregimiento]],Hoja3!$A$2:$D$676,4,0)</f>
        <v>130102</v>
      </c>
      <c r="E6173" s="65">
        <v>25</v>
      </c>
    </row>
    <row r="6174" spans="1:6">
      <c r="A6174" s="64">
        <v>44200</v>
      </c>
      <c r="B6174" s="65">
        <v>44200</v>
      </c>
      <c r="C6174" s="65" t="s">
        <v>853</v>
      </c>
      <c r="D6174" s="66">
        <f>VLOOKUP(Pag_Inicio_Corr_mas_casos[[#This Row],[Corregimiento]],Hoja3!$A$2:$D$676,4,0)</f>
        <v>40612</v>
      </c>
      <c r="E6174" s="65">
        <v>24</v>
      </c>
    </row>
    <row r="6175" spans="1:6">
      <c r="A6175" s="64">
        <v>44200</v>
      </c>
      <c r="B6175" s="65">
        <v>44200</v>
      </c>
      <c r="C6175" s="65" t="s">
        <v>792</v>
      </c>
      <c r="D6175" s="66">
        <f>VLOOKUP(Pag_Inicio_Corr_mas_casos[[#This Row],[Corregimiento]],Hoja3!$A$2:$D$676,4,0)</f>
        <v>80814</v>
      </c>
      <c r="E6175" s="65">
        <v>23</v>
      </c>
    </row>
    <row r="6176" spans="1:6">
      <c r="A6176" s="64">
        <v>44200</v>
      </c>
      <c r="B6176" s="65">
        <v>44200</v>
      </c>
      <c r="C6176" s="65" t="s">
        <v>897</v>
      </c>
      <c r="D6176" s="66">
        <f>VLOOKUP(Pag_Inicio_Corr_mas_casos[[#This Row],[Corregimiento]],Hoja3!$A$2:$D$676,4,0)</f>
        <v>20105</v>
      </c>
      <c r="E6176" s="65">
        <v>22</v>
      </c>
    </row>
    <row r="6177" spans="1:5">
      <c r="A6177" s="64">
        <v>44200</v>
      </c>
      <c r="B6177" s="65">
        <v>44200</v>
      </c>
      <c r="C6177" s="65" t="s">
        <v>868</v>
      </c>
      <c r="D6177" s="66">
        <f>VLOOKUP(Pag_Inicio_Corr_mas_casos[[#This Row],[Corregimiento]],Hoja3!$A$2:$D$676,4,0)</f>
        <v>91001</v>
      </c>
      <c r="E6177" s="65">
        <v>22</v>
      </c>
    </row>
    <row r="6178" spans="1:5">
      <c r="A6178" s="64">
        <v>44200</v>
      </c>
      <c r="B6178" s="65">
        <v>44200</v>
      </c>
      <c r="C6178" s="65" t="s">
        <v>802</v>
      </c>
      <c r="D6178" s="66">
        <f>VLOOKUP(Pag_Inicio_Corr_mas_casos[[#This Row],[Corregimiento]],Hoja3!$A$2:$D$676,4,0)</f>
        <v>80815</v>
      </c>
      <c r="E6178" s="65">
        <v>40</v>
      </c>
    </row>
    <row r="6179" spans="1:5">
      <c r="A6179" s="64">
        <v>44200</v>
      </c>
      <c r="B6179" s="65">
        <v>44200</v>
      </c>
      <c r="C6179" s="65" t="s">
        <v>906</v>
      </c>
      <c r="D6179" s="66">
        <f>VLOOKUP(Pag_Inicio_Corr_mas_casos[[#This Row],[Corregimiento]],Hoja3!$A$2:$D$676,4,0)</f>
        <v>40601</v>
      </c>
      <c r="E6179" s="65">
        <v>21</v>
      </c>
    </row>
    <row r="6180" spans="1:5">
      <c r="A6180" s="64">
        <v>44200</v>
      </c>
      <c r="B6180" s="65">
        <v>44200</v>
      </c>
      <c r="C6180" s="65" t="s">
        <v>838</v>
      </c>
      <c r="D6180" s="66">
        <f>VLOOKUP(Pag_Inicio_Corr_mas_casos[[#This Row],[Corregimiento]],Hoja3!$A$2:$D$676,4,0)</f>
        <v>80808</v>
      </c>
      <c r="E6180" s="65">
        <v>21</v>
      </c>
    </row>
    <row r="6181" spans="1:5">
      <c r="A6181" s="64">
        <v>44200</v>
      </c>
      <c r="B6181" s="65">
        <v>44200</v>
      </c>
      <c r="C6181" s="65" t="s">
        <v>805</v>
      </c>
      <c r="D6181" s="66">
        <f>VLOOKUP(Pag_Inicio_Corr_mas_casos[[#This Row],[Corregimiento]],Hoja3!$A$2:$D$676,4,0)</f>
        <v>130701</v>
      </c>
      <c r="E6181" s="65">
        <v>19</v>
      </c>
    </row>
    <row r="6182" spans="1:5">
      <c r="A6182" s="64">
        <v>44200</v>
      </c>
      <c r="B6182" s="65">
        <v>44200</v>
      </c>
      <c r="C6182" s="65" t="s">
        <v>940</v>
      </c>
      <c r="D6182" s="66">
        <f>VLOOKUP(Pag_Inicio_Corr_mas_casos[[#This Row],[Corregimiento]],Hoja3!$A$2:$D$676,4,0)</f>
        <v>30109</v>
      </c>
      <c r="E6182" s="65">
        <v>19</v>
      </c>
    </row>
    <row r="6183" spans="1:5">
      <c r="A6183" s="64">
        <v>44200</v>
      </c>
      <c r="B6183" s="65">
        <v>44200</v>
      </c>
      <c r="C6183" s="65" t="s">
        <v>879</v>
      </c>
      <c r="D6183" s="66">
        <f>VLOOKUP(Pag_Inicio_Corr_mas_casos[[#This Row],[Corregimiento]],Hoja3!$A$2:$D$676,4,0)</f>
        <v>91008</v>
      </c>
      <c r="E6183" s="65">
        <v>18</v>
      </c>
    </row>
    <row r="6184" spans="1:5">
      <c r="A6184" s="64">
        <v>44200</v>
      </c>
      <c r="B6184" s="65">
        <v>44200</v>
      </c>
      <c r="C6184" s="65" t="s">
        <v>851</v>
      </c>
      <c r="D6184" s="66">
        <f>VLOOKUP(Pag_Inicio_Corr_mas_casos[[#This Row],[Corregimiento]],Hoja3!$A$2:$D$676,4,0)</f>
        <v>60103</v>
      </c>
      <c r="E6184" s="65">
        <v>18</v>
      </c>
    </row>
    <row r="6185" spans="1:5">
      <c r="A6185" s="64">
        <v>44200</v>
      </c>
      <c r="B6185" s="65">
        <v>44200</v>
      </c>
      <c r="C6185" s="65" t="s">
        <v>909</v>
      </c>
      <c r="D6185" s="66">
        <f>VLOOKUP(Pag_Inicio_Corr_mas_casos[[#This Row],[Corregimiento]],Hoja3!$A$2:$D$676,4,0)</f>
        <v>20401</v>
      </c>
      <c r="E6185" s="65">
        <v>18</v>
      </c>
    </row>
    <row r="6186" spans="1:5">
      <c r="A6186" s="64">
        <v>44200</v>
      </c>
      <c r="B6186" s="65">
        <v>44200</v>
      </c>
      <c r="C6186" s="65" t="s">
        <v>803</v>
      </c>
      <c r="D6186" s="66">
        <f>VLOOKUP(Pag_Inicio_Corr_mas_casos[[#This Row],[Corregimiento]],Hoja3!$A$2:$D$676,4,0)</f>
        <v>130716</v>
      </c>
      <c r="E6186" s="65">
        <v>18</v>
      </c>
    </row>
    <row r="6187" spans="1:5">
      <c r="A6187" s="64">
        <v>44200</v>
      </c>
      <c r="B6187" s="65">
        <v>44200</v>
      </c>
      <c r="C6187" s="65" t="s">
        <v>841</v>
      </c>
      <c r="D6187" s="66">
        <f>VLOOKUP(Pag_Inicio_Corr_mas_casos[[#This Row],[Corregimiento]],Hoja3!$A$2:$D$676,4,0)</f>
        <v>81005</v>
      </c>
      <c r="E6187" s="65">
        <v>18</v>
      </c>
    </row>
    <row r="6188" spans="1:5">
      <c r="A6188" s="64">
        <v>44200</v>
      </c>
      <c r="B6188" s="65">
        <v>44200</v>
      </c>
      <c r="C6188" s="65" t="s">
        <v>950</v>
      </c>
      <c r="D6188" s="66">
        <f>VLOOKUP(Pag_Inicio_Corr_mas_casos[[#This Row],[Corregimiento]],Hoja3!$A$2:$D$676,4,0)</f>
        <v>90607</v>
      </c>
      <c r="E6188" s="65">
        <v>17</v>
      </c>
    </row>
    <row r="6189" spans="1:5">
      <c r="A6189" s="64">
        <v>44200</v>
      </c>
      <c r="B6189" s="65">
        <v>44200</v>
      </c>
      <c r="C6189" s="65" t="s">
        <v>849</v>
      </c>
      <c r="D6189" s="66">
        <f>VLOOKUP(Pag_Inicio_Corr_mas_casos[[#This Row],[Corregimiento]],Hoja3!$A$2:$D$676,4,0)</f>
        <v>40611</v>
      </c>
      <c r="E6189" s="65">
        <v>16</v>
      </c>
    </row>
    <row r="6190" spans="1:5">
      <c r="A6190" s="64">
        <v>44200</v>
      </c>
      <c r="B6190" s="65">
        <v>44200</v>
      </c>
      <c r="C6190" s="65" t="s">
        <v>818</v>
      </c>
      <c r="D6190" s="66">
        <f>VLOOKUP(Pag_Inicio_Corr_mas_casos[[#This Row],[Corregimiento]],Hoja3!$A$2:$D$676,4,0)</f>
        <v>80508</v>
      </c>
      <c r="E6190" s="65">
        <v>16</v>
      </c>
    </row>
    <row r="6191" spans="1:5">
      <c r="A6191" s="64">
        <v>44200</v>
      </c>
      <c r="B6191" s="65">
        <v>44200</v>
      </c>
      <c r="C6191" s="65" t="s">
        <v>878</v>
      </c>
      <c r="D6191" s="66">
        <f>VLOOKUP(Pag_Inicio_Corr_mas_casos[[#This Row],[Corregimiento]],Hoja3!$A$2:$D$676,4,0)</f>
        <v>30104</v>
      </c>
      <c r="E6191" s="65">
        <v>15</v>
      </c>
    </row>
    <row r="6192" spans="1:5">
      <c r="A6192" s="64">
        <v>44200</v>
      </c>
      <c r="B6192" s="65">
        <v>44200</v>
      </c>
      <c r="C6192" s="65" t="s">
        <v>837</v>
      </c>
      <c r="D6192" s="66">
        <f>VLOOKUP(Pag_Inicio_Corr_mas_casos[[#This Row],[Corregimiento]],Hoja3!$A$2:$D$676,4,0)</f>
        <v>130706</v>
      </c>
      <c r="E6192" s="65">
        <v>15</v>
      </c>
    </row>
    <row r="6193" spans="1:5">
      <c r="A6193" s="64">
        <v>44200</v>
      </c>
      <c r="B6193" s="65">
        <v>44200</v>
      </c>
      <c r="C6193" s="65" t="s">
        <v>844</v>
      </c>
      <c r="D6193" s="66">
        <f>VLOOKUP(Pag_Inicio_Corr_mas_casos[[#This Row],[Corregimiento]],Hoja3!$A$2:$D$676,4,0)</f>
        <v>81004</v>
      </c>
      <c r="E6193" s="65">
        <v>15</v>
      </c>
    </row>
    <row r="6194" spans="1:5">
      <c r="A6194" s="64">
        <v>44200</v>
      </c>
      <c r="B6194" s="65">
        <v>44200</v>
      </c>
      <c r="C6194" s="65" t="s">
        <v>907</v>
      </c>
      <c r="D6194" s="66">
        <f>VLOOKUP(Pag_Inicio_Corr_mas_casos[[#This Row],[Corregimiento]],Hoja3!$A$2:$D$676,4,0)</f>
        <v>60401</v>
      </c>
      <c r="E6194" s="65">
        <v>15</v>
      </c>
    </row>
    <row r="6195" spans="1:5">
      <c r="A6195" s="64">
        <v>44200</v>
      </c>
      <c r="B6195" s="65">
        <v>44200</v>
      </c>
      <c r="C6195" s="65" t="s">
        <v>807</v>
      </c>
      <c r="D6195" s="66">
        <f>VLOOKUP(Pag_Inicio_Corr_mas_casos[[#This Row],[Corregimiento]],Hoja3!$A$2:$D$676,4,0)</f>
        <v>20601</v>
      </c>
      <c r="E6195" s="65">
        <v>15</v>
      </c>
    </row>
    <row r="6196" spans="1:5">
      <c r="A6196" s="64">
        <v>44200</v>
      </c>
      <c r="B6196" s="65">
        <v>44200</v>
      </c>
      <c r="C6196" s="65" t="s">
        <v>951</v>
      </c>
      <c r="D6196" s="66">
        <f>VLOOKUP(Pag_Inicio_Corr_mas_casos[[#This Row],[Corregimiento]],Hoja3!$A$2:$D$676,4,0)</f>
        <v>40404</v>
      </c>
      <c r="E6196" s="65">
        <v>14</v>
      </c>
    </row>
    <row r="6197" spans="1:5">
      <c r="A6197" s="64">
        <v>44200</v>
      </c>
      <c r="B6197" s="65">
        <v>44200</v>
      </c>
      <c r="C6197" s="65" t="s">
        <v>916</v>
      </c>
      <c r="D6197" s="66">
        <f>VLOOKUP(Pag_Inicio_Corr_mas_casos[[#This Row],[Corregimiento]],Hoja3!$A$2:$D$676,4,0)</f>
        <v>91011</v>
      </c>
      <c r="E6197" s="65">
        <v>14</v>
      </c>
    </row>
    <row r="6198" spans="1:5">
      <c r="A6198" s="64">
        <v>44200</v>
      </c>
      <c r="B6198" s="65">
        <v>44200</v>
      </c>
      <c r="C6198" s="65" t="s">
        <v>806</v>
      </c>
      <c r="D6198" s="66">
        <f>VLOOKUP(Pag_Inicio_Corr_mas_casos[[#This Row],[Corregimiento]],Hoja3!$A$2:$D$676,4,0)</f>
        <v>80804</v>
      </c>
      <c r="E6198" s="65">
        <v>13</v>
      </c>
    </row>
    <row r="6199" spans="1:5">
      <c r="A6199" s="64">
        <v>44200</v>
      </c>
      <c r="B6199" s="65">
        <v>44200</v>
      </c>
      <c r="C6199" s="65" t="s">
        <v>852</v>
      </c>
      <c r="D6199" s="66">
        <f>VLOOKUP(Pag_Inicio_Corr_mas_casos[[#This Row],[Corregimiento]],Hoja3!$A$2:$D$676,4,0)</f>
        <v>60101</v>
      </c>
      <c r="E6199" s="65">
        <v>13</v>
      </c>
    </row>
    <row r="6200" spans="1:5">
      <c r="A6200" s="64">
        <v>44200</v>
      </c>
      <c r="B6200" s="65">
        <v>44200</v>
      </c>
      <c r="C6200" s="65" t="s">
        <v>813</v>
      </c>
      <c r="D6200" s="66">
        <f>VLOOKUP(Pag_Inicio_Corr_mas_casos[[#This Row],[Corregimiento]],Hoja3!$A$2:$D$676,4,0)</f>
        <v>30107</v>
      </c>
      <c r="E6200" s="65">
        <v>13</v>
      </c>
    </row>
    <row r="6201" spans="1:5">
      <c r="A6201" s="64">
        <v>44200</v>
      </c>
      <c r="B6201" s="65">
        <v>44200</v>
      </c>
      <c r="C6201" s="65" t="s">
        <v>815</v>
      </c>
      <c r="D6201" s="66">
        <f>VLOOKUP(Pag_Inicio_Corr_mas_casos[[#This Row],[Corregimiento]],Hoja3!$A$2:$D$676,4,0)</f>
        <v>130709</v>
      </c>
      <c r="E6201" s="65">
        <v>13</v>
      </c>
    </row>
    <row r="6202" spans="1:5">
      <c r="A6202" s="64">
        <v>44200</v>
      </c>
      <c r="B6202" s="65">
        <v>44200</v>
      </c>
      <c r="C6202" s="65" t="s">
        <v>932</v>
      </c>
      <c r="D6202" s="66">
        <f>VLOOKUP(Pag_Inicio_Corr_mas_casos[[#This Row],[Corregimiento]],Hoja3!$A$2:$D$676,4,0)</f>
        <v>70211</v>
      </c>
      <c r="E6202" s="65">
        <v>13</v>
      </c>
    </row>
    <row r="6203" spans="1:5">
      <c r="A6203" s="64">
        <v>44200</v>
      </c>
      <c r="B6203" s="65">
        <v>44200</v>
      </c>
      <c r="C6203" s="65" t="s">
        <v>821</v>
      </c>
      <c r="D6203" s="66">
        <f>VLOOKUP(Pag_Inicio_Corr_mas_casos[[#This Row],[Corregimiento]],Hoja3!$A$2:$D$676,4,0)</f>
        <v>20207</v>
      </c>
      <c r="E6203" s="65">
        <v>13</v>
      </c>
    </row>
    <row r="6204" spans="1:5">
      <c r="A6204" s="64">
        <v>44200</v>
      </c>
      <c r="B6204" s="65">
        <v>44200</v>
      </c>
      <c r="C6204" s="65" t="s">
        <v>899</v>
      </c>
      <c r="D6204" s="66">
        <f>VLOOKUP(Pag_Inicio_Corr_mas_casos[[#This Row],[Corregimiento]],Hoja3!$A$2:$D$676,4,0)</f>
        <v>130301</v>
      </c>
      <c r="E6204" s="65">
        <v>12</v>
      </c>
    </row>
    <row r="6205" spans="1:5">
      <c r="A6205" s="64">
        <v>44200</v>
      </c>
      <c r="B6205" s="65">
        <v>44200</v>
      </c>
      <c r="C6205" s="65" t="s">
        <v>808</v>
      </c>
      <c r="D6205" s="66">
        <f>VLOOKUP(Pag_Inicio_Corr_mas_casos[[#This Row],[Corregimiento]],Hoja3!$A$2:$D$676,4,0)</f>
        <v>81006</v>
      </c>
      <c r="E6205" s="65">
        <v>11</v>
      </c>
    </row>
    <row r="6206" spans="1:5">
      <c r="A6206" s="64">
        <v>44200</v>
      </c>
      <c r="B6206" s="65">
        <v>44200</v>
      </c>
      <c r="C6206" s="65" t="s">
        <v>921</v>
      </c>
      <c r="D6206" s="66">
        <f>VLOOKUP(Pag_Inicio_Corr_mas_casos[[#This Row],[Corregimiento]],Hoja3!$A$2:$D$676,4,0)</f>
        <v>20205</v>
      </c>
      <c r="E6206" s="65">
        <v>11</v>
      </c>
    </row>
    <row r="6207" spans="1:5">
      <c r="A6207" s="64">
        <v>44200</v>
      </c>
      <c r="B6207" s="65">
        <v>44200</v>
      </c>
      <c r="C6207" s="65" t="s">
        <v>948</v>
      </c>
      <c r="D6207" s="66">
        <f>VLOOKUP(Pag_Inicio_Corr_mas_casos[[#This Row],[Corregimiento]],Hoja3!$A$2:$D$676,4,0)</f>
        <v>60601</v>
      </c>
      <c r="E6207" s="65">
        <v>11</v>
      </c>
    </row>
    <row r="6208" spans="1:5">
      <c r="A6208" s="64">
        <v>44200</v>
      </c>
      <c r="B6208" s="65">
        <v>44200</v>
      </c>
      <c r="C6208" s="65" t="s">
        <v>952</v>
      </c>
      <c r="D6208" s="66">
        <f>VLOOKUP(Pag_Inicio_Corr_mas_casos[[#This Row],[Corregimiento]],Hoja3!$A$2:$D$676,4,0)</f>
        <v>50307</v>
      </c>
      <c r="E6208" s="65">
        <v>11</v>
      </c>
    </row>
    <row r="6209" spans="1:6">
      <c r="A6209" s="64">
        <v>44200</v>
      </c>
      <c r="B6209" s="65">
        <v>44200</v>
      </c>
      <c r="C6209" s="65" t="s">
        <v>869</v>
      </c>
      <c r="D6209" s="66">
        <f>VLOOKUP(Pag_Inicio_Corr_mas_casos[[#This Row],[Corregimiento]],Hoja3!$A$2:$D$676,4,0)</f>
        <v>30111</v>
      </c>
      <c r="E6209" s="65">
        <v>11</v>
      </c>
    </row>
    <row r="6210" spans="1:6">
      <c r="A6210" s="83">
        <v>44201</v>
      </c>
      <c r="B6210" s="84">
        <v>44201</v>
      </c>
      <c r="C6210" s="84" t="s">
        <v>900</v>
      </c>
      <c r="D6210" s="85">
        <f>VLOOKUP(Pag_Inicio_Corr_mas_casos[[#This Row],[Corregimiento]],Hoja3!$A$2:$D$676,4,0)</f>
        <v>130102</v>
      </c>
      <c r="E6210" s="84">
        <v>93</v>
      </c>
      <c r="F6210">
        <v>79</v>
      </c>
    </row>
    <row r="6211" spans="1:6">
      <c r="A6211" s="83">
        <v>44201</v>
      </c>
      <c r="B6211" s="84">
        <v>44201</v>
      </c>
      <c r="C6211" s="84" t="s">
        <v>710</v>
      </c>
      <c r="D6211" s="85">
        <f>VLOOKUP(Pag_Inicio_Corr_mas_casos[[#This Row],[Corregimiento]],Hoja3!$A$2:$D$676,4,0)</f>
        <v>80812</v>
      </c>
      <c r="E6211" s="84">
        <v>92</v>
      </c>
    </row>
    <row r="6212" spans="1:6">
      <c r="A6212" s="83">
        <v>44201</v>
      </c>
      <c r="B6212" s="84">
        <v>44201</v>
      </c>
      <c r="C6212" s="84" t="s">
        <v>618</v>
      </c>
      <c r="D6212" s="85">
        <f>VLOOKUP(Pag_Inicio_Corr_mas_casos[[#This Row],[Corregimiento]],Hoja3!$A$2:$D$676,4,0)</f>
        <v>80821</v>
      </c>
      <c r="E6212" s="84">
        <v>90</v>
      </c>
    </row>
    <row r="6213" spans="1:6">
      <c r="A6213" s="83">
        <v>44201</v>
      </c>
      <c r="B6213" s="84">
        <v>44201</v>
      </c>
      <c r="C6213" s="84" t="s">
        <v>914</v>
      </c>
      <c r="D6213" s="85">
        <f>VLOOKUP(Pag_Inicio_Corr_mas_casos[[#This Row],[Corregimiento]],Hoja3!$A$2:$D$676,4,0)</f>
        <v>130101</v>
      </c>
      <c r="E6213" s="84">
        <v>90</v>
      </c>
    </row>
    <row r="6214" spans="1:6">
      <c r="A6214" s="83">
        <v>44201</v>
      </c>
      <c r="B6214" s="84">
        <v>44201</v>
      </c>
      <c r="C6214" s="84" t="s">
        <v>858</v>
      </c>
      <c r="D6214" s="85">
        <f>VLOOKUP(Pag_Inicio_Corr_mas_casos[[#This Row],[Corregimiento]],Hoja3!$A$2:$D$676,4,0)</f>
        <v>80819</v>
      </c>
      <c r="E6214" s="84">
        <v>90</v>
      </c>
    </row>
    <row r="6215" spans="1:6">
      <c r="A6215" s="83">
        <v>44201</v>
      </c>
      <c r="B6215" s="84">
        <v>44201</v>
      </c>
      <c r="C6215" s="84" t="s">
        <v>882</v>
      </c>
      <c r="D6215" s="85">
        <f>VLOOKUP(Pag_Inicio_Corr_mas_casos[[#This Row],[Corregimiento]],Hoja3!$A$2:$D$676,4,0)</f>
        <v>130106</v>
      </c>
      <c r="E6215" s="84">
        <v>88</v>
      </c>
    </row>
    <row r="6216" spans="1:6">
      <c r="A6216" s="83">
        <v>44201</v>
      </c>
      <c r="B6216" s="84">
        <v>44201</v>
      </c>
      <c r="C6216" s="84" t="s">
        <v>800</v>
      </c>
      <c r="D6216" s="85">
        <f>VLOOKUP(Pag_Inicio_Corr_mas_casos[[#This Row],[Corregimiento]],Hoja3!$A$2:$D$676,4,0)</f>
        <v>80822</v>
      </c>
      <c r="E6216" s="84">
        <v>83</v>
      </c>
    </row>
    <row r="6217" spans="1:6">
      <c r="A6217" s="83">
        <v>44201</v>
      </c>
      <c r="B6217" s="84">
        <v>44201</v>
      </c>
      <c r="C6217" s="84" t="s">
        <v>785</v>
      </c>
      <c r="D6217" s="85">
        <f>VLOOKUP(Pag_Inicio_Corr_mas_casos[[#This Row],[Corregimiento]],Hoja3!$A$2:$D$676,4,0)</f>
        <v>81009</v>
      </c>
      <c r="E6217" s="84">
        <v>71</v>
      </c>
    </row>
    <row r="6218" spans="1:6">
      <c r="A6218" s="83">
        <v>44201</v>
      </c>
      <c r="B6218" s="84">
        <v>44201</v>
      </c>
      <c r="C6218" s="84" t="s">
        <v>787</v>
      </c>
      <c r="D6218" s="85">
        <f>VLOOKUP(Pag_Inicio_Corr_mas_casos[[#This Row],[Corregimiento]],Hoja3!$A$2:$D$676,4,0)</f>
        <v>80823</v>
      </c>
      <c r="E6218" s="84">
        <v>67</v>
      </c>
    </row>
    <row r="6219" spans="1:6">
      <c r="A6219" s="83">
        <v>44201</v>
      </c>
      <c r="B6219" s="84">
        <v>44201</v>
      </c>
      <c r="C6219" s="84" t="s">
        <v>783</v>
      </c>
      <c r="D6219" s="85">
        <f>VLOOKUP(Pag_Inicio_Corr_mas_casos[[#This Row],[Corregimiento]],Hoja3!$A$2:$D$676,4,0)</f>
        <v>80810</v>
      </c>
      <c r="E6219" s="84">
        <v>66</v>
      </c>
    </row>
    <row r="6220" spans="1:6">
      <c r="A6220" s="83">
        <v>44201</v>
      </c>
      <c r="B6220" s="84">
        <v>44201</v>
      </c>
      <c r="C6220" s="84" t="s">
        <v>786</v>
      </c>
      <c r="D6220" s="85">
        <f>VLOOKUP(Pag_Inicio_Corr_mas_casos[[#This Row],[Corregimiento]],Hoja3!$A$2:$D$676,4,0)</f>
        <v>80806</v>
      </c>
      <c r="E6220" s="84">
        <v>65</v>
      </c>
    </row>
    <row r="6221" spans="1:6">
      <c r="A6221" s="83">
        <v>44201</v>
      </c>
      <c r="B6221" s="84">
        <v>44201</v>
      </c>
      <c r="C6221" s="84" t="s">
        <v>857</v>
      </c>
      <c r="D6221" s="85">
        <f>VLOOKUP(Pag_Inicio_Corr_mas_casos[[#This Row],[Corregimiento]],Hoja3!$A$2:$D$676,4,0)</f>
        <v>80809</v>
      </c>
      <c r="E6221" s="84">
        <v>65</v>
      </c>
    </row>
    <row r="6222" spans="1:6">
      <c r="A6222" s="83">
        <v>44201</v>
      </c>
      <c r="B6222" s="84">
        <v>44201</v>
      </c>
      <c r="C6222" s="84" t="s">
        <v>802</v>
      </c>
      <c r="D6222" s="85">
        <f>VLOOKUP(Pag_Inicio_Corr_mas_casos[[#This Row],[Corregimiento]],Hoja3!$A$2:$D$676,4,0)</f>
        <v>80815</v>
      </c>
      <c r="E6222" s="84">
        <v>99</v>
      </c>
    </row>
    <row r="6223" spans="1:6">
      <c r="A6223" s="83">
        <v>44201</v>
      </c>
      <c r="B6223" s="84">
        <v>44201</v>
      </c>
      <c r="C6223" s="84" t="s">
        <v>799</v>
      </c>
      <c r="D6223" s="85">
        <f>VLOOKUP(Pag_Inicio_Corr_mas_casos[[#This Row],[Corregimiento]],Hoja3!$A$2:$D$676,4,0)</f>
        <v>80817</v>
      </c>
      <c r="E6223" s="84">
        <v>61</v>
      </c>
    </row>
    <row r="6224" spans="1:6">
      <c r="A6224" s="83">
        <v>44201</v>
      </c>
      <c r="B6224" s="84">
        <v>44201</v>
      </c>
      <c r="C6224" s="84" t="s">
        <v>793</v>
      </c>
      <c r="D6224" s="85">
        <f>VLOOKUP(Pag_Inicio_Corr_mas_casos[[#This Row],[Corregimiento]],Hoja3!$A$2:$D$676,4,0)</f>
        <v>80826</v>
      </c>
      <c r="E6224" s="84">
        <v>56</v>
      </c>
    </row>
    <row r="6225" spans="1:5">
      <c r="A6225" s="83">
        <v>44201</v>
      </c>
      <c r="B6225" s="84">
        <v>44201</v>
      </c>
      <c r="C6225" s="84" t="s">
        <v>789</v>
      </c>
      <c r="D6225" s="85">
        <f>VLOOKUP(Pag_Inicio_Corr_mas_casos[[#This Row],[Corregimiento]],Hoja3!$A$2:$D$676,4,0)</f>
        <v>80816</v>
      </c>
      <c r="E6225" s="84">
        <v>56</v>
      </c>
    </row>
    <row r="6226" spans="1:5">
      <c r="A6226" s="83">
        <v>44201</v>
      </c>
      <c r="B6226" s="84">
        <v>44201</v>
      </c>
      <c r="C6226" s="84" t="s">
        <v>906</v>
      </c>
      <c r="D6226" s="85">
        <f>VLOOKUP(Pag_Inicio_Corr_mas_casos[[#This Row],[Corregimiento]],Hoja3!$A$2:$D$676,4,0)</f>
        <v>40601</v>
      </c>
      <c r="E6226" s="84">
        <v>51</v>
      </c>
    </row>
    <row r="6227" spans="1:5">
      <c r="A6227" s="83">
        <v>44201</v>
      </c>
      <c r="B6227" s="84">
        <v>44201</v>
      </c>
      <c r="C6227" s="84" t="s">
        <v>867</v>
      </c>
      <c r="D6227" s="85">
        <f>VLOOKUP(Pag_Inicio_Corr_mas_casos[[#This Row],[Corregimiento]],Hoja3!$A$2:$D$676,4,0)</f>
        <v>81003</v>
      </c>
      <c r="E6227" s="84">
        <v>51</v>
      </c>
    </row>
    <row r="6228" spans="1:5">
      <c r="A6228" s="83">
        <v>44201</v>
      </c>
      <c r="B6228" s="84">
        <v>44201</v>
      </c>
      <c r="C6228" s="84" t="s">
        <v>813</v>
      </c>
      <c r="D6228" s="85">
        <f>VLOOKUP(Pag_Inicio_Corr_mas_casos[[#This Row],[Corregimiento]],Hoja3!$A$2:$D$676,4,0)</f>
        <v>30107</v>
      </c>
      <c r="E6228" s="84">
        <v>50</v>
      </c>
    </row>
    <row r="6229" spans="1:5">
      <c r="A6229" s="83">
        <v>44201</v>
      </c>
      <c r="B6229" s="84">
        <v>44201</v>
      </c>
      <c r="C6229" s="84" t="s">
        <v>865</v>
      </c>
      <c r="D6229" s="85">
        <f>VLOOKUP(Pag_Inicio_Corr_mas_casos[[#This Row],[Corregimiento]],Hoja3!$A$2:$D$676,4,0)</f>
        <v>81001</v>
      </c>
      <c r="E6229" s="84">
        <v>48</v>
      </c>
    </row>
    <row r="6230" spans="1:5">
      <c r="A6230" s="83">
        <v>44201</v>
      </c>
      <c r="B6230" s="84">
        <v>44201</v>
      </c>
      <c r="C6230" s="84" t="s">
        <v>791</v>
      </c>
      <c r="D6230" s="85">
        <f>VLOOKUP(Pag_Inicio_Corr_mas_casos[[#This Row],[Corregimiento]],Hoja3!$A$2:$D$676,4,0)</f>
        <v>81007</v>
      </c>
      <c r="E6230" s="84">
        <v>48</v>
      </c>
    </row>
    <row r="6231" spans="1:5">
      <c r="A6231" s="83">
        <v>44201</v>
      </c>
      <c r="B6231" s="84">
        <v>44201</v>
      </c>
      <c r="C6231" s="84" t="s">
        <v>788</v>
      </c>
      <c r="D6231" s="85">
        <f>VLOOKUP(Pag_Inicio_Corr_mas_casos[[#This Row],[Corregimiento]],Hoja3!$A$2:$D$676,4,0)</f>
        <v>80807</v>
      </c>
      <c r="E6231" s="84">
        <v>48</v>
      </c>
    </row>
    <row r="6232" spans="1:5">
      <c r="A6232" s="83">
        <v>44201</v>
      </c>
      <c r="B6232" s="84">
        <v>44201</v>
      </c>
      <c r="C6232" s="84" t="s">
        <v>864</v>
      </c>
      <c r="D6232" s="85">
        <f>VLOOKUP(Pag_Inicio_Corr_mas_casos[[#This Row],[Corregimiento]],Hoja3!$A$2:$D$676,4,0)</f>
        <v>81008</v>
      </c>
      <c r="E6232" s="84">
        <v>48</v>
      </c>
    </row>
    <row r="6233" spans="1:5">
      <c r="A6233" s="83">
        <v>44201</v>
      </c>
      <c r="B6233" s="84">
        <v>44201</v>
      </c>
      <c r="C6233" s="84" t="s">
        <v>861</v>
      </c>
      <c r="D6233" s="85">
        <f>VLOOKUP(Pag_Inicio_Corr_mas_casos[[#This Row],[Corregimiento]],Hoja3!$A$2:$D$676,4,0)</f>
        <v>130702</v>
      </c>
      <c r="E6233" s="84">
        <v>46</v>
      </c>
    </row>
    <row r="6234" spans="1:5">
      <c r="A6234" s="83">
        <v>44201</v>
      </c>
      <c r="B6234" s="84">
        <v>44201</v>
      </c>
      <c r="C6234" s="84" t="s">
        <v>866</v>
      </c>
      <c r="D6234" s="85">
        <f>VLOOKUP(Pag_Inicio_Corr_mas_casos[[#This Row],[Corregimiento]],Hoja3!$A$2:$D$676,4,0)</f>
        <v>81002</v>
      </c>
      <c r="E6234" s="84">
        <v>46</v>
      </c>
    </row>
    <row r="6235" spans="1:5">
      <c r="A6235" s="83">
        <v>44201</v>
      </c>
      <c r="B6235" s="84">
        <v>44201</v>
      </c>
      <c r="C6235" s="84" t="s">
        <v>790</v>
      </c>
      <c r="D6235" s="85">
        <f>VLOOKUP(Pag_Inicio_Corr_mas_casos[[#This Row],[Corregimiento]],Hoja3!$A$2:$D$676,4,0)</f>
        <v>130708</v>
      </c>
      <c r="E6235" s="84">
        <v>44</v>
      </c>
    </row>
    <row r="6236" spans="1:5">
      <c r="A6236" s="83">
        <v>44201</v>
      </c>
      <c r="B6236" s="84">
        <v>44201</v>
      </c>
      <c r="C6236" s="84" t="s">
        <v>821</v>
      </c>
      <c r="D6236" s="85">
        <f>VLOOKUP(Pag_Inicio_Corr_mas_casos[[#This Row],[Corregimiento]],Hoja3!$A$2:$D$676,4,0)</f>
        <v>20207</v>
      </c>
      <c r="E6236" s="84">
        <v>40</v>
      </c>
    </row>
    <row r="6237" spans="1:5">
      <c r="A6237" s="83">
        <v>44201</v>
      </c>
      <c r="B6237" s="84">
        <v>44201</v>
      </c>
      <c r="C6237" s="84" t="s">
        <v>792</v>
      </c>
      <c r="D6237" s="85">
        <f>VLOOKUP(Pag_Inicio_Corr_mas_casos[[#This Row],[Corregimiento]],Hoja3!$A$2:$D$676,4,0)</f>
        <v>80814</v>
      </c>
      <c r="E6237" s="84">
        <v>38</v>
      </c>
    </row>
    <row r="6238" spans="1:5">
      <c r="A6238" s="83">
        <v>44201</v>
      </c>
      <c r="B6238" s="84">
        <v>44201</v>
      </c>
      <c r="C6238" s="84" t="s">
        <v>797</v>
      </c>
      <c r="D6238" s="85">
        <f>VLOOKUP(Pag_Inicio_Corr_mas_casos[[#This Row],[Corregimiento]],Hoja3!$A$2:$D$676,4,0)</f>
        <v>80813</v>
      </c>
      <c r="E6238" s="84">
        <v>36</v>
      </c>
    </row>
    <row r="6239" spans="1:5">
      <c r="A6239" s="83">
        <v>44201</v>
      </c>
      <c r="B6239" s="84">
        <v>44201</v>
      </c>
      <c r="C6239" s="84" t="s">
        <v>803</v>
      </c>
      <c r="D6239" s="85">
        <f>VLOOKUP(Pag_Inicio_Corr_mas_casos[[#This Row],[Corregimiento]],Hoja3!$A$2:$D$676,4,0)</f>
        <v>130716</v>
      </c>
      <c r="E6239" s="84">
        <v>34</v>
      </c>
    </row>
    <row r="6240" spans="1:5">
      <c r="A6240" s="83">
        <v>44201</v>
      </c>
      <c r="B6240" s="84">
        <v>44201</v>
      </c>
      <c r="C6240" s="84" t="s">
        <v>798</v>
      </c>
      <c r="D6240" s="85">
        <f>VLOOKUP(Pag_Inicio_Corr_mas_casos[[#This Row],[Corregimiento]],Hoja3!$A$2:$D$676,4,0)</f>
        <v>80820</v>
      </c>
      <c r="E6240" s="84">
        <v>33</v>
      </c>
    </row>
    <row r="6241" spans="1:5">
      <c r="A6241" s="83">
        <v>44201</v>
      </c>
      <c r="B6241" s="84">
        <v>44201</v>
      </c>
      <c r="C6241" s="84" t="s">
        <v>784</v>
      </c>
      <c r="D6241" s="85">
        <f>VLOOKUP(Pag_Inicio_Corr_mas_casos[[#This Row],[Corregimiento]],Hoja3!$A$2:$D$676,4,0)</f>
        <v>130717</v>
      </c>
      <c r="E6241" s="84">
        <v>33</v>
      </c>
    </row>
    <row r="6242" spans="1:5">
      <c r="A6242" s="83">
        <v>44201</v>
      </c>
      <c r="B6242" s="84">
        <v>44201</v>
      </c>
      <c r="C6242" s="84" t="s">
        <v>796</v>
      </c>
      <c r="D6242" s="85">
        <f>VLOOKUP(Pag_Inicio_Corr_mas_casos[[#This Row],[Corregimiento]],Hoja3!$A$2:$D$676,4,0)</f>
        <v>130107</v>
      </c>
      <c r="E6242" s="84">
        <v>32</v>
      </c>
    </row>
    <row r="6243" spans="1:5">
      <c r="A6243" s="83">
        <v>44201</v>
      </c>
      <c r="B6243" s="84">
        <v>44201</v>
      </c>
      <c r="C6243" s="84" t="s">
        <v>805</v>
      </c>
      <c r="D6243" s="85">
        <f>VLOOKUP(Pag_Inicio_Corr_mas_casos[[#This Row],[Corregimiento]],Hoja3!$A$2:$D$676,4,0)</f>
        <v>130701</v>
      </c>
      <c r="E6243" s="84">
        <v>31</v>
      </c>
    </row>
    <row r="6244" spans="1:5">
      <c r="A6244" s="83">
        <v>44201</v>
      </c>
      <c r="B6244" s="84">
        <v>44201</v>
      </c>
      <c r="C6244" s="84" t="s">
        <v>884</v>
      </c>
      <c r="D6244" s="85">
        <f>VLOOKUP(Pag_Inicio_Corr_mas_casos[[#This Row],[Corregimiento]],Hoja3!$A$2:$D$676,4,0)</f>
        <v>130108</v>
      </c>
      <c r="E6244" s="84">
        <v>31</v>
      </c>
    </row>
    <row r="6245" spans="1:5">
      <c r="A6245" s="83">
        <v>44201</v>
      </c>
      <c r="B6245" s="84">
        <v>44201</v>
      </c>
      <c r="C6245" s="84" t="s">
        <v>837</v>
      </c>
      <c r="D6245" s="85">
        <f>VLOOKUP(Pag_Inicio_Corr_mas_casos[[#This Row],[Corregimiento]],Hoja3!$A$2:$D$676,4,0)</f>
        <v>130706</v>
      </c>
      <c r="E6245" s="84">
        <v>31</v>
      </c>
    </row>
    <row r="6246" spans="1:5">
      <c r="A6246" s="83">
        <v>44201</v>
      </c>
      <c r="B6246" s="84">
        <v>44201</v>
      </c>
      <c r="C6246" s="84" t="s">
        <v>868</v>
      </c>
      <c r="D6246" s="85">
        <f>VLOOKUP(Pag_Inicio_Corr_mas_casos[[#This Row],[Corregimiento]],Hoja3!$A$2:$D$676,4,0)</f>
        <v>91001</v>
      </c>
      <c r="E6246" s="84">
        <v>31</v>
      </c>
    </row>
    <row r="6247" spans="1:5">
      <c r="A6247" s="83">
        <v>44201</v>
      </c>
      <c r="B6247" s="84">
        <v>44201</v>
      </c>
      <c r="C6247" s="84" t="s">
        <v>842</v>
      </c>
      <c r="D6247" s="85">
        <f>VLOOKUP(Pag_Inicio_Corr_mas_casos[[#This Row],[Corregimiento]],Hoja3!$A$2:$D$676,4,0)</f>
        <v>80802</v>
      </c>
      <c r="E6247" s="84">
        <v>30</v>
      </c>
    </row>
    <row r="6248" spans="1:5">
      <c r="A6248" s="83">
        <v>44201</v>
      </c>
      <c r="B6248" s="84">
        <v>44201</v>
      </c>
      <c r="C6248" s="84" t="s">
        <v>878</v>
      </c>
      <c r="D6248" s="85">
        <f>VLOOKUP(Pag_Inicio_Corr_mas_casos[[#This Row],[Corregimiento]],Hoja3!$A$2:$D$676,4,0)</f>
        <v>30104</v>
      </c>
      <c r="E6248" s="84">
        <v>28</v>
      </c>
    </row>
    <row r="6249" spans="1:5">
      <c r="A6249" s="83">
        <v>44201</v>
      </c>
      <c r="B6249" s="84">
        <v>44201</v>
      </c>
      <c r="C6249" s="84" t="s">
        <v>794</v>
      </c>
      <c r="D6249" s="85">
        <f>VLOOKUP(Pag_Inicio_Corr_mas_casos[[#This Row],[Corregimiento]],Hoja3!$A$2:$D$676,4,0)</f>
        <v>80811</v>
      </c>
      <c r="E6249" s="84">
        <v>28</v>
      </c>
    </row>
    <row r="6250" spans="1:5">
      <c r="A6250" s="83">
        <v>44201</v>
      </c>
      <c r="B6250" s="84">
        <v>44201</v>
      </c>
      <c r="C6250" s="84" t="s">
        <v>873</v>
      </c>
      <c r="D6250" s="85">
        <f>VLOOKUP(Pag_Inicio_Corr_mas_casos[[#This Row],[Corregimiento]],Hoja3!$A$2:$D$676,4,0)</f>
        <v>30103</v>
      </c>
      <c r="E6250" s="84">
        <v>24</v>
      </c>
    </row>
    <row r="6251" spans="1:5">
      <c r="A6251" s="83">
        <v>44201</v>
      </c>
      <c r="B6251" s="84">
        <v>44201</v>
      </c>
      <c r="C6251" s="84" t="s">
        <v>849</v>
      </c>
      <c r="D6251" s="85">
        <f>VLOOKUP(Pag_Inicio_Corr_mas_casos[[#This Row],[Corregimiento]],Hoja3!$A$2:$D$676,4,0)</f>
        <v>40611</v>
      </c>
      <c r="E6251" s="84">
        <v>24</v>
      </c>
    </row>
    <row r="6252" spans="1:5">
      <c r="A6252" s="83">
        <v>44201</v>
      </c>
      <c r="B6252" s="84">
        <v>44201</v>
      </c>
      <c r="C6252" s="84" t="s">
        <v>807</v>
      </c>
      <c r="D6252" s="85">
        <f>VLOOKUP(Pag_Inicio_Corr_mas_casos[[#This Row],[Corregimiento]],Hoja3!$A$2:$D$676,4,0)</f>
        <v>20601</v>
      </c>
      <c r="E6252" s="84">
        <v>24</v>
      </c>
    </row>
    <row r="6253" spans="1:5">
      <c r="A6253" s="83">
        <v>44201</v>
      </c>
      <c r="B6253" s="84">
        <v>44201</v>
      </c>
      <c r="C6253" s="84" t="s">
        <v>838</v>
      </c>
      <c r="D6253" s="85">
        <f>VLOOKUP(Pag_Inicio_Corr_mas_casos[[#This Row],[Corregimiento]],Hoja3!$A$2:$D$676,4,0)</f>
        <v>80808</v>
      </c>
      <c r="E6253" s="84">
        <v>24</v>
      </c>
    </row>
    <row r="6254" spans="1:5">
      <c r="A6254" s="83">
        <v>44201</v>
      </c>
      <c r="B6254" s="84">
        <v>44201</v>
      </c>
      <c r="C6254" s="84" t="s">
        <v>804</v>
      </c>
      <c r="D6254" s="85">
        <f>VLOOKUP(Pag_Inicio_Corr_mas_casos[[#This Row],[Corregimiento]],Hoja3!$A$2:$D$676,4,0)</f>
        <v>50208</v>
      </c>
      <c r="E6254" s="84">
        <v>23</v>
      </c>
    </row>
    <row r="6255" spans="1:5">
      <c r="A6255" s="83">
        <v>44201</v>
      </c>
      <c r="B6255" s="84">
        <v>44201</v>
      </c>
      <c r="C6255" s="84" t="s">
        <v>909</v>
      </c>
      <c r="D6255" s="85">
        <f>VLOOKUP(Pag_Inicio_Corr_mas_casos[[#This Row],[Corregimiento]],Hoja3!$A$2:$D$676,4,0)</f>
        <v>20401</v>
      </c>
      <c r="E6255" s="84">
        <v>23</v>
      </c>
    </row>
    <row r="6256" spans="1:5">
      <c r="A6256" s="83">
        <v>44201</v>
      </c>
      <c r="B6256" s="84">
        <v>44201</v>
      </c>
      <c r="C6256" s="84" t="s">
        <v>808</v>
      </c>
      <c r="D6256" s="85">
        <f>VLOOKUP(Pag_Inicio_Corr_mas_casos[[#This Row],[Corregimiento]],Hoja3!$A$2:$D$676,4,0)</f>
        <v>81006</v>
      </c>
      <c r="E6256" s="84">
        <v>22</v>
      </c>
    </row>
    <row r="6257" spans="1:6">
      <c r="A6257" s="83">
        <v>44201</v>
      </c>
      <c r="B6257" s="84">
        <v>44201</v>
      </c>
      <c r="C6257" s="84" t="s">
        <v>816</v>
      </c>
      <c r="D6257" s="85">
        <f>VLOOKUP(Pag_Inicio_Corr_mas_casos[[#This Row],[Corregimiento]],Hoja3!$A$2:$D$676,4,0)</f>
        <v>40606</v>
      </c>
      <c r="E6257" s="84">
        <v>21</v>
      </c>
    </row>
    <row r="6258" spans="1:6">
      <c r="A6258" s="83">
        <v>44201</v>
      </c>
      <c r="B6258" s="84">
        <v>44201</v>
      </c>
      <c r="C6258" s="84" t="s">
        <v>797</v>
      </c>
      <c r="D6258" s="84">
        <v>40607</v>
      </c>
      <c r="E6258" s="84">
        <v>21</v>
      </c>
      <c r="F6258" t="s">
        <v>894</v>
      </c>
    </row>
    <row r="6259" spans="1:6">
      <c r="A6259" s="83">
        <v>44201</v>
      </c>
      <c r="B6259" s="84">
        <v>44201</v>
      </c>
      <c r="C6259" s="84" t="s">
        <v>847</v>
      </c>
      <c r="D6259" s="85">
        <f>VLOOKUP(Pag_Inicio_Corr_mas_casos[[#This Row],[Corregimiento]],Hoja3!$A$2:$D$676,4,0)</f>
        <v>40501</v>
      </c>
      <c r="E6259" s="84">
        <v>20</v>
      </c>
    </row>
    <row r="6260" spans="1:6">
      <c r="A6260" s="83">
        <v>44201</v>
      </c>
      <c r="B6260" s="84">
        <v>44201</v>
      </c>
      <c r="C6260" s="84" t="s">
        <v>823</v>
      </c>
      <c r="D6260" s="85">
        <f>VLOOKUP(Pag_Inicio_Corr_mas_casos[[#This Row],[Corregimiento]],Hoja3!$A$2:$D$676,4,0)</f>
        <v>80803</v>
      </c>
      <c r="E6260" s="84">
        <v>20</v>
      </c>
    </row>
    <row r="6261" spans="1:6">
      <c r="A6261" s="83">
        <v>44201</v>
      </c>
      <c r="B6261" s="84">
        <v>44201</v>
      </c>
      <c r="C6261" s="84" t="s">
        <v>815</v>
      </c>
      <c r="D6261" s="85">
        <f>VLOOKUP(Pag_Inicio_Corr_mas_casos[[#This Row],[Corregimiento]],Hoja3!$A$2:$D$676,4,0)</f>
        <v>130709</v>
      </c>
      <c r="E6261" s="84">
        <v>19</v>
      </c>
    </row>
    <row r="6262" spans="1:6">
      <c r="A6262" s="83">
        <v>44201</v>
      </c>
      <c r="B6262" s="84">
        <v>44201</v>
      </c>
      <c r="C6262" s="84" t="s">
        <v>953</v>
      </c>
      <c r="D6262" s="85">
        <f>VLOOKUP(Pag_Inicio_Corr_mas_casos[[#This Row],[Corregimiento]],Hoja3!$A$2:$D$676,4,0)</f>
        <v>50207</v>
      </c>
      <c r="E6262" s="84">
        <v>19</v>
      </c>
    </row>
    <row r="6263" spans="1:6">
      <c r="A6263" s="83">
        <v>44201</v>
      </c>
      <c r="B6263" s="84">
        <v>44201</v>
      </c>
      <c r="C6263" s="84" t="s">
        <v>903</v>
      </c>
      <c r="D6263" s="85">
        <f>VLOOKUP(Pag_Inicio_Corr_mas_casos[[#This Row],[Corregimiento]],Hoja3!$A$2:$D$676,4,0)</f>
        <v>20101</v>
      </c>
      <c r="E6263" s="84">
        <v>18</v>
      </c>
    </row>
    <row r="6264" spans="1:6">
      <c r="A6264" s="83">
        <v>44201</v>
      </c>
      <c r="B6264" s="84">
        <v>44201</v>
      </c>
      <c r="C6264" s="84" t="s">
        <v>851</v>
      </c>
      <c r="D6264" s="85">
        <f>VLOOKUP(Pag_Inicio_Corr_mas_casos[[#This Row],[Corregimiento]],Hoja3!$A$2:$D$676,4,0)</f>
        <v>60103</v>
      </c>
      <c r="E6264" s="84">
        <v>17</v>
      </c>
    </row>
    <row r="6265" spans="1:6">
      <c r="A6265" s="83">
        <v>44201</v>
      </c>
      <c r="B6265" s="84">
        <v>44201</v>
      </c>
      <c r="C6265" s="84" t="s">
        <v>954</v>
      </c>
      <c r="D6265" s="85">
        <f>VLOOKUP(Pag_Inicio_Corr_mas_casos[[#This Row],[Corregimiento]],Hoja3!$A$2:$D$676,4,0)</f>
        <v>40515</v>
      </c>
      <c r="E6265" s="84">
        <v>17</v>
      </c>
    </row>
    <row r="6266" spans="1:6">
      <c r="A6266" s="83">
        <v>44201</v>
      </c>
      <c r="B6266" s="84">
        <v>44201</v>
      </c>
      <c r="C6266" s="84" t="s">
        <v>840</v>
      </c>
      <c r="D6266" s="85">
        <f>VLOOKUP(Pag_Inicio_Corr_mas_casos[[#This Row],[Corregimiento]],Hoja3!$A$2:$D$676,4,0)</f>
        <v>130105</v>
      </c>
      <c r="E6266" s="84">
        <v>17</v>
      </c>
    </row>
    <row r="6267" spans="1:6">
      <c r="A6267" s="83">
        <v>44201</v>
      </c>
      <c r="B6267" s="84">
        <v>44201</v>
      </c>
      <c r="C6267" s="84" t="s">
        <v>806</v>
      </c>
      <c r="D6267" s="85">
        <f>VLOOKUP(Pag_Inicio_Corr_mas_casos[[#This Row],[Corregimiento]],Hoja3!$A$2:$D$676,4,0)</f>
        <v>80804</v>
      </c>
      <c r="E6267" s="84">
        <v>16</v>
      </c>
    </row>
    <row r="6268" spans="1:6">
      <c r="A6268" s="83">
        <v>44201</v>
      </c>
      <c r="B6268" s="84">
        <v>44201</v>
      </c>
      <c r="C6268" s="84" t="s">
        <v>852</v>
      </c>
      <c r="D6268" s="85">
        <f>VLOOKUP(Pag_Inicio_Corr_mas_casos[[#This Row],[Corregimiento]],Hoja3!$A$2:$D$676,4,0)</f>
        <v>60101</v>
      </c>
      <c r="E6268" s="84">
        <v>16</v>
      </c>
    </row>
    <row r="6269" spans="1:6">
      <c r="A6269" s="83">
        <v>44201</v>
      </c>
      <c r="B6269" s="84">
        <v>44201</v>
      </c>
      <c r="C6269" s="84" t="s">
        <v>841</v>
      </c>
      <c r="D6269" s="85">
        <f>VLOOKUP(Pag_Inicio_Corr_mas_casos[[#This Row],[Corregimiento]],Hoja3!$A$2:$D$676,4,0)</f>
        <v>81005</v>
      </c>
      <c r="E6269" s="84">
        <v>16</v>
      </c>
    </row>
    <row r="6270" spans="1:6">
      <c r="A6270" s="83">
        <v>44201</v>
      </c>
      <c r="B6270" s="84">
        <v>44201</v>
      </c>
      <c r="C6270" s="84" t="s">
        <v>897</v>
      </c>
      <c r="D6270" s="85">
        <f>VLOOKUP(Pag_Inicio_Corr_mas_casos[[#This Row],[Corregimiento]],Hoja3!$A$2:$D$676,4,0)</f>
        <v>20105</v>
      </c>
      <c r="E6270" s="84">
        <v>15</v>
      </c>
    </row>
    <row r="6271" spans="1:6">
      <c r="A6271" s="83">
        <v>44201</v>
      </c>
      <c r="B6271" s="84">
        <v>44201</v>
      </c>
      <c r="C6271" s="84" t="s">
        <v>853</v>
      </c>
      <c r="D6271" s="85">
        <f>VLOOKUP(Pag_Inicio_Corr_mas_casos[[#This Row],[Corregimiento]],Hoja3!$A$2:$D$676,4,0)</f>
        <v>40612</v>
      </c>
      <c r="E6271" s="84">
        <v>15</v>
      </c>
    </row>
    <row r="6272" spans="1:6">
      <c r="A6272" s="83">
        <v>44201</v>
      </c>
      <c r="B6272" s="84">
        <v>44201</v>
      </c>
      <c r="C6272" s="84" t="s">
        <v>845</v>
      </c>
      <c r="D6272" s="85">
        <f>VLOOKUP(Pag_Inicio_Corr_mas_casos[[#This Row],[Corregimiento]],Hoja3!$A$2:$D$676,4,0)</f>
        <v>60104</v>
      </c>
      <c r="E6272" s="84">
        <v>15</v>
      </c>
    </row>
    <row r="6273" spans="1:6">
      <c r="A6273" s="83">
        <v>44201</v>
      </c>
      <c r="B6273" s="84">
        <v>44201</v>
      </c>
      <c r="C6273" s="84" t="s">
        <v>955</v>
      </c>
      <c r="D6273" s="85">
        <f>VLOOKUP(Pag_Inicio_Corr_mas_casos[[#This Row],[Corregimiento]],Hoja3!$A$2:$D$676,4,0)</f>
        <v>40301</v>
      </c>
      <c r="E6273" s="84">
        <v>14</v>
      </c>
    </row>
    <row r="6274" spans="1:6">
      <c r="A6274" s="83">
        <v>44201</v>
      </c>
      <c r="B6274" s="84">
        <v>44201</v>
      </c>
      <c r="C6274" s="84" t="s">
        <v>846</v>
      </c>
      <c r="D6274" s="85">
        <f>VLOOKUP(Pag_Inicio_Corr_mas_casos[[#This Row],[Corregimiento]],Hoja3!$A$2:$D$676,4,0)</f>
        <v>80805</v>
      </c>
      <c r="E6274" s="84">
        <v>14</v>
      </c>
    </row>
    <row r="6275" spans="1:6">
      <c r="A6275" s="83">
        <v>44201</v>
      </c>
      <c r="B6275" s="84">
        <v>44201</v>
      </c>
      <c r="C6275" s="84" t="s">
        <v>887</v>
      </c>
      <c r="D6275" s="85">
        <f>VLOOKUP(Pag_Inicio_Corr_mas_casos[[#This Row],[Corregimiento]],Hoja3!$A$2:$D$676,4,0)</f>
        <v>70301</v>
      </c>
      <c r="E6275" s="84">
        <v>14</v>
      </c>
    </row>
    <row r="6276" spans="1:6">
      <c r="A6276" s="83">
        <v>44201</v>
      </c>
      <c r="B6276" s="84">
        <v>44201</v>
      </c>
      <c r="C6276" s="84" t="s">
        <v>913</v>
      </c>
      <c r="D6276" s="85">
        <f>VLOOKUP(Pag_Inicio_Corr_mas_casos[[#This Row],[Corregimiento]],Hoja3!$A$2:$D$676,4,0)</f>
        <v>20201</v>
      </c>
      <c r="E6276" s="84">
        <v>13</v>
      </c>
    </row>
    <row r="6277" spans="1:6">
      <c r="A6277" s="83">
        <v>44201</v>
      </c>
      <c r="B6277" s="84">
        <v>44201</v>
      </c>
      <c r="C6277" s="84" t="s">
        <v>956</v>
      </c>
      <c r="D6277" s="85">
        <f>VLOOKUP(Pag_Inicio_Corr_mas_casos[[#This Row],[Corregimiento]],Hoja3!$A$2:$D$676,4,0)</f>
        <v>91009</v>
      </c>
      <c r="E6277" s="84">
        <v>13</v>
      </c>
    </row>
    <row r="6278" spans="1:6">
      <c r="A6278" s="83">
        <v>44201</v>
      </c>
      <c r="B6278" s="84">
        <v>44201</v>
      </c>
      <c r="C6278" s="84" t="s">
        <v>837</v>
      </c>
      <c r="D6278" s="85">
        <f>VLOOKUP(Pag_Inicio_Corr_mas_casos[[#This Row],[Corregimiento]],Hoja3!$A$2:$D$676,4,0)</f>
        <v>130706</v>
      </c>
      <c r="E6278" s="84">
        <v>13</v>
      </c>
    </row>
    <row r="6279" spans="1:6">
      <c r="A6279" s="83">
        <v>44201</v>
      </c>
      <c r="B6279" s="84">
        <v>44201</v>
      </c>
      <c r="C6279" s="84" t="s">
        <v>817</v>
      </c>
      <c r="D6279" s="85">
        <f>VLOOKUP(Pag_Inicio_Corr_mas_casos[[#This Row],[Corregimiento]],Hoja3!$A$2:$D$676,4,0)</f>
        <v>130103</v>
      </c>
      <c r="E6279" s="84">
        <v>13</v>
      </c>
    </row>
    <row r="6280" spans="1:6">
      <c r="A6280" s="83">
        <v>44201</v>
      </c>
      <c r="B6280" s="84">
        <v>44201</v>
      </c>
      <c r="C6280" s="84" t="s">
        <v>957</v>
      </c>
      <c r="D6280" s="85">
        <f>VLOOKUP(Pag_Inicio_Corr_mas_casos[[#This Row],[Corregimiento]],Hoja3!$A$2:$D$676,4,0)</f>
        <v>81103</v>
      </c>
      <c r="E6280" s="84">
        <v>13</v>
      </c>
    </row>
    <row r="6281" spans="1:6">
      <c r="A6281" s="83">
        <v>44201</v>
      </c>
      <c r="B6281" s="84">
        <v>44201</v>
      </c>
      <c r="C6281" s="84" t="s">
        <v>895</v>
      </c>
      <c r="D6281" s="85">
        <f>VLOOKUP(Pag_Inicio_Corr_mas_casos[[#This Row],[Corregimiento]],Hoja3!$A$2:$D$676,4,0)</f>
        <v>50316</v>
      </c>
      <c r="E6281" s="84">
        <v>12</v>
      </c>
    </row>
    <row r="6282" spans="1:6">
      <c r="A6282" s="83">
        <v>44201</v>
      </c>
      <c r="B6282" s="84">
        <v>44201</v>
      </c>
      <c r="C6282" s="84" t="s">
        <v>905</v>
      </c>
      <c r="D6282" s="85">
        <f>VLOOKUP(Pag_Inicio_Corr_mas_casos[[#This Row],[Corregimiento]],Hoja3!$A$2:$D$676,4,0)</f>
        <v>91007</v>
      </c>
      <c r="E6282" s="84">
        <v>11</v>
      </c>
    </row>
    <row r="6283" spans="1:6">
      <c r="A6283" s="83">
        <v>44201</v>
      </c>
      <c r="B6283" s="84">
        <v>44201</v>
      </c>
      <c r="C6283" s="84" t="s">
        <v>896</v>
      </c>
      <c r="D6283" s="85">
        <f>VLOOKUP(Pag_Inicio_Corr_mas_casos[[#This Row],[Corregimiento]],Hoja3!$A$2:$D$676,4,0)</f>
        <v>80501</v>
      </c>
      <c r="E6283" s="84">
        <v>11</v>
      </c>
    </row>
    <row r="6284" spans="1:6">
      <c r="A6284" s="83">
        <v>44201</v>
      </c>
      <c r="B6284" s="84">
        <v>44201</v>
      </c>
      <c r="C6284" s="84" t="s">
        <v>958</v>
      </c>
      <c r="D6284" s="85">
        <f>VLOOKUP(Pag_Inicio_Corr_mas_casos[[#This Row],[Corregimiento]],Hoja3!$A$2:$D$676,4,0)</f>
        <v>40801</v>
      </c>
      <c r="E6284" s="84">
        <v>11</v>
      </c>
    </row>
    <row r="6285" spans="1:6">
      <c r="A6285" s="83">
        <v>44201</v>
      </c>
      <c r="B6285" s="84">
        <v>44201</v>
      </c>
      <c r="C6285" s="84" t="s">
        <v>943</v>
      </c>
      <c r="D6285" s="85">
        <f>VLOOKUP(Pag_Inicio_Corr_mas_casos[[#This Row],[Corregimiento]],Hoja3!$A$2:$D$676,4,0)</f>
        <v>20104</v>
      </c>
      <c r="E6285" s="84">
        <v>11</v>
      </c>
    </row>
    <row r="6286" spans="1:6">
      <c r="A6286" s="83">
        <v>44201</v>
      </c>
      <c r="B6286" s="84">
        <v>44201</v>
      </c>
      <c r="C6286" s="84" t="s">
        <v>898</v>
      </c>
      <c r="D6286" s="85">
        <f>VLOOKUP(Pag_Inicio_Corr_mas_casos[[#This Row],[Corregimiento]],Hoja3!$A$2:$D$676,4,0)</f>
        <v>40201</v>
      </c>
      <c r="E6286" s="84">
        <v>11</v>
      </c>
    </row>
    <row r="6287" spans="1:6">
      <c r="A6287" s="83">
        <v>44201</v>
      </c>
      <c r="B6287" s="84">
        <v>44201</v>
      </c>
      <c r="C6287" s="84" t="s">
        <v>925</v>
      </c>
      <c r="D6287" s="85">
        <f>VLOOKUP(Pag_Inicio_Corr_mas_casos[[#This Row],[Corregimiento]],Hoja3!$A$2:$D$676,4,0)</f>
        <v>91101</v>
      </c>
      <c r="E6287" s="84">
        <v>11</v>
      </c>
    </row>
    <row r="6288" spans="1:6">
      <c r="A6288" s="105">
        <v>44202</v>
      </c>
      <c r="B6288" s="106">
        <v>44202</v>
      </c>
      <c r="C6288" s="106" t="s">
        <v>858</v>
      </c>
      <c r="D6288" s="107">
        <f>VLOOKUP(Pag_Inicio_Corr_mas_casos[[#This Row],[Corregimiento]],Hoja3!$A$2:$D$676,4,0)</f>
        <v>80819</v>
      </c>
      <c r="E6288" s="106">
        <v>174</v>
      </c>
      <c r="F6288">
        <v>94</v>
      </c>
    </row>
    <row r="6289" spans="1:5">
      <c r="A6289" s="105">
        <v>44202</v>
      </c>
      <c r="B6289" s="106">
        <v>44202</v>
      </c>
      <c r="C6289" s="106" t="s">
        <v>892</v>
      </c>
      <c r="D6289" s="107">
        <f>VLOOKUP(Pag_Inicio_Corr_mas_casos[[#This Row],[Corregimiento]],Hoja3!$A$2:$D$676,4,0)</f>
        <v>80812</v>
      </c>
      <c r="E6289" s="106">
        <v>160</v>
      </c>
    </row>
    <row r="6290" spans="1:5">
      <c r="A6290" s="105">
        <v>44202</v>
      </c>
      <c r="B6290" s="106">
        <v>44202</v>
      </c>
      <c r="C6290" s="106" t="s">
        <v>618</v>
      </c>
      <c r="D6290" s="107">
        <f>VLOOKUP(Pag_Inicio_Corr_mas_casos[[#This Row],[Corregimiento]],Hoja3!$A$2:$D$676,4,0)</f>
        <v>80821</v>
      </c>
      <c r="E6290" s="106">
        <v>129</v>
      </c>
    </row>
    <row r="6291" spans="1:5">
      <c r="A6291" s="105">
        <v>44202</v>
      </c>
      <c r="B6291" s="106">
        <v>44202</v>
      </c>
      <c r="C6291" s="106" t="s">
        <v>800</v>
      </c>
      <c r="D6291" s="107">
        <f>VLOOKUP(Pag_Inicio_Corr_mas_casos[[#This Row],[Corregimiento]],Hoja3!$A$2:$D$676,4,0)</f>
        <v>80822</v>
      </c>
      <c r="E6291" s="106">
        <v>127</v>
      </c>
    </row>
    <row r="6292" spans="1:5">
      <c r="A6292" s="105">
        <v>44202</v>
      </c>
      <c r="B6292" s="106">
        <v>44202</v>
      </c>
      <c r="C6292" s="106" t="s">
        <v>857</v>
      </c>
      <c r="D6292" s="107">
        <f>VLOOKUP(Pag_Inicio_Corr_mas_casos[[#This Row],[Corregimiento]],Hoja3!$A$2:$D$676,4,0)</f>
        <v>80809</v>
      </c>
      <c r="E6292" s="106">
        <v>124</v>
      </c>
    </row>
    <row r="6293" spans="1:5">
      <c r="A6293" s="105">
        <v>44202</v>
      </c>
      <c r="B6293" s="106">
        <v>44202</v>
      </c>
      <c r="C6293" s="106" t="s">
        <v>786</v>
      </c>
      <c r="D6293" s="107">
        <f>VLOOKUP(Pag_Inicio_Corr_mas_casos[[#This Row],[Corregimiento]],Hoja3!$A$2:$D$676,4,0)</f>
        <v>80806</v>
      </c>
      <c r="E6293" s="106">
        <v>115</v>
      </c>
    </row>
    <row r="6294" spans="1:5">
      <c r="A6294" s="105">
        <v>44202</v>
      </c>
      <c r="B6294" s="106">
        <v>44202</v>
      </c>
      <c r="C6294" s="106" t="s">
        <v>799</v>
      </c>
      <c r="D6294" s="107">
        <f>VLOOKUP(Pag_Inicio_Corr_mas_casos[[#This Row],[Corregimiento]],Hoja3!$A$2:$D$676,4,0)</f>
        <v>80817</v>
      </c>
      <c r="E6294" s="106">
        <v>112</v>
      </c>
    </row>
    <row r="6295" spans="1:5">
      <c r="A6295" s="105">
        <v>44202</v>
      </c>
      <c r="B6295" s="106">
        <v>44202</v>
      </c>
      <c r="C6295" s="106" t="s">
        <v>797</v>
      </c>
      <c r="D6295" s="107">
        <f>VLOOKUP(Pag_Inicio_Corr_mas_casos[[#This Row],[Corregimiento]],Hoja3!$A$2:$D$676,4,0)</f>
        <v>80813</v>
      </c>
      <c r="E6295" s="106">
        <v>104</v>
      </c>
    </row>
    <row r="6296" spans="1:5">
      <c r="A6296" s="105">
        <v>44202</v>
      </c>
      <c r="B6296" s="106">
        <v>44202</v>
      </c>
      <c r="C6296" s="106" t="s">
        <v>900</v>
      </c>
      <c r="D6296" s="107">
        <f>VLOOKUP(Pag_Inicio_Corr_mas_casos[[#This Row],[Corregimiento]],Hoja3!$A$2:$D$676,4,0)</f>
        <v>130102</v>
      </c>
      <c r="E6296" s="106">
        <v>104</v>
      </c>
    </row>
    <row r="6297" spans="1:5">
      <c r="A6297" s="105">
        <v>44202</v>
      </c>
      <c r="B6297" s="106">
        <v>44202</v>
      </c>
      <c r="C6297" s="106" t="s">
        <v>789</v>
      </c>
      <c r="D6297" s="107">
        <f>VLOOKUP(Pag_Inicio_Corr_mas_casos[[#This Row],[Corregimiento]],Hoja3!$A$2:$D$676,4,0)</f>
        <v>80816</v>
      </c>
      <c r="E6297" s="106">
        <v>102</v>
      </c>
    </row>
    <row r="6298" spans="1:5">
      <c r="A6298" s="105">
        <v>44202</v>
      </c>
      <c r="B6298" s="106">
        <v>44202</v>
      </c>
      <c r="C6298" s="106" t="s">
        <v>793</v>
      </c>
      <c r="D6298" s="107">
        <f>VLOOKUP(Pag_Inicio_Corr_mas_casos[[#This Row],[Corregimiento]],Hoja3!$A$2:$D$676,4,0)</f>
        <v>80826</v>
      </c>
      <c r="E6298" s="106">
        <v>93</v>
      </c>
    </row>
    <row r="6299" spans="1:5">
      <c r="A6299" s="105">
        <v>44202</v>
      </c>
      <c r="B6299" s="106">
        <v>44202</v>
      </c>
      <c r="C6299" s="106" t="s">
        <v>914</v>
      </c>
      <c r="D6299" s="107">
        <f>VLOOKUP(Pag_Inicio_Corr_mas_casos[[#This Row],[Corregimiento]],Hoja3!$A$2:$D$676,4,0)</f>
        <v>130101</v>
      </c>
      <c r="E6299" s="106">
        <v>92</v>
      </c>
    </row>
    <row r="6300" spans="1:5">
      <c r="A6300" s="105">
        <v>44202</v>
      </c>
      <c r="B6300" s="106">
        <v>44202</v>
      </c>
      <c r="C6300" s="106" t="s">
        <v>783</v>
      </c>
      <c r="D6300" s="107">
        <f>VLOOKUP(Pag_Inicio_Corr_mas_casos[[#This Row],[Corregimiento]],Hoja3!$A$2:$D$676,4,0)</f>
        <v>80810</v>
      </c>
      <c r="E6300" s="106">
        <v>92</v>
      </c>
    </row>
    <row r="6301" spans="1:5">
      <c r="A6301" s="105">
        <v>44202</v>
      </c>
      <c r="B6301" s="106">
        <v>44202</v>
      </c>
      <c r="C6301" s="106" t="s">
        <v>787</v>
      </c>
      <c r="D6301" s="107">
        <f>VLOOKUP(Pag_Inicio_Corr_mas_casos[[#This Row],[Corregimiento]],Hoja3!$A$2:$D$676,4,0)</f>
        <v>80823</v>
      </c>
      <c r="E6301" s="106">
        <v>90</v>
      </c>
    </row>
    <row r="6302" spans="1:5">
      <c r="A6302" s="105">
        <v>44202</v>
      </c>
      <c r="B6302" s="106">
        <v>44202</v>
      </c>
      <c r="C6302" s="106" t="s">
        <v>785</v>
      </c>
      <c r="D6302" s="107">
        <f>VLOOKUP(Pag_Inicio_Corr_mas_casos[[#This Row],[Corregimiento]],Hoja3!$A$2:$D$676,4,0)</f>
        <v>81009</v>
      </c>
      <c r="E6302" s="106">
        <v>86</v>
      </c>
    </row>
    <row r="6303" spans="1:5">
      <c r="A6303" s="105">
        <v>44202</v>
      </c>
      <c r="B6303" s="106">
        <v>44202</v>
      </c>
      <c r="C6303" s="106" t="s">
        <v>794</v>
      </c>
      <c r="D6303" s="107">
        <f>VLOOKUP(Pag_Inicio_Corr_mas_casos[[#This Row],[Corregimiento]],Hoja3!$A$2:$D$676,4,0)</f>
        <v>80811</v>
      </c>
      <c r="E6303" s="106">
        <v>86</v>
      </c>
    </row>
    <row r="6304" spans="1:5">
      <c r="A6304" s="105">
        <v>44202</v>
      </c>
      <c r="B6304" s="106">
        <v>44202</v>
      </c>
      <c r="C6304" s="106" t="s">
        <v>788</v>
      </c>
      <c r="D6304" s="107">
        <f>VLOOKUP(Pag_Inicio_Corr_mas_casos[[#This Row],[Corregimiento]],Hoja3!$A$2:$D$676,4,0)</f>
        <v>80807</v>
      </c>
      <c r="E6304" s="106">
        <v>82</v>
      </c>
    </row>
    <row r="6305" spans="1:6">
      <c r="A6305" s="105">
        <v>44202</v>
      </c>
      <c r="B6305" s="106">
        <v>44202</v>
      </c>
      <c r="C6305" s="106" t="s">
        <v>791</v>
      </c>
      <c r="D6305" s="107">
        <f>VLOOKUP(Pag_Inicio_Corr_mas_casos[[#This Row],[Corregimiento]],Hoja3!$A$2:$D$676,4,0)</f>
        <v>81007</v>
      </c>
      <c r="E6305" s="106">
        <v>75</v>
      </c>
    </row>
    <row r="6306" spans="1:6">
      <c r="A6306" s="105">
        <v>44202</v>
      </c>
      <c r="B6306" s="106">
        <v>44202</v>
      </c>
      <c r="C6306" s="106" t="s">
        <v>798</v>
      </c>
      <c r="D6306" s="107">
        <f>VLOOKUP(Pag_Inicio_Corr_mas_casos[[#This Row],[Corregimiento]],Hoja3!$A$2:$D$676,4,0)</f>
        <v>80820</v>
      </c>
      <c r="E6306" s="106">
        <v>75</v>
      </c>
    </row>
    <row r="6307" spans="1:6">
      <c r="A6307" s="105">
        <v>44202</v>
      </c>
      <c r="B6307" s="106">
        <v>44202</v>
      </c>
      <c r="C6307" s="106" t="s">
        <v>868</v>
      </c>
      <c r="D6307" s="107">
        <f>VLOOKUP(Pag_Inicio_Corr_mas_casos[[#This Row],[Corregimiento]],Hoja3!$A$2:$D$676,4,0)</f>
        <v>91001</v>
      </c>
      <c r="E6307" s="106">
        <v>74</v>
      </c>
    </row>
    <row r="6308" spans="1:6">
      <c r="A6308" s="105">
        <v>44202</v>
      </c>
      <c r="B6308" s="106">
        <v>44202</v>
      </c>
      <c r="C6308" s="106" t="s">
        <v>867</v>
      </c>
      <c r="D6308" s="107">
        <f>VLOOKUP(Pag_Inicio_Corr_mas_casos[[#This Row],[Corregimiento]],Hoja3!$A$2:$D$676,4,0)</f>
        <v>81003</v>
      </c>
      <c r="E6308" s="106">
        <v>73</v>
      </c>
    </row>
    <row r="6309" spans="1:6">
      <c r="A6309" s="105">
        <v>44202</v>
      </c>
      <c r="B6309" s="106">
        <v>44202</v>
      </c>
      <c r="C6309" s="106" t="s">
        <v>792</v>
      </c>
      <c r="D6309" s="107">
        <f>VLOOKUP(Pag_Inicio_Corr_mas_casos[[#This Row],[Corregimiento]],Hoja3!$A$2:$D$676,4,0)</f>
        <v>80814</v>
      </c>
      <c r="E6309" s="106">
        <v>69</v>
      </c>
    </row>
    <row r="6310" spans="1:6">
      <c r="A6310" s="105">
        <v>44202</v>
      </c>
      <c r="B6310" s="106">
        <v>44202</v>
      </c>
      <c r="C6310" s="106" t="s">
        <v>802</v>
      </c>
      <c r="D6310" s="107">
        <f>VLOOKUP(Pag_Inicio_Corr_mas_casos[[#This Row],[Corregimiento]],Hoja3!$A$2:$D$676,4,0)</f>
        <v>80815</v>
      </c>
      <c r="E6310" s="106">
        <v>129</v>
      </c>
      <c r="F6310" s="5"/>
    </row>
    <row r="6311" spans="1:6">
      <c r="A6311" s="105">
        <v>44202</v>
      </c>
      <c r="B6311" s="106">
        <v>44202</v>
      </c>
      <c r="C6311" s="106" t="s">
        <v>864</v>
      </c>
      <c r="D6311" s="107">
        <f>VLOOKUP(Pag_Inicio_Corr_mas_casos[[#This Row],[Corregimiento]],Hoja3!$A$2:$D$676,4,0)</f>
        <v>81008</v>
      </c>
      <c r="E6311" s="106">
        <v>67</v>
      </c>
    </row>
    <row r="6312" spans="1:6">
      <c r="A6312" s="105">
        <v>44202</v>
      </c>
      <c r="B6312" s="106">
        <v>44202</v>
      </c>
      <c r="C6312" s="106" t="s">
        <v>790</v>
      </c>
      <c r="D6312" s="107">
        <f>VLOOKUP(Pag_Inicio_Corr_mas_casos[[#This Row],[Corregimiento]],Hoja3!$A$2:$D$676,4,0)</f>
        <v>130708</v>
      </c>
      <c r="E6312" s="106">
        <v>67</v>
      </c>
    </row>
    <row r="6313" spans="1:6">
      <c r="A6313" s="105">
        <v>44202</v>
      </c>
      <c r="B6313" s="106">
        <v>44202</v>
      </c>
      <c r="C6313" s="106" t="s">
        <v>866</v>
      </c>
      <c r="D6313" s="107">
        <f>VLOOKUP(Pag_Inicio_Corr_mas_casos[[#This Row],[Corregimiento]],Hoja3!$A$2:$D$676,4,0)</f>
        <v>81002</v>
      </c>
      <c r="E6313" s="106">
        <v>66</v>
      </c>
    </row>
    <row r="6314" spans="1:6">
      <c r="A6314" s="105">
        <v>44202</v>
      </c>
      <c r="B6314" s="106">
        <v>44202</v>
      </c>
      <c r="C6314" s="106" t="s">
        <v>882</v>
      </c>
      <c r="D6314" s="107">
        <f>VLOOKUP(Pag_Inicio_Corr_mas_casos[[#This Row],[Corregimiento]],Hoja3!$A$2:$D$676,4,0)</f>
        <v>130106</v>
      </c>
      <c r="E6314" s="106">
        <v>63</v>
      </c>
    </row>
    <row r="6315" spans="1:6">
      <c r="A6315" s="105">
        <v>44202</v>
      </c>
      <c r="B6315" s="106">
        <v>44202</v>
      </c>
      <c r="C6315" s="106" t="s">
        <v>869</v>
      </c>
      <c r="D6315" s="107">
        <f>VLOOKUP(Pag_Inicio_Corr_mas_casos[[#This Row],[Corregimiento]],Hoja3!$A$2:$D$676,4,0)</f>
        <v>30111</v>
      </c>
      <c r="E6315" s="106">
        <v>61</v>
      </c>
    </row>
    <row r="6316" spans="1:6">
      <c r="A6316" s="105">
        <v>44202</v>
      </c>
      <c r="B6316" s="106">
        <v>44202</v>
      </c>
      <c r="C6316" s="106" t="s">
        <v>906</v>
      </c>
      <c r="D6316" s="107">
        <f>VLOOKUP(Pag_Inicio_Corr_mas_casos[[#This Row],[Corregimiento]],Hoja3!$A$2:$D$676,4,0)</f>
        <v>40601</v>
      </c>
      <c r="E6316" s="106">
        <v>61</v>
      </c>
    </row>
    <row r="6317" spans="1:6">
      <c r="A6317" s="105">
        <v>44202</v>
      </c>
      <c r="B6317" s="106">
        <v>44202</v>
      </c>
      <c r="C6317" s="106" t="s">
        <v>813</v>
      </c>
      <c r="D6317" s="107">
        <f>VLOOKUP(Pag_Inicio_Corr_mas_casos[[#This Row],[Corregimiento]],Hoja3!$A$2:$D$676,4,0)</f>
        <v>30107</v>
      </c>
      <c r="E6317" s="106">
        <v>59</v>
      </c>
    </row>
    <row r="6318" spans="1:6">
      <c r="A6318" s="105">
        <v>44202</v>
      </c>
      <c r="B6318" s="106">
        <v>44202</v>
      </c>
      <c r="C6318" s="106" t="s">
        <v>865</v>
      </c>
      <c r="D6318" s="107">
        <f>VLOOKUP(Pag_Inicio_Corr_mas_casos[[#This Row],[Corregimiento]],Hoja3!$A$2:$D$676,4,0)</f>
        <v>81001</v>
      </c>
      <c r="E6318" s="106">
        <v>59</v>
      </c>
    </row>
    <row r="6319" spans="1:6">
      <c r="A6319" s="105">
        <v>44202</v>
      </c>
      <c r="B6319" s="106">
        <v>44202</v>
      </c>
      <c r="C6319" s="106" t="s">
        <v>796</v>
      </c>
      <c r="D6319" s="107">
        <f>VLOOKUP(Pag_Inicio_Corr_mas_casos[[#This Row],[Corregimiento]],Hoja3!$A$2:$D$676,4,0)</f>
        <v>130107</v>
      </c>
      <c r="E6319" s="106">
        <v>54</v>
      </c>
    </row>
    <row r="6320" spans="1:6">
      <c r="A6320" s="105">
        <v>44202</v>
      </c>
      <c r="B6320" s="106">
        <v>44202</v>
      </c>
      <c r="C6320" s="106" t="s">
        <v>878</v>
      </c>
      <c r="D6320" s="107">
        <f>VLOOKUP(Pag_Inicio_Corr_mas_casos[[#This Row],[Corregimiento]],Hoja3!$A$2:$D$676,4,0)</f>
        <v>30104</v>
      </c>
      <c r="E6320" s="106">
        <v>53</v>
      </c>
    </row>
    <row r="6321" spans="1:5">
      <c r="A6321" s="105">
        <v>44202</v>
      </c>
      <c r="B6321" s="106">
        <v>44202</v>
      </c>
      <c r="C6321" s="106" t="s">
        <v>861</v>
      </c>
      <c r="D6321" s="107">
        <f>VLOOKUP(Pag_Inicio_Corr_mas_casos[[#This Row],[Corregimiento]],Hoja3!$A$2:$D$676,4,0)</f>
        <v>130702</v>
      </c>
      <c r="E6321" s="106">
        <v>52</v>
      </c>
    </row>
    <row r="6322" spans="1:5">
      <c r="A6322" s="105">
        <v>44202</v>
      </c>
      <c r="B6322" s="106">
        <v>44202</v>
      </c>
      <c r="C6322" s="106" t="s">
        <v>896</v>
      </c>
      <c r="D6322" s="107">
        <f>VLOOKUP(Pag_Inicio_Corr_mas_casos[[#This Row],[Corregimiento]],Hoja3!$A$2:$D$676,4,0)</f>
        <v>80501</v>
      </c>
      <c r="E6322" s="106">
        <v>50</v>
      </c>
    </row>
    <row r="6323" spans="1:5">
      <c r="A6323" s="105">
        <v>44202</v>
      </c>
      <c r="B6323" s="106">
        <v>44202</v>
      </c>
      <c r="C6323" s="106" t="s">
        <v>805</v>
      </c>
      <c r="D6323" s="107">
        <f>VLOOKUP(Pag_Inicio_Corr_mas_casos[[#This Row],[Corregimiento]],Hoja3!$A$2:$D$676,4,0)</f>
        <v>130701</v>
      </c>
      <c r="E6323" s="106">
        <v>47</v>
      </c>
    </row>
    <row r="6324" spans="1:5">
      <c r="A6324" s="105">
        <v>44202</v>
      </c>
      <c r="B6324" s="106">
        <v>44202</v>
      </c>
      <c r="C6324" s="106" t="s">
        <v>784</v>
      </c>
      <c r="D6324" s="107">
        <f>VLOOKUP(Pag_Inicio_Corr_mas_casos[[#This Row],[Corregimiento]],Hoja3!$A$2:$D$676,4,0)</f>
        <v>130717</v>
      </c>
      <c r="E6324" s="106">
        <v>45</v>
      </c>
    </row>
    <row r="6325" spans="1:5">
      <c r="A6325" s="105">
        <v>44202</v>
      </c>
      <c r="B6325" s="106">
        <v>44202</v>
      </c>
      <c r="C6325" s="106" t="s">
        <v>904</v>
      </c>
      <c r="D6325" s="107">
        <f>VLOOKUP(Pag_Inicio_Corr_mas_casos[[#This Row],[Corregimiento]],Hoja3!$A$2:$D$676,4,0)</f>
        <v>40501</v>
      </c>
      <c r="E6325" s="106">
        <v>45</v>
      </c>
    </row>
    <row r="6326" spans="1:5">
      <c r="A6326" s="105">
        <v>44202</v>
      </c>
      <c r="B6326" s="106">
        <v>44202</v>
      </c>
      <c r="C6326" s="106" t="s">
        <v>807</v>
      </c>
      <c r="D6326" s="107">
        <f>VLOOKUP(Pag_Inicio_Corr_mas_casos[[#This Row],[Corregimiento]],Hoja3!$A$2:$D$676,4,0)</f>
        <v>20601</v>
      </c>
      <c r="E6326" s="106">
        <v>43</v>
      </c>
    </row>
    <row r="6327" spans="1:5">
      <c r="A6327" s="105">
        <v>44202</v>
      </c>
      <c r="B6327" s="106">
        <v>44202</v>
      </c>
      <c r="C6327" s="106" t="s">
        <v>841</v>
      </c>
      <c r="D6327" s="107">
        <f>VLOOKUP(Pag_Inicio_Corr_mas_casos[[#This Row],[Corregimiento]],Hoja3!$A$2:$D$676,4,0)</f>
        <v>81005</v>
      </c>
      <c r="E6327" s="106">
        <v>41</v>
      </c>
    </row>
    <row r="6328" spans="1:5">
      <c r="A6328" s="105">
        <v>44202</v>
      </c>
      <c r="B6328" s="106">
        <v>44202</v>
      </c>
      <c r="C6328" s="106" t="s">
        <v>806</v>
      </c>
      <c r="D6328" s="107">
        <f>VLOOKUP(Pag_Inicio_Corr_mas_casos[[#This Row],[Corregimiento]],Hoja3!$A$2:$D$676,4,0)</f>
        <v>80804</v>
      </c>
      <c r="E6328" s="106">
        <v>41</v>
      </c>
    </row>
    <row r="6329" spans="1:5">
      <c r="A6329" s="105">
        <v>44202</v>
      </c>
      <c r="B6329" s="106">
        <v>44202</v>
      </c>
      <c r="C6329" s="106" t="s">
        <v>884</v>
      </c>
      <c r="D6329" s="107">
        <f>VLOOKUP(Pag_Inicio_Corr_mas_casos[[#This Row],[Corregimiento]],Hoja3!$A$2:$D$676,4,0)</f>
        <v>130108</v>
      </c>
      <c r="E6329" s="106">
        <v>39</v>
      </c>
    </row>
    <row r="6330" spans="1:5">
      <c r="A6330" s="105">
        <v>44202</v>
      </c>
      <c r="B6330" s="106">
        <v>44202</v>
      </c>
      <c r="C6330" s="106" t="s">
        <v>838</v>
      </c>
      <c r="D6330" s="107">
        <f>VLOOKUP(Pag_Inicio_Corr_mas_casos[[#This Row],[Corregimiento]],Hoja3!$A$2:$D$676,4,0)</f>
        <v>80808</v>
      </c>
      <c r="E6330" s="106">
        <v>38</v>
      </c>
    </row>
    <row r="6331" spans="1:5">
      <c r="A6331" s="105">
        <v>44202</v>
      </c>
      <c r="B6331" s="106">
        <v>44202</v>
      </c>
      <c r="C6331" s="106" t="s">
        <v>897</v>
      </c>
      <c r="D6331" s="107">
        <f>VLOOKUP(Pag_Inicio_Corr_mas_casos[[#This Row],[Corregimiento]],Hoja3!$A$2:$D$676,4,0)</f>
        <v>20105</v>
      </c>
      <c r="E6331" s="106">
        <v>36</v>
      </c>
    </row>
    <row r="6332" spans="1:5">
      <c r="A6332" s="105">
        <v>44202</v>
      </c>
      <c r="B6332" s="106">
        <v>44202</v>
      </c>
      <c r="C6332" s="106" t="s">
        <v>810</v>
      </c>
      <c r="D6332" s="107">
        <f>VLOOKUP(Pag_Inicio_Corr_mas_casos[[#This Row],[Corregimiento]],Hoja3!$A$2:$D$676,4,0)</f>
        <v>30113</v>
      </c>
      <c r="E6332" s="106">
        <v>35</v>
      </c>
    </row>
    <row r="6333" spans="1:5">
      <c r="A6333" s="105">
        <v>44202</v>
      </c>
      <c r="B6333" s="106">
        <v>44202</v>
      </c>
      <c r="C6333" s="106" t="s">
        <v>851</v>
      </c>
      <c r="D6333" s="107">
        <f>VLOOKUP(Pag_Inicio_Corr_mas_casos[[#This Row],[Corregimiento]],Hoja3!$A$2:$D$676,4,0)</f>
        <v>60103</v>
      </c>
      <c r="E6333" s="106">
        <v>34</v>
      </c>
    </row>
    <row r="6334" spans="1:5">
      <c r="A6334" s="105">
        <v>44202</v>
      </c>
      <c r="B6334" s="106">
        <v>44202</v>
      </c>
      <c r="C6334" s="106" t="s">
        <v>815</v>
      </c>
      <c r="D6334" s="107">
        <f>VLOOKUP(Pag_Inicio_Corr_mas_casos[[#This Row],[Corregimiento]],Hoja3!$A$2:$D$676,4,0)</f>
        <v>130709</v>
      </c>
      <c r="E6334" s="106">
        <v>34</v>
      </c>
    </row>
    <row r="6335" spans="1:5">
      <c r="A6335" s="105">
        <v>44202</v>
      </c>
      <c r="B6335" s="106">
        <v>44202</v>
      </c>
      <c r="C6335" s="106" t="s">
        <v>842</v>
      </c>
      <c r="D6335" s="107">
        <f>VLOOKUP(Pag_Inicio_Corr_mas_casos[[#This Row],[Corregimiento]],Hoja3!$A$2:$D$676,4,0)</f>
        <v>80802</v>
      </c>
      <c r="E6335" s="106">
        <v>33</v>
      </c>
    </row>
    <row r="6336" spans="1:5">
      <c r="A6336" s="105">
        <v>44202</v>
      </c>
      <c r="B6336" s="106">
        <v>44202</v>
      </c>
      <c r="C6336" s="106" t="s">
        <v>905</v>
      </c>
      <c r="D6336" s="107">
        <f>VLOOKUP(Pag_Inicio_Corr_mas_casos[[#This Row],[Corregimiento]],Hoja3!$A$2:$D$676,4,0)</f>
        <v>91007</v>
      </c>
      <c r="E6336" s="106">
        <v>31</v>
      </c>
    </row>
    <row r="6337" spans="1:5">
      <c r="A6337" s="105">
        <v>44202</v>
      </c>
      <c r="B6337" s="106">
        <v>44202</v>
      </c>
      <c r="C6337" s="106" t="s">
        <v>803</v>
      </c>
      <c r="D6337" s="107">
        <f>VLOOKUP(Pag_Inicio_Corr_mas_casos[[#This Row],[Corregimiento]],Hoja3!$A$2:$D$676,4,0)</f>
        <v>130716</v>
      </c>
      <c r="E6337" s="106">
        <v>30</v>
      </c>
    </row>
    <row r="6338" spans="1:5">
      <c r="A6338" s="105">
        <v>44202</v>
      </c>
      <c r="B6338" s="106">
        <v>44202</v>
      </c>
      <c r="C6338" s="106" t="s">
        <v>823</v>
      </c>
      <c r="D6338" s="107">
        <f>VLOOKUP(Pag_Inicio_Corr_mas_casos[[#This Row],[Corregimiento]],Hoja3!$A$2:$D$676,4,0)</f>
        <v>80803</v>
      </c>
      <c r="E6338" s="106">
        <v>28</v>
      </c>
    </row>
    <row r="6339" spans="1:5">
      <c r="A6339" s="105">
        <v>44202</v>
      </c>
      <c r="B6339" s="106">
        <v>44202</v>
      </c>
      <c r="C6339" s="106" t="s">
        <v>804</v>
      </c>
      <c r="D6339" s="107">
        <f>VLOOKUP(Pag_Inicio_Corr_mas_casos[[#This Row],[Corregimiento]],Hoja3!$A$2:$D$676,4,0)</f>
        <v>50208</v>
      </c>
      <c r="E6339" s="106">
        <v>27</v>
      </c>
    </row>
    <row r="6340" spans="1:5">
      <c r="A6340" s="105">
        <v>44202</v>
      </c>
      <c r="B6340" s="106">
        <v>44202</v>
      </c>
      <c r="C6340" s="106" t="s">
        <v>837</v>
      </c>
      <c r="D6340" s="107">
        <f>VLOOKUP(Pag_Inicio_Corr_mas_casos[[#This Row],[Corregimiento]],Hoja3!$A$2:$D$676,4,0)</f>
        <v>130706</v>
      </c>
      <c r="E6340" s="106">
        <v>26</v>
      </c>
    </row>
    <row r="6341" spans="1:5">
      <c r="A6341" s="105">
        <v>44202</v>
      </c>
      <c r="B6341" s="106">
        <v>44202</v>
      </c>
      <c r="C6341" s="106" t="s">
        <v>840</v>
      </c>
      <c r="D6341" s="107">
        <f>VLOOKUP(Pag_Inicio_Corr_mas_casos[[#This Row],[Corregimiento]],Hoja3!$A$2:$D$676,4,0)</f>
        <v>130105</v>
      </c>
      <c r="E6341" s="106">
        <v>24</v>
      </c>
    </row>
    <row r="6342" spans="1:5">
      <c r="A6342" s="105">
        <v>44202</v>
      </c>
      <c r="B6342" s="106">
        <v>44202</v>
      </c>
      <c r="C6342" s="106" t="s">
        <v>911</v>
      </c>
      <c r="D6342" s="107">
        <f>VLOOKUP(Pag_Inicio_Corr_mas_casos[[#This Row],[Corregimiento]],Hoja3!$A$2:$D$676,4,0)</f>
        <v>30110</v>
      </c>
      <c r="E6342" s="106">
        <v>24</v>
      </c>
    </row>
    <row r="6343" spans="1:5">
      <c r="A6343" s="105">
        <v>44202</v>
      </c>
      <c r="B6343" s="106">
        <v>44202</v>
      </c>
      <c r="C6343" s="106" t="s">
        <v>821</v>
      </c>
      <c r="D6343" s="107">
        <f>VLOOKUP(Pag_Inicio_Corr_mas_casos[[#This Row],[Corregimiento]],Hoja3!$A$2:$D$676,4,0)</f>
        <v>20207</v>
      </c>
      <c r="E6343" s="106">
        <v>24</v>
      </c>
    </row>
    <row r="6344" spans="1:5">
      <c r="A6344" s="105">
        <v>44202</v>
      </c>
      <c r="B6344" s="106">
        <v>44202</v>
      </c>
      <c r="C6344" s="106" t="s">
        <v>846</v>
      </c>
      <c r="D6344" s="107">
        <f>VLOOKUP(Pag_Inicio_Corr_mas_casos[[#This Row],[Corregimiento]],Hoja3!$A$2:$D$676,4,0)</f>
        <v>80805</v>
      </c>
      <c r="E6344" s="106">
        <v>23</v>
      </c>
    </row>
    <row r="6345" spans="1:5">
      <c r="A6345" s="105">
        <v>44202</v>
      </c>
      <c r="B6345" s="106">
        <v>44202</v>
      </c>
      <c r="C6345" s="106" t="s">
        <v>940</v>
      </c>
      <c r="D6345" s="107">
        <f>VLOOKUP(Pag_Inicio_Corr_mas_casos[[#This Row],[Corregimiento]],Hoja3!$A$2:$D$676,4,0)</f>
        <v>30109</v>
      </c>
      <c r="E6345" s="106">
        <v>22</v>
      </c>
    </row>
    <row r="6346" spans="1:5">
      <c r="A6346" s="105">
        <v>44202</v>
      </c>
      <c r="B6346" s="106">
        <v>44202</v>
      </c>
      <c r="C6346" s="106" t="s">
        <v>853</v>
      </c>
      <c r="D6346" s="107">
        <f>VLOOKUP(Pag_Inicio_Corr_mas_casos[[#This Row],[Corregimiento]],Hoja3!$A$2:$D$676,4,0)</f>
        <v>40612</v>
      </c>
      <c r="E6346" s="106">
        <v>22</v>
      </c>
    </row>
    <row r="6347" spans="1:5">
      <c r="A6347" s="105">
        <v>44202</v>
      </c>
      <c r="B6347" s="106">
        <v>44202</v>
      </c>
      <c r="C6347" s="106" t="s">
        <v>844</v>
      </c>
      <c r="D6347" s="107">
        <f>VLOOKUP(Pag_Inicio_Corr_mas_casos[[#This Row],[Corregimiento]],Hoja3!$A$2:$D$676,4,0)</f>
        <v>81004</v>
      </c>
      <c r="E6347" s="106">
        <v>22</v>
      </c>
    </row>
    <row r="6348" spans="1:5">
      <c r="A6348" s="105">
        <v>44202</v>
      </c>
      <c r="B6348" s="106">
        <v>44202</v>
      </c>
      <c r="C6348" s="106" t="s">
        <v>873</v>
      </c>
      <c r="D6348" s="107">
        <f>VLOOKUP(Pag_Inicio_Corr_mas_casos[[#This Row],[Corregimiento]],Hoja3!$A$2:$D$676,4,0)</f>
        <v>30103</v>
      </c>
      <c r="E6348" s="106">
        <v>22</v>
      </c>
    </row>
    <row r="6349" spans="1:5">
      <c r="A6349" s="105">
        <v>44202</v>
      </c>
      <c r="B6349" s="106">
        <v>44202</v>
      </c>
      <c r="C6349" s="106" t="s">
        <v>909</v>
      </c>
      <c r="D6349" s="107">
        <f>VLOOKUP(Pag_Inicio_Corr_mas_casos[[#This Row],[Corregimiento]],Hoja3!$A$2:$D$676,4,0)</f>
        <v>20401</v>
      </c>
      <c r="E6349" s="106">
        <v>21</v>
      </c>
    </row>
    <row r="6350" spans="1:5">
      <c r="A6350" s="105">
        <v>44202</v>
      </c>
      <c r="B6350" s="106">
        <v>44202</v>
      </c>
      <c r="C6350" s="106" t="s">
        <v>816</v>
      </c>
      <c r="D6350" s="107">
        <f>VLOOKUP(Pag_Inicio_Corr_mas_casos[[#This Row],[Corregimiento]],Hoja3!$A$2:$D$676,4,0)</f>
        <v>40606</v>
      </c>
      <c r="E6350" s="106">
        <v>21</v>
      </c>
    </row>
    <row r="6351" spans="1:5">
      <c r="A6351" s="105">
        <v>44202</v>
      </c>
      <c r="B6351" s="106">
        <v>44202</v>
      </c>
      <c r="C6351" s="106" t="s">
        <v>808</v>
      </c>
      <c r="D6351" s="107">
        <f>VLOOKUP(Pag_Inicio_Corr_mas_casos[[#This Row],[Corregimiento]],Hoja3!$A$2:$D$676,4,0)</f>
        <v>81006</v>
      </c>
      <c r="E6351" s="106">
        <v>19</v>
      </c>
    </row>
    <row r="6352" spans="1:5">
      <c r="A6352" s="105">
        <v>44202</v>
      </c>
      <c r="B6352" s="106">
        <v>44202</v>
      </c>
      <c r="C6352" s="106" t="s">
        <v>889</v>
      </c>
      <c r="D6352" s="107">
        <f>VLOOKUP(Pag_Inicio_Corr_mas_casos[[#This Row],[Corregimiento]],Hoja3!$A$2:$D$676,4,0)</f>
        <v>20602</v>
      </c>
      <c r="E6352" s="106">
        <v>18</v>
      </c>
    </row>
    <row r="6353" spans="1:5">
      <c r="A6353" s="105">
        <v>44202</v>
      </c>
      <c r="B6353" s="106">
        <v>44202</v>
      </c>
      <c r="C6353" s="106" t="s">
        <v>943</v>
      </c>
      <c r="D6353" s="107">
        <f>VLOOKUP(Pag_Inicio_Corr_mas_casos[[#This Row],[Corregimiento]],Hoja3!$A$2:$D$676,4,0)</f>
        <v>20104</v>
      </c>
      <c r="E6353" s="106">
        <v>18</v>
      </c>
    </row>
    <row r="6354" spans="1:5">
      <c r="A6354" s="105">
        <v>44202</v>
      </c>
      <c r="B6354" s="106">
        <v>44202</v>
      </c>
      <c r="C6354" s="106" t="s">
        <v>919</v>
      </c>
      <c r="D6354" s="107">
        <f>VLOOKUP(Pag_Inicio_Corr_mas_casos[[#This Row],[Corregimiento]],Hoja3!$A$2:$D$676,4,0)</f>
        <v>30101</v>
      </c>
      <c r="E6354" s="106">
        <v>17</v>
      </c>
    </row>
    <row r="6355" spans="1:5">
      <c r="A6355" s="105">
        <v>44202</v>
      </c>
      <c r="B6355" s="106">
        <v>44202</v>
      </c>
      <c r="C6355" s="106" t="s">
        <v>913</v>
      </c>
      <c r="D6355" s="107">
        <f>VLOOKUP(Pag_Inicio_Corr_mas_casos[[#This Row],[Corregimiento]],Hoja3!$A$2:$D$676,4,0)</f>
        <v>20201</v>
      </c>
      <c r="E6355" s="106">
        <v>17</v>
      </c>
    </row>
    <row r="6356" spans="1:5">
      <c r="A6356" s="105">
        <v>44202</v>
      </c>
      <c r="B6356" s="106">
        <v>44202</v>
      </c>
      <c r="C6356" s="106" t="s">
        <v>959</v>
      </c>
      <c r="D6356" s="107">
        <f>VLOOKUP(Pag_Inicio_Corr_mas_casos[[#This Row],[Corregimiento]],Hoja3!$A$2:$D$676,4,0)</f>
        <v>20307</v>
      </c>
      <c r="E6356" s="106">
        <v>17</v>
      </c>
    </row>
    <row r="6357" spans="1:5">
      <c r="A6357" s="105">
        <v>44202</v>
      </c>
      <c r="B6357" s="106">
        <v>44202</v>
      </c>
      <c r="C6357" s="106" t="s">
        <v>849</v>
      </c>
      <c r="D6357" s="107">
        <f>VLOOKUP(Pag_Inicio_Corr_mas_casos[[#This Row],[Corregimiento]],Hoja3!$A$2:$D$676,4,0)</f>
        <v>40611</v>
      </c>
      <c r="E6357" s="106">
        <v>16</v>
      </c>
    </row>
    <row r="6358" spans="1:5">
      <c r="A6358" s="105">
        <v>44202</v>
      </c>
      <c r="B6358" s="106">
        <v>44202</v>
      </c>
      <c r="C6358" s="106" t="s">
        <v>925</v>
      </c>
      <c r="D6358" s="107">
        <f>VLOOKUP(Pag_Inicio_Corr_mas_casos[[#This Row],[Corregimiento]],Hoja3!$A$2:$D$676,4,0)</f>
        <v>91101</v>
      </c>
      <c r="E6358" s="106">
        <v>16</v>
      </c>
    </row>
    <row r="6359" spans="1:5">
      <c r="A6359" s="105">
        <v>44202</v>
      </c>
      <c r="B6359" s="106">
        <v>44202</v>
      </c>
      <c r="C6359" s="106" t="s">
        <v>960</v>
      </c>
      <c r="D6359" s="107">
        <f>VLOOKUP(Pag_Inicio_Corr_mas_casos[[#This Row],[Corregimiento]],Hoja3!$A$2:$D$676,4,0)</f>
        <v>130402</v>
      </c>
      <c r="E6359" s="106">
        <v>16</v>
      </c>
    </row>
    <row r="6360" spans="1:5">
      <c r="A6360" s="105">
        <v>44202</v>
      </c>
      <c r="B6360" s="106">
        <v>44202</v>
      </c>
      <c r="C6360" s="106" t="s">
        <v>961</v>
      </c>
      <c r="D6360" s="107">
        <f>VLOOKUP(Pag_Inicio_Corr_mas_casos[[#This Row],[Corregimiento]],Hoja3!$A$2:$D$676,4,0)</f>
        <v>20305</v>
      </c>
      <c r="E6360" s="106">
        <v>15</v>
      </c>
    </row>
    <row r="6361" spans="1:5">
      <c r="A6361" s="105">
        <v>44202</v>
      </c>
      <c r="B6361" s="106">
        <v>44202</v>
      </c>
      <c r="C6361" s="106" t="s">
        <v>887</v>
      </c>
      <c r="D6361" s="107">
        <f>VLOOKUP(Pag_Inicio_Corr_mas_casos[[#This Row],[Corregimiento]],Hoja3!$A$2:$D$676,4,0)</f>
        <v>70301</v>
      </c>
      <c r="E6361" s="106">
        <v>15</v>
      </c>
    </row>
    <row r="6362" spans="1:5">
      <c r="A6362" s="105">
        <v>44202</v>
      </c>
      <c r="B6362" s="106">
        <v>44202</v>
      </c>
      <c r="C6362" s="106" t="s">
        <v>923</v>
      </c>
      <c r="D6362" s="107">
        <f>VLOOKUP(Pag_Inicio_Corr_mas_casos[[#This Row],[Corregimiento]],Hoja3!$A$2:$D$676,4,0)</f>
        <v>40202</v>
      </c>
      <c r="E6362" s="106">
        <v>15</v>
      </c>
    </row>
    <row r="6363" spans="1:5">
      <c r="A6363" s="105">
        <v>44202</v>
      </c>
      <c r="B6363" s="106">
        <v>44202</v>
      </c>
      <c r="C6363" s="106" t="s">
        <v>879</v>
      </c>
      <c r="D6363" s="107">
        <f>VLOOKUP(Pag_Inicio_Corr_mas_casos[[#This Row],[Corregimiento]],Hoja3!$A$2:$D$676,4,0)</f>
        <v>91008</v>
      </c>
      <c r="E6363" s="106">
        <v>14</v>
      </c>
    </row>
    <row r="6364" spans="1:5">
      <c r="A6364" s="105">
        <v>44202</v>
      </c>
      <c r="B6364" s="106">
        <v>44202</v>
      </c>
      <c r="C6364" s="106" t="s">
        <v>921</v>
      </c>
      <c r="D6364" s="107">
        <f>VLOOKUP(Pag_Inicio_Corr_mas_casos[[#This Row],[Corregimiento]],Hoja3!$A$2:$D$676,4,0)</f>
        <v>20205</v>
      </c>
      <c r="E6364" s="106">
        <v>14</v>
      </c>
    </row>
    <row r="6365" spans="1:5">
      <c r="A6365" s="105">
        <v>44202</v>
      </c>
      <c r="B6365" s="106">
        <v>44202</v>
      </c>
      <c r="C6365" s="106" t="s">
        <v>916</v>
      </c>
      <c r="D6365" s="107">
        <f>VLOOKUP(Pag_Inicio_Corr_mas_casos[[#This Row],[Corregimiento]],Hoja3!$A$2:$D$676,4,0)</f>
        <v>91011</v>
      </c>
      <c r="E6365" s="106">
        <v>14</v>
      </c>
    </row>
    <row r="6366" spans="1:5">
      <c r="A6366" s="105">
        <v>44202</v>
      </c>
      <c r="B6366" s="106">
        <v>44202</v>
      </c>
      <c r="C6366" s="106" t="s">
        <v>962</v>
      </c>
      <c r="D6366" s="107">
        <f>VLOOKUP(Pag_Inicio_Corr_mas_casos[[#This Row],[Corregimiento]],Hoja3!$A$2:$D$676,4,0)</f>
        <v>20106</v>
      </c>
      <c r="E6366" s="106">
        <v>14</v>
      </c>
    </row>
    <row r="6367" spans="1:5">
      <c r="A6367" s="105">
        <v>44202</v>
      </c>
      <c r="B6367" s="106">
        <v>44202</v>
      </c>
      <c r="C6367" s="106" t="s">
        <v>903</v>
      </c>
      <c r="D6367" s="107">
        <f>VLOOKUP(Pag_Inicio_Corr_mas_casos[[#This Row],[Corregimiento]],Hoja3!$A$2:$D$676,4,0)</f>
        <v>20101</v>
      </c>
      <c r="E6367" s="106">
        <v>14</v>
      </c>
    </row>
    <row r="6368" spans="1:5">
      <c r="A6368" s="105">
        <v>44202</v>
      </c>
      <c r="B6368" s="106">
        <v>44202</v>
      </c>
      <c r="C6368" s="106" t="s">
        <v>850</v>
      </c>
      <c r="D6368" s="107">
        <f>VLOOKUP(Pag_Inicio_Corr_mas_casos[[#This Row],[Corregimiento]],Hoja3!$A$2:$D$676,4,0)</f>
        <v>130310</v>
      </c>
      <c r="E6368" s="106">
        <v>14</v>
      </c>
    </row>
    <row r="6369" spans="1:6">
      <c r="A6369" s="105">
        <v>44202</v>
      </c>
      <c r="B6369" s="106">
        <v>44202</v>
      </c>
      <c r="C6369" s="106" t="s">
        <v>950</v>
      </c>
      <c r="D6369" s="107">
        <f>VLOOKUP(Pag_Inicio_Corr_mas_casos[[#This Row],[Corregimiento]],Hoja3!$A$2:$D$676,4,0)</f>
        <v>90607</v>
      </c>
      <c r="E6369" s="106">
        <v>13</v>
      </c>
    </row>
    <row r="6370" spans="1:6">
      <c r="A6370" s="105">
        <v>44202</v>
      </c>
      <c r="B6370" s="106">
        <v>44202</v>
      </c>
      <c r="C6370" s="106" t="s">
        <v>963</v>
      </c>
      <c r="D6370" s="107">
        <f>VLOOKUP(Pag_Inicio_Corr_mas_casos[[#This Row],[Corregimiento]],Hoja3!$A$2:$D$676,4,0)</f>
        <v>130707</v>
      </c>
      <c r="E6370" s="106">
        <v>13</v>
      </c>
    </row>
    <row r="6371" spans="1:6">
      <c r="A6371" s="105">
        <v>44202</v>
      </c>
      <c r="B6371" s="106">
        <v>44202</v>
      </c>
      <c r="C6371" s="106" t="s">
        <v>929</v>
      </c>
      <c r="D6371" s="107">
        <f>VLOOKUP(Pag_Inicio_Corr_mas_casos[[#This Row],[Corregimiento]],Hoja3!$A$2:$D$676,4,0)</f>
        <v>80818</v>
      </c>
      <c r="E6371" s="106">
        <v>13</v>
      </c>
    </row>
    <row r="6372" spans="1:6">
      <c r="A6372" s="105">
        <v>44202</v>
      </c>
      <c r="B6372" s="106">
        <v>44202</v>
      </c>
      <c r="C6372" s="106" t="s">
        <v>964</v>
      </c>
      <c r="D6372" s="107">
        <f>VLOOKUP(Pag_Inicio_Corr_mas_casos[[#This Row],[Corregimiento]],Hoja3!$A$2:$D$676,4,0)</f>
        <v>30401</v>
      </c>
      <c r="E6372" s="106">
        <v>12</v>
      </c>
    </row>
    <row r="6373" spans="1:6">
      <c r="A6373" s="105">
        <v>44202</v>
      </c>
      <c r="B6373" s="106">
        <v>44202</v>
      </c>
      <c r="C6373" s="106" t="s">
        <v>939</v>
      </c>
      <c r="D6373" s="107">
        <f>VLOOKUP(Pag_Inicio_Corr_mas_casos[[#This Row],[Corregimiento]],Hoja3!$A$2:$D$676,4,0)</f>
        <v>90601</v>
      </c>
      <c r="E6373" s="106">
        <v>12</v>
      </c>
    </row>
    <row r="6374" spans="1:6">
      <c r="A6374" s="105">
        <v>44202</v>
      </c>
      <c r="B6374" s="106">
        <v>44202</v>
      </c>
      <c r="C6374" s="106" t="s">
        <v>965</v>
      </c>
      <c r="D6374" s="107">
        <f>VLOOKUP(Pag_Inicio_Corr_mas_casos[[#This Row],[Corregimiento]],Hoja3!$A$2:$D$676,4,0)</f>
        <v>90105</v>
      </c>
      <c r="E6374" s="106">
        <v>12</v>
      </c>
    </row>
    <row r="6375" spans="1:6">
      <c r="A6375" s="105">
        <v>44202</v>
      </c>
      <c r="B6375" s="106">
        <v>44202</v>
      </c>
      <c r="C6375" s="106" t="s">
        <v>852</v>
      </c>
      <c r="D6375" s="107">
        <f>VLOOKUP(Pag_Inicio_Corr_mas_casos[[#This Row],[Corregimiento]],Hoja3!$A$2:$D$676,4,0)</f>
        <v>60101</v>
      </c>
      <c r="E6375" s="106">
        <v>12</v>
      </c>
    </row>
    <row r="6376" spans="1:6">
      <c r="A6376" s="105">
        <v>44202</v>
      </c>
      <c r="B6376" s="106">
        <v>44202</v>
      </c>
      <c r="C6376" s="106" t="s">
        <v>848</v>
      </c>
      <c r="D6376" s="107">
        <f>VLOOKUP(Pag_Inicio_Corr_mas_casos[[#This Row],[Corregimiento]],Hoja3!$A$2:$D$676,4,0)</f>
        <v>30115</v>
      </c>
      <c r="E6376" s="106">
        <v>11</v>
      </c>
    </row>
    <row r="6377" spans="1:6">
      <c r="A6377" s="105">
        <v>44202</v>
      </c>
      <c r="B6377" s="106">
        <v>44202</v>
      </c>
      <c r="C6377" s="106" t="s">
        <v>953</v>
      </c>
      <c r="D6377" s="107">
        <f>VLOOKUP(Pag_Inicio_Corr_mas_casos[[#This Row],[Corregimiento]],Hoja3!$A$2:$D$676,4,0)</f>
        <v>50207</v>
      </c>
      <c r="E6377" s="106">
        <v>11</v>
      </c>
    </row>
    <row r="6378" spans="1:6">
      <c r="A6378" s="105">
        <v>44202</v>
      </c>
      <c r="B6378" s="106">
        <v>44202</v>
      </c>
      <c r="C6378" s="106" t="s">
        <v>926</v>
      </c>
      <c r="D6378" s="107">
        <f>VLOOKUP(Pag_Inicio_Corr_mas_casos[[#This Row],[Corregimiento]],Hoja3!$A$2:$D$676,4,0)</f>
        <v>130401</v>
      </c>
      <c r="E6378" s="106">
        <v>11</v>
      </c>
    </row>
    <row r="6379" spans="1:6">
      <c r="A6379" s="105">
        <v>44202</v>
      </c>
      <c r="B6379" s="106">
        <v>44202</v>
      </c>
      <c r="C6379" s="106" t="s">
        <v>907</v>
      </c>
      <c r="D6379" s="107">
        <f>VLOOKUP(Pag_Inicio_Corr_mas_casos[[#This Row],[Corregimiento]],Hoja3!$A$2:$D$676,4,0)</f>
        <v>60401</v>
      </c>
      <c r="E6379" s="106">
        <v>11</v>
      </c>
    </row>
    <row r="6380" spans="1:6">
      <c r="A6380" s="105">
        <v>44202</v>
      </c>
      <c r="B6380" s="106">
        <v>44202</v>
      </c>
      <c r="C6380" s="106" t="s">
        <v>915</v>
      </c>
      <c r="D6380" s="107">
        <f>VLOOKUP(Pag_Inicio_Corr_mas_casos[[#This Row],[Corregimiento]],Hoja3!$A$2:$D$676,4,0)</f>
        <v>91013</v>
      </c>
      <c r="E6380" s="106">
        <v>11</v>
      </c>
    </row>
    <row r="6381" spans="1:6">
      <c r="A6381" s="64">
        <v>44203</v>
      </c>
      <c r="B6381" s="65">
        <v>44203</v>
      </c>
      <c r="C6381" s="65" t="s">
        <v>858</v>
      </c>
      <c r="D6381" s="66">
        <f>VLOOKUP(Pag_Inicio_Corr_mas_casos[[#This Row],[Corregimiento]],Hoja3!$A$2:$D$676,4,0)</f>
        <v>80819</v>
      </c>
      <c r="E6381" s="65">
        <v>138</v>
      </c>
      <c r="F6381">
        <v>85</v>
      </c>
    </row>
    <row r="6382" spans="1:6">
      <c r="A6382" s="64">
        <v>44203</v>
      </c>
      <c r="B6382" s="65">
        <v>44203</v>
      </c>
      <c r="C6382" s="65" t="s">
        <v>914</v>
      </c>
      <c r="D6382" s="66">
        <f>VLOOKUP(Pag_Inicio_Corr_mas_casos[[#This Row],[Corregimiento]],Hoja3!$A$2:$D$676,4,0)</f>
        <v>130101</v>
      </c>
      <c r="E6382" s="65">
        <v>124</v>
      </c>
    </row>
    <row r="6383" spans="1:6">
      <c r="A6383" s="64">
        <v>44203</v>
      </c>
      <c r="B6383" s="65">
        <v>44203</v>
      </c>
      <c r="C6383" s="65" t="s">
        <v>882</v>
      </c>
      <c r="D6383" s="66">
        <f>VLOOKUP(Pag_Inicio_Corr_mas_casos[[#This Row],[Corregimiento]],Hoja3!$A$2:$D$676,4,0)</f>
        <v>130106</v>
      </c>
      <c r="E6383" s="65">
        <v>101</v>
      </c>
    </row>
    <row r="6384" spans="1:6">
      <c r="A6384" s="64">
        <v>44203</v>
      </c>
      <c r="B6384" s="65">
        <v>44203</v>
      </c>
      <c r="C6384" s="65" t="s">
        <v>892</v>
      </c>
      <c r="D6384" s="66">
        <f>VLOOKUP(Pag_Inicio_Corr_mas_casos[[#This Row],[Corregimiento]],Hoja3!$A$2:$D$676,4,0)</f>
        <v>80812</v>
      </c>
      <c r="E6384" s="65">
        <v>100</v>
      </c>
    </row>
    <row r="6385" spans="1:6">
      <c r="A6385" s="64">
        <v>44203</v>
      </c>
      <c r="B6385" s="65">
        <v>44203</v>
      </c>
      <c r="C6385" s="65" t="s">
        <v>618</v>
      </c>
      <c r="D6385" s="66">
        <f>VLOOKUP(Pag_Inicio_Corr_mas_casos[[#This Row],[Corregimiento]],Hoja3!$A$2:$D$676,4,0)</f>
        <v>80821</v>
      </c>
      <c r="E6385" s="65">
        <v>91</v>
      </c>
    </row>
    <row r="6386" spans="1:6">
      <c r="A6386" s="64">
        <v>44203</v>
      </c>
      <c r="B6386" s="65">
        <v>44203</v>
      </c>
      <c r="C6386" s="65" t="s">
        <v>866</v>
      </c>
      <c r="D6386" s="66">
        <f>VLOOKUP(Pag_Inicio_Corr_mas_casos[[#This Row],[Corregimiento]],Hoja3!$A$2:$D$676,4,0)</f>
        <v>81002</v>
      </c>
      <c r="E6386" s="65">
        <v>90</v>
      </c>
    </row>
    <row r="6387" spans="1:6">
      <c r="A6387" s="64">
        <v>44203</v>
      </c>
      <c r="B6387" s="65">
        <v>44203</v>
      </c>
      <c r="C6387" s="65" t="s">
        <v>800</v>
      </c>
      <c r="D6387" s="66">
        <f>VLOOKUP(Pag_Inicio_Corr_mas_casos[[#This Row],[Corregimiento]],Hoja3!$A$2:$D$676,4,0)</f>
        <v>80822</v>
      </c>
      <c r="E6387" s="65">
        <v>87</v>
      </c>
    </row>
    <row r="6388" spans="1:6">
      <c r="A6388" s="64">
        <v>44203</v>
      </c>
      <c r="B6388" s="65">
        <v>44203</v>
      </c>
      <c r="C6388" s="65" t="s">
        <v>787</v>
      </c>
      <c r="D6388" s="66">
        <f>VLOOKUP(Pag_Inicio_Corr_mas_casos[[#This Row],[Corregimiento]],Hoja3!$A$2:$D$676,4,0)</f>
        <v>80823</v>
      </c>
      <c r="E6388" s="65">
        <v>82</v>
      </c>
    </row>
    <row r="6389" spans="1:6">
      <c r="A6389" s="64">
        <v>44203</v>
      </c>
      <c r="B6389" s="65">
        <v>44203</v>
      </c>
      <c r="C6389" s="65" t="s">
        <v>799</v>
      </c>
      <c r="D6389" s="66">
        <f>VLOOKUP(Pag_Inicio_Corr_mas_casos[[#This Row],[Corregimiento]],Hoja3!$A$2:$D$676,4,0)</f>
        <v>80817</v>
      </c>
      <c r="E6389" s="65">
        <v>80</v>
      </c>
    </row>
    <row r="6390" spans="1:6">
      <c r="A6390" s="64">
        <v>44203</v>
      </c>
      <c r="B6390" s="65">
        <v>44203</v>
      </c>
      <c r="C6390" s="65" t="s">
        <v>791</v>
      </c>
      <c r="D6390" s="66">
        <f>VLOOKUP(Pag_Inicio_Corr_mas_casos[[#This Row],[Corregimiento]],Hoja3!$A$2:$D$676,4,0)</f>
        <v>81007</v>
      </c>
      <c r="E6390" s="65">
        <v>75</v>
      </c>
    </row>
    <row r="6391" spans="1:6">
      <c r="A6391" s="64">
        <v>44203</v>
      </c>
      <c r="B6391" s="65">
        <v>44203</v>
      </c>
      <c r="C6391" s="65" t="s">
        <v>865</v>
      </c>
      <c r="D6391" s="66">
        <f>VLOOKUP(Pag_Inicio_Corr_mas_casos[[#This Row],[Corregimiento]],Hoja3!$A$2:$D$676,4,0)</f>
        <v>81001</v>
      </c>
      <c r="E6391" s="65">
        <v>75</v>
      </c>
    </row>
    <row r="6392" spans="1:6">
      <c r="A6392" s="64">
        <v>44203</v>
      </c>
      <c r="B6392" s="65">
        <v>44203</v>
      </c>
      <c r="C6392" s="65" t="s">
        <v>900</v>
      </c>
      <c r="D6392" s="66">
        <f>VLOOKUP(Pag_Inicio_Corr_mas_casos[[#This Row],[Corregimiento]],Hoja3!$A$2:$D$676,4,0)</f>
        <v>130102</v>
      </c>
      <c r="E6392" s="65">
        <v>72</v>
      </c>
    </row>
    <row r="6393" spans="1:6">
      <c r="A6393" s="64">
        <v>44203</v>
      </c>
      <c r="B6393" s="65">
        <v>44203</v>
      </c>
      <c r="C6393" s="65" t="s">
        <v>857</v>
      </c>
      <c r="D6393" s="66">
        <f>VLOOKUP(Pag_Inicio_Corr_mas_casos[[#This Row],[Corregimiento]],Hoja3!$A$2:$D$676,4,0)</f>
        <v>80809</v>
      </c>
      <c r="E6393" s="65">
        <v>70</v>
      </c>
    </row>
    <row r="6394" spans="1:6">
      <c r="A6394" s="64">
        <v>44203</v>
      </c>
      <c r="B6394" s="65">
        <v>44203</v>
      </c>
      <c r="C6394" s="65" t="s">
        <v>864</v>
      </c>
      <c r="D6394" s="66">
        <f>VLOOKUP(Pag_Inicio_Corr_mas_casos[[#This Row],[Corregimiento]],Hoja3!$A$2:$D$676,4,0)</f>
        <v>81008</v>
      </c>
      <c r="E6394" s="65">
        <v>70</v>
      </c>
    </row>
    <row r="6395" spans="1:6">
      <c r="A6395" s="64">
        <v>44203</v>
      </c>
      <c r="B6395" s="65">
        <v>44203</v>
      </c>
      <c r="C6395" s="65" t="s">
        <v>797</v>
      </c>
      <c r="D6395" s="66">
        <f>VLOOKUP(Pag_Inicio_Corr_mas_casos[[#This Row],[Corregimiento]],Hoja3!$A$2:$D$676,4,0)</f>
        <v>80813</v>
      </c>
      <c r="E6395" s="65">
        <v>69</v>
      </c>
    </row>
    <row r="6396" spans="1:6">
      <c r="A6396" s="64">
        <v>44203</v>
      </c>
      <c r="B6396" s="65">
        <v>44203</v>
      </c>
      <c r="C6396" s="65" t="s">
        <v>789</v>
      </c>
      <c r="D6396" s="66">
        <f>VLOOKUP(Pag_Inicio_Corr_mas_casos[[#This Row],[Corregimiento]],Hoja3!$A$2:$D$676,4,0)</f>
        <v>80816</v>
      </c>
      <c r="E6396" s="65">
        <v>68</v>
      </c>
    </row>
    <row r="6397" spans="1:6">
      <c r="A6397" s="64">
        <v>44203</v>
      </c>
      <c r="B6397" s="65">
        <v>44203</v>
      </c>
      <c r="C6397" s="65" t="s">
        <v>802</v>
      </c>
      <c r="D6397" s="66">
        <f>VLOOKUP(Pag_Inicio_Corr_mas_casos[[#This Row],[Corregimiento]],Hoja3!$A$2:$D$676,4,0)</f>
        <v>80815</v>
      </c>
      <c r="E6397" s="65">
        <v>89</v>
      </c>
      <c r="F6397" s="5"/>
    </row>
    <row r="6398" spans="1:6">
      <c r="A6398" s="64">
        <v>44203</v>
      </c>
      <c r="B6398" s="65">
        <v>44203</v>
      </c>
      <c r="C6398" s="65" t="s">
        <v>783</v>
      </c>
      <c r="D6398" s="66">
        <f>VLOOKUP(Pag_Inicio_Corr_mas_casos[[#This Row],[Corregimiento]],Hoja3!$A$2:$D$676,4,0)</f>
        <v>80810</v>
      </c>
      <c r="E6398" s="65">
        <v>65</v>
      </c>
    </row>
    <row r="6399" spans="1:6">
      <c r="A6399" s="64">
        <v>44203</v>
      </c>
      <c r="B6399" s="65">
        <v>44203</v>
      </c>
      <c r="C6399" s="65" t="s">
        <v>790</v>
      </c>
      <c r="D6399" s="66">
        <f>VLOOKUP(Pag_Inicio_Corr_mas_casos[[#This Row],[Corregimiento]],Hoja3!$A$2:$D$676,4,0)</f>
        <v>130708</v>
      </c>
      <c r="E6399" s="65">
        <v>64</v>
      </c>
    </row>
    <row r="6400" spans="1:6">
      <c r="A6400" s="64">
        <v>44203</v>
      </c>
      <c r="B6400" s="65">
        <v>44203</v>
      </c>
      <c r="C6400" s="65" t="s">
        <v>906</v>
      </c>
      <c r="D6400" s="66">
        <f>VLOOKUP(Pag_Inicio_Corr_mas_casos[[#This Row],[Corregimiento]],Hoja3!$A$2:$D$676,4,0)</f>
        <v>40601</v>
      </c>
      <c r="E6400" s="65">
        <v>62</v>
      </c>
    </row>
    <row r="6401" spans="1:5">
      <c r="A6401" s="64">
        <v>44203</v>
      </c>
      <c r="B6401" s="65">
        <v>44203</v>
      </c>
      <c r="C6401" s="65" t="s">
        <v>786</v>
      </c>
      <c r="D6401" s="66">
        <f>VLOOKUP(Pag_Inicio_Corr_mas_casos[[#This Row],[Corregimiento]],Hoja3!$A$2:$D$676,4,0)</f>
        <v>80806</v>
      </c>
      <c r="E6401" s="65">
        <v>61</v>
      </c>
    </row>
    <row r="6402" spans="1:5">
      <c r="A6402" s="64">
        <v>44203</v>
      </c>
      <c r="B6402" s="65">
        <v>44203</v>
      </c>
      <c r="C6402" s="65" t="s">
        <v>793</v>
      </c>
      <c r="D6402" s="66">
        <f>VLOOKUP(Pag_Inicio_Corr_mas_casos[[#This Row],[Corregimiento]],Hoja3!$A$2:$D$676,4,0)</f>
        <v>80826</v>
      </c>
      <c r="E6402" s="65">
        <v>61</v>
      </c>
    </row>
    <row r="6403" spans="1:5">
      <c r="A6403" s="64">
        <v>44203</v>
      </c>
      <c r="B6403" s="65">
        <v>44203</v>
      </c>
      <c r="C6403" s="65" t="s">
        <v>867</v>
      </c>
      <c r="D6403" s="66">
        <f>VLOOKUP(Pag_Inicio_Corr_mas_casos[[#This Row],[Corregimiento]],Hoja3!$A$2:$D$676,4,0)</f>
        <v>81003</v>
      </c>
      <c r="E6403" s="65">
        <v>58</v>
      </c>
    </row>
    <row r="6404" spans="1:5">
      <c r="A6404" s="64">
        <v>44203</v>
      </c>
      <c r="B6404" s="65">
        <v>44203</v>
      </c>
      <c r="C6404" s="65" t="s">
        <v>785</v>
      </c>
      <c r="D6404" s="66">
        <f>VLOOKUP(Pag_Inicio_Corr_mas_casos[[#This Row],[Corregimiento]],Hoja3!$A$2:$D$676,4,0)</f>
        <v>81009</v>
      </c>
      <c r="E6404" s="65">
        <v>53</v>
      </c>
    </row>
    <row r="6405" spans="1:5">
      <c r="A6405" s="64">
        <v>44203</v>
      </c>
      <c r="B6405" s="65">
        <v>44203</v>
      </c>
      <c r="C6405" s="65" t="s">
        <v>884</v>
      </c>
      <c r="D6405" s="66">
        <f>VLOOKUP(Pag_Inicio_Corr_mas_casos[[#This Row],[Corregimiento]],Hoja3!$A$2:$D$676,4,0)</f>
        <v>130108</v>
      </c>
      <c r="E6405" s="65">
        <v>51</v>
      </c>
    </row>
    <row r="6406" spans="1:5">
      <c r="A6406" s="64">
        <v>44203</v>
      </c>
      <c r="B6406" s="65">
        <v>44203</v>
      </c>
      <c r="C6406" s="65" t="s">
        <v>788</v>
      </c>
      <c r="D6406" s="66">
        <f>VLOOKUP(Pag_Inicio_Corr_mas_casos[[#This Row],[Corregimiento]],Hoja3!$A$2:$D$676,4,0)</f>
        <v>80807</v>
      </c>
      <c r="E6406" s="65">
        <v>50</v>
      </c>
    </row>
    <row r="6407" spans="1:5">
      <c r="A6407" s="64">
        <v>44203</v>
      </c>
      <c r="B6407" s="65">
        <v>44203</v>
      </c>
      <c r="C6407" s="65" t="s">
        <v>808</v>
      </c>
      <c r="D6407" s="66">
        <f>VLOOKUP(Pag_Inicio_Corr_mas_casos[[#This Row],[Corregimiento]],Hoja3!$A$2:$D$676,4,0)</f>
        <v>81006</v>
      </c>
      <c r="E6407" s="65">
        <v>49</v>
      </c>
    </row>
    <row r="6408" spans="1:5">
      <c r="A6408" s="64">
        <v>44203</v>
      </c>
      <c r="B6408" s="65">
        <v>44203</v>
      </c>
      <c r="C6408" s="65" t="s">
        <v>868</v>
      </c>
      <c r="D6408" s="66">
        <f>VLOOKUP(Pag_Inicio_Corr_mas_casos[[#This Row],[Corregimiento]],Hoja3!$A$2:$D$676,4,0)</f>
        <v>91001</v>
      </c>
      <c r="E6408" s="65">
        <v>48</v>
      </c>
    </row>
    <row r="6409" spans="1:5">
      <c r="A6409" s="64">
        <v>44203</v>
      </c>
      <c r="B6409" s="65">
        <v>44203</v>
      </c>
      <c r="C6409" s="65" t="s">
        <v>798</v>
      </c>
      <c r="D6409" s="66">
        <f>VLOOKUP(Pag_Inicio_Corr_mas_casos[[#This Row],[Corregimiento]],Hoja3!$A$2:$D$676,4,0)</f>
        <v>80820</v>
      </c>
      <c r="E6409" s="65">
        <v>46</v>
      </c>
    </row>
    <row r="6410" spans="1:5">
      <c r="A6410" s="64">
        <v>44203</v>
      </c>
      <c r="B6410" s="65">
        <v>44203</v>
      </c>
      <c r="C6410" s="65" t="s">
        <v>904</v>
      </c>
      <c r="D6410" s="66">
        <f>VLOOKUP(Pag_Inicio_Corr_mas_casos[[#This Row],[Corregimiento]],Hoja3!$A$2:$D$676,4,0)</f>
        <v>40501</v>
      </c>
      <c r="E6410" s="65">
        <v>46</v>
      </c>
    </row>
    <row r="6411" spans="1:5">
      <c r="A6411" s="64">
        <v>44203</v>
      </c>
      <c r="B6411" s="65">
        <v>44203</v>
      </c>
      <c r="C6411" s="65" t="s">
        <v>794</v>
      </c>
      <c r="D6411" s="66">
        <f>VLOOKUP(Pag_Inicio_Corr_mas_casos[[#This Row],[Corregimiento]],Hoja3!$A$2:$D$676,4,0)</f>
        <v>80811</v>
      </c>
      <c r="E6411" s="65">
        <v>45</v>
      </c>
    </row>
    <row r="6412" spans="1:5">
      <c r="A6412" s="64">
        <v>44203</v>
      </c>
      <c r="B6412" s="65">
        <v>44203</v>
      </c>
      <c r="C6412" s="65" t="s">
        <v>784</v>
      </c>
      <c r="D6412" s="66">
        <f>VLOOKUP(Pag_Inicio_Corr_mas_casos[[#This Row],[Corregimiento]],Hoja3!$A$2:$D$676,4,0)</f>
        <v>130717</v>
      </c>
      <c r="E6412" s="65">
        <v>42</v>
      </c>
    </row>
    <row r="6413" spans="1:5">
      <c r="A6413" s="64">
        <v>44203</v>
      </c>
      <c r="B6413" s="65">
        <v>44203</v>
      </c>
      <c r="C6413" s="65" t="s">
        <v>878</v>
      </c>
      <c r="D6413" s="66">
        <f>VLOOKUP(Pag_Inicio_Corr_mas_casos[[#This Row],[Corregimiento]],Hoja3!$A$2:$D$676,4,0)</f>
        <v>30104</v>
      </c>
      <c r="E6413" s="65">
        <v>42</v>
      </c>
    </row>
    <row r="6414" spans="1:5">
      <c r="A6414" s="64">
        <v>44203</v>
      </c>
      <c r="B6414" s="65">
        <v>44203</v>
      </c>
      <c r="C6414" s="65" t="s">
        <v>838</v>
      </c>
      <c r="D6414" s="66">
        <f>VLOOKUP(Pag_Inicio_Corr_mas_casos[[#This Row],[Corregimiento]],Hoja3!$A$2:$D$676,4,0)</f>
        <v>80808</v>
      </c>
      <c r="E6414" s="65">
        <v>41</v>
      </c>
    </row>
    <row r="6415" spans="1:5">
      <c r="A6415" s="64">
        <v>44203</v>
      </c>
      <c r="B6415" s="65">
        <v>44203</v>
      </c>
      <c r="C6415" s="65" t="s">
        <v>796</v>
      </c>
      <c r="D6415" s="66">
        <f>VLOOKUP(Pag_Inicio_Corr_mas_casos[[#This Row],[Corregimiento]],Hoja3!$A$2:$D$676,4,0)</f>
        <v>130107</v>
      </c>
      <c r="E6415" s="65">
        <v>38</v>
      </c>
    </row>
    <row r="6416" spans="1:5">
      <c r="A6416" s="64">
        <v>44203</v>
      </c>
      <c r="B6416" s="65">
        <v>44203</v>
      </c>
      <c r="C6416" s="65" t="s">
        <v>805</v>
      </c>
      <c r="D6416" s="66">
        <f>VLOOKUP(Pag_Inicio_Corr_mas_casos[[#This Row],[Corregimiento]],Hoja3!$A$2:$D$676,4,0)</f>
        <v>130701</v>
      </c>
      <c r="E6416" s="65">
        <v>37</v>
      </c>
    </row>
    <row r="6417" spans="1:5">
      <c r="A6417" s="64">
        <v>44203</v>
      </c>
      <c r="B6417" s="65">
        <v>44203</v>
      </c>
      <c r="C6417" s="65" t="s">
        <v>861</v>
      </c>
      <c r="D6417" s="66">
        <f>VLOOKUP(Pag_Inicio_Corr_mas_casos[[#This Row],[Corregimiento]],Hoja3!$A$2:$D$676,4,0)</f>
        <v>130702</v>
      </c>
      <c r="E6417" s="65">
        <v>36</v>
      </c>
    </row>
    <row r="6418" spans="1:5">
      <c r="A6418" s="64">
        <v>44203</v>
      </c>
      <c r="B6418" s="65">
        <v>44203</v>
      </c>
      <c r="C6418" s="65" t="s">
        <v>852</v>
      </c>
      <c r="D6418" s="66">
        <f>VLOOKUP(Pag_Inicio_Corr_mas_casos[[#This Row],[Corregimiento]],Hoja3!$A$2:$D$676,4,0)</f>
        <v>60101</v>
      </c>
      <c r="E6418" s="65">
        <v>36</v>
      </c>
    </row>
    <row r="6419" spans="1:5">
      <c r="A6419" s="64">
        <v>44203</v>
      </c>
      <c r="B6419" s="65">
        <v>44203</v>
      </c>
      <c r="C6419" s="65" t="s">
        <v>813</v>
      </c>
      <c r="D6419" s="66">
        <f>VLOOKUP(Pag_Inicio_Corr_mas_casos[[#This Row],[Corregimiento]],Hoja3!$A$2:$D$676,4,0)</f>
        <v>30107</v>
      </c>
      <c r="E6419" s="65">
        <v>34</v>
      </c>
    </row>
    <row r="6420" spans="1:5">
      <c r="A6420" s="64">
        <v>44203</v>
      </c>
      <c r="B6420" s="65">
        <v>44203</v>
      </c>
      <c r="C6420" s="65" t="s">
        <v>792</v>
      </c>
      <c r="D6420" s="66">
        <f>VLOOKUP(Pag_Inicio_Corr_mas_casos[[#This Row],[Corregimiento]],Hoja3!$A$2:$D$676,4,0)</f>
        <v>80814</v>
      </c>
      <c r="E6420" s="65">
        <v>34</v>
      </c>
    </row>
    <row r="6421" spans="1:5">
      <c r="A6421" s="64">
        <v>44203</v>
      </c>
      <c r="B6421" s="65">
        <v>44203</v>
      </c>
      <c r="C6421" s="65" t="s">
        <v>807</v>
      </c>
      <c r="D6421" s="66">
        <f>VLOOKUP(Pag_Inicio_Corr_mas_casos[[#This Row],[Corregimiento]],Hoja3!$A$2:$D$676,4,0)</f>
        <v>20601</v>
      </c>
      <c r="E6421" s="65">
        <v>34</v>
      </c>
    </row>
    <row r="6422" spans="1:5">
      <c r="A6422" s="64">
        <v>44203</v>
      </c>
      <c r="B6422" s="65">
        <v>44203</v>
      </c>
      <c r="C6422" s="65" t="s">
        <v>837</v>
      </c>
      <c r="D6422" s="66">
        <f>VLOOKUP(Pag_Inicio_Corr_mas_casos[[#This Row],[Corregimiento]],Hoja3!$A$2:$D$676,4,0)</f>
        <v>130706</v>
      </c>
      <c r="E6422" s="65">
        <v>33</v>
      </c>
    </row>
    <row r="6423" spans="1:5">
      <c r="A6423" s="64">
        <v>44203</v>
      </c>
      <c r="B6423" s="65">
        <v>44203</v>
      </c>
      <c r="C6423" s="65" t="s">
        <v>803</v>
      </c>
      <c r="D6423" s="66">
        <f>VLOOKUP(Pag_Inicio_Corr_mas_casos[[#This Row],[Corregimiento]],Hoja3!$A$2:$D$676,4,0)</f>
        <v>130716</v>
      </c>
      <c r="E6423" s="65">
        <v>32</v>
      </c>
    </row>
    <row r="6424" spans="1:5">
      <c r="A6424" s="64">
        <v>44203</v>
      </c>
      <c r="B6424" s="65">
        <v>44203</v>
      </c>
      <c r="C6424" s="65" t="s">
        <v>816</v>
      </c>
      <c r="D6424" s="66">
        <f>VLOOKUP(Pag_Inicio_Corr_mas_casos[[#This Row],[Corregimiento]],Hoja3!$A$2:$D$676,4,0)</f>
        <v>40606</v>
      </c>
      <c r="E6424" s="65">
        <v>32</v>
      </c>
    </row>
    <row r="6425" spans="1:5">
      <c r="A6425" s="64">
        <v>44203</v>
      </c>
      <c r="B6425" s="65">
        <v>44203</v>
      </c>
      <c r="C6425" s="65" t="s">
        <v>821</v>
      </c>
      <c r="D6425" s="66">
        <f>VLOOKUP(Pag_Inicio_Corr_mas_casos[[#This Row],[Corregimiento]],Hoja3!$A$2:$D$676,4,0)</f>
        <v>20207</v>
      </c>
      <c r="E6425" s="65">
        <v>31</v>
      </c>
    </row>
    <row r="6426" spans="1:5">
      <c r="A6426" s="64">
        <v>44203</v>
      </c>
      <c r="B6426" s="65">
        <v>44203</v>
      </c>
      <c r="C6426" s="65" t="s">
        <v>966</v>
      </c>
      <c r="D6426" s="66">
        <f>VLOOKUP(Pag_Inicio_Corr_mas_casos[[#This Row],[Corregimiento]],Hoja3!$A$2:$D$676,4,0)</f>
        <v>30301</v>
      </c>
      <c r="E6426" s="65">
        <v>30</v>
      </c>
    </row>
    <row r="6427" spans="1:5">
      <c r="A6427" s="64">
        <v>44203</v>
      </c>
      <c r="B6427" s="65">
        <v>44203</v>
      </c>
      <c r="C6427" s="65" t="s">
        <v>911</v>
      </c>
      <c r="D6427" s="66">
        <f>VLOOKUP(Pag_Inicio_Corr_mas_casos[[#This Row],[Corregimiento]],Hoja3!$A$2:$D$676,4,0)</f>
        <v>30110</v>
      </c>
      <c r="E6427" s="65">
        <v>29</v>
      </c>
    </row>
    <row r="6428" spans="1:5">
      <c r="A6428" s="64">
        <v>44203</v>
      </c>
      <c r="B6428" s="65">
        <v>44203</v>
      </c>
      <c r="C6428" s="65" t="s">
        <v>869</v>
      </c>
      <c r="D6428" s="66">
        <f>VLOOKUP(Pag_Inicio_Corr_mas_casos[[#This Row],[Corregimiento]],Hoja3!$A$2:$D$676,4,0)</f>
        <v>30111</v>
      </c>
      <c r="E6428" s="65">
        <v>29</v>
      </c>
    </row>
    <row r="6429" spans="1:5">
      <c r="A6429" s="64">
        <v>44203</v>
      </c>
      <c r="B6429" s="65">
        <v>44203</v>
      </c>
      <c r="C6429" s="65" t="s">
        <v>853</v>
      </c>
      <c r="D6429" s="66">
        <f>VLOOKUP(Pag_Inicio_Corr_mas_casos[[#This Row],[Corregimiento]],Hoja3!$A$2:$D$676,4,0)</f>
        <v>40612</v>
      </c>
      <c r="E6429" s="65">
        <v>28</v>
      </c>
    </row>
    <row r="6430" spans="1:5">
      <c r="A6430" s="64">
        <v>44203</v>
      </c>
      <c r="B6430" s="65">
        <v>44203</v>
      </c>
      <c r="C6430" s="65" t="s">
        <v>896</v>
      </c>
      <c r="D6430" s="66">
        <f>VLOOKUP(Pag_Inicio_Corr_mas_casos[[#This Row],[Corregimiento]],Hoja3!$A$2:$D$676,4,0)</f>
        <v>80501</v>
      </c>
      <c r="E6430" s="65">
        <v>26</v>
      </c>
    </row>
    <row r="6431" spans="1:5">
      <c r="A6431" s="64">
        <v>44203</v>
      </c>
      <c r="B6431" s="65">
        <v>44203</v>
      </c>
      <c r="C6431" s="65" t="s">
        <v>844</v>
      </c>
      <c r="D6431" s="66">
        <f>VLOOKUP(Pag_Inicio_Corr_mas_casos[[#This Row],[Corregimiento]],Hoja3!$A$2:$D$676,4,0)</f>
        <v>81004</v>
      </c>
      <c r="E6431" s="65">
        <v>24</v>
      </c>
    </row>
    <row r="6432" spans="1:5">
      <c r="A6432" s="64">
        <v>44203</v>
      </c>
      <c r="B6432" s="65">
        <v>44203</v>
      </c>
      <c r="C6432" s="65" t="s">
        <v>846</v>
      </c>
      <c r="D6432" s="66">
        <f>VLOOKUP(Pag_Inicio_Corr_mas_casos[[#This Row],[Corregimiento]],Hoja3!$A$2:$D$676,4,0)</f>
        <v>80805</v>
      </c>
      <c r="E6432" s="65">
        <v>23</v>
      </c>
    </row>
    <row r="6433" spans="1:5">
      <c r="A6433" s="64">
        <v>44203</v>
      </c>
      <c r="B6433" s="65">
        <v>44203</v>
      </c>
      <c r="C6433" s="65" t="s">
        <v>804</v>
      </c>
      <c r="D6433" s="66">
        <f>VLOOKUP(Pag_Inicio_Corr_mas_casos[[#This Row],[Corregimiento]],Hoja3!$A$2:$D$676,4,0)</f>
        <v>50208</v>
      </c>
      <c r="E6433" s="65">
        <v>22</v>
      </c>
    </row>
    <row r="6434" spans="1:5">
      <c r="A6434" s="64">
        <v>44203</v>
      </c>
      <c r="B6434" s="65">
        <v>44203</v>
      </c>
      <c r="C6434" s="65" t="s">
        <v>840</v>
      </c>
      <c r="D6434" s="66">
        <f>VLOOKUP(Pag_Inicio_Corr_mas_casos[[#This Row],[Corregimiento]],Hoja3!$A$2:$D$676,4,0)</f>
        <v>130105</v>
      </c>
      <c r="E6434" s="65">
        <v>22</v>
      </c>
    </row>
    <row r="6435" spans="1:5">
      <c r="A6435" s="64">
        <v>44203</v>
      </c>
      <c r="B6435" s="65">
        <v>44203</v>
      </c>
      <c r="C6435" s="65" t="s">
        <v>806</v>
      </c>
      <c r="D6435" s="66">
        <f>VLOOKUP(Pag_Inicio_Corr_mas_casos[[#This Row],[Corregimiento]],Hoja3!$A$2:$D$676,4,0)</f>
        <v>80804</v>
      </c>
      <c r="E6435" s="65">
        <v>21</v>
      </c>
    </row>
    <row r="6436" spans="1:5">
      <c r="A6436" s="64">
        <v>44203</v>
      </c>
      <c r="B6436" s="65">
        <v>44203</v>
      </c>
      <c r="C6436" s="65" t="s">
        <v>849</v>
      </c>
      <c r="D6436" s="66">
        <f>VLOOKUP(Pag_Inicio_Corr_mas_casos[[#This Row],[Corregimiento]],Hoja3!$A$2:$D$676,4,0)</f>
        <v>40611</v>
      </c>
      <c r="E6436" s="65">
        <v>21</v>
      </c>
    </row>
    <row r="6437" spans="1:5">
      <c r="A6437" s="64">
        <v>44203</v>
      </c>
      <c r="B6437" s="65">
        <v>44203</v>
      </c>
      <c r="C6437" s="65" t="s">
        <v>841</v>
      </c>
      <c r="D6437" s="66">
        <f>VLOOKUP(Pag_Inicio_Corr_mas_casos[[#This Row],[Corregimiento]],Hoja3!$A$2:$D$676,4,0)</f>
        <v>81005</v>
      </c>
      <c r="E6437" s="65">
        <v>20</v>
      </c>
    </row>
    <row r="6438" spans="1:5">
      <c r="A6438" s="64">
        <v>44203</v>
      </c>
      <c r="B6438" s="65">
        <v>44203</v>
      </c>
      <c r="C6438" s="65" t="s">
        <v>916</v>
      </c>
      <c r="D6438" s="66">
        <f>VLOOKUP(Pag_Inicio_Corr_mas_casos[[#This Row],[Corregimiento]],Hoja3!$A$2:$D$676,4,0)</f>
        <v>91011</v>
      </c>
      <c r="E6438" s="65">
        <v>17</v>
      </c>
    </row>
    <row r="6439" spans="1:5">
      <c r="A6439" s="64">
        <v>44203</v>
      </c>
      <c r="B6439" s="65">
        <v>44203</v>
      </c>
      <c r="C6439" s="65" t="s">
        <v>929</v>
      </c>
      <c r="D6439" s="66">
        <f>VLOOKUP(Pag_Inicio_Corr_mas_casos[[#This Row],[Corregimiento]],Hoja3!$A$2:$D$676,4,0)</f>
        <v>80818</v>
      </c>
      <c r="E6439" s="65">
        <v>17</v>
      </c>
    </row>
    <row r="6440" spans="1:5">
      <c r="A6440" s="64">
        <v>44203</v>
      </c>
      <c r="B6440" s="65">
        <v>44203</v>
      </c>
      <c r="C6440" s="65" t="s">
        <v>943</v>
      </c>
      <c r="D6440" s="66">
        <f>VLOOKUP(Pag_Inicio_Corr_mas_casos[[#This Row],[Corregimiento]],Hoja3!$A$2:$D$676,4,0)</f>
        <v>20104</v>
      </c>
      <c r="E6440" s="65">
        <v>17</v>
      </c>
    </row>
    <row r="6441" spans="1:5">
      <c r="A6441" s="64">
        <v>44203</v>
      </c>
      <c r="B6441" s="65">
        <v>44203</v>
      </c>
      <c r="C6441" s="65" t="s">
        <v>962</v>
      </c>
      <c r="D6441" s="66">
        <f>VLOOKUP(Pag_Inicio_Corr_mas_casos[[#This Row],[Corregimiento]],Hoja3!$A$2:$D$676,4,0)</f>
        <v>20106</v>
      </c>
      <c r="E6441" s="65">
        <v>17</v>
      </c>
    </row>
    <row r="6442" spans="1:5">
      <c r="A6442" s="64">
        <v>44203</v>
      </c>
      <c r="B6442" s="65">
        <v>44203</v>
      </c>
      <c r="C6442" s="65" t="s">
        <v>822</v>
      </c>
      <c r="D6442" s="66">
        <f>VLOOKUP(Pag_Inicio_Corr_mas_casos[[#This Row],[Corregimiento]],Hoja3!$A$2:$D$676,4,0)</f>
        <v>60105</v>
      </c>
      <c r="E6442" s="65">
        <v>16</v>
      </c>
    </row>
    <row r="6443" spans="1:5">
      <c r="A6443" s="64">
        <v>44203</v>
      </c>
      <c r="B6443" s="65">
        <v>44203</v>
      </c>
      <c r="C6443" s="65" t="s">
        <v>958</v>
      </c>
      <c r="D6443" s="66">
        <f>VLOOKUP(Pag_Inicio_Corr_mas_casos[[#This Row],[Corregimiento]],Hoja3!$A$2:$D$676,4,0)</f>
        <v>40801</v>
      </c>
      <c r="E6443" s="65">
        <v>16</v>
      </c>
    </row>
    <row r="6444" spans="1:5">
      <c r="A6444" s="64">
        <v>44203</v>
      </c>
      <c r="B6444" s="65">
        <v>44203</v>
      </c>
      <c r="C6444" s="65" t="s">
        <v>850</v>
      </c>
      <c r="D6444" s="66">
        <f>VLOOKUP(Pag_Inicio_Corr_mas_casos[[#This Row],[Corregimiento]],Hoja3!$A$2:$D$676,4,0)</f>
        <v>130310</v>
      </c>
      <c r="E6444" s="65">
        <v>15</v>
      </c>
    </row>
    <row r="6445" spans="1:5">
      <c r="A6445" s="64">
        <v>44203</v>
      </c>
      <c r="B6445" s="65">
        <v>44203</v>
      </c>
      <c r="C6445" s="65" t="s">
        <v>889</v>
      </c>
      <c r="D6445" s="66">
        <f>VLOOKUP(Pag_Inicio_Corr_mas_casos[[#This Row],[Corregimiento]],Hoja3!$A$2:$D$676,4,0)</f>
        <v>20602</v>
      </c>
      <c r="E6445" s="65">
        <v>15</v>
      </c>
    </row>
    <row r="6446" spans="1:5">
      <c r="A6446" s="64">
        <v>44203</v>
      </c>
      <c r="B6446" s="65">
        <v>44203</v>
      </c>
      <c r="C6446" s="65" t="s">
        <v>898</v>
      </c>
      <c r="D6446" s="66">
        <f>VLOOKUP(Pag_Inicio_Corr_mas_casos[[#This Row],[Corregimiento]],Hoja3!$A$2:$D$676,4,0)</f>
        <v>40201</v>
      </c>
      <c r="E6446" s="65">
        <v>15</v>
      </c>
    </row>
    <row r="6447" spans="1:5">
      <c r="A6447" s="64">
        <v>44203</v>
      </c>
      <c r="B6447" s="65">
        <v>44203</v>
      </c>
      <c r="C6447" s="65" t="s">
        <v>924</v>
      </c>
      <c r="D6447" s="66">
        <f>VLOOKUP(Pag_Inicio_Corr_mas_casos[[#This Row],[Corregimiento]],Hoja3!$A$2:$D$676,4,0)</f>
        <v>40503</v>
      </c>
      <c r="E6447" s="65">
        <v>15</v>
      </c>
    </row>
    <row r="6448" spans="1:5">
      <c r="A6448" s="64">
        <v>44203</v>
      </c>
      <c r="B6448" s="65">
        <v>44203</v>
      </c>
      <c r="C6448" s="65" t="s">
        <v>909</v>
      </c>
      <c r="D6448" s="66">
        <f>VLOOKUP(Pag_Inicio_Corr_mas_casos[[#This Row],[Corregimiento]],Hoja3!$A$2:$D$676,4,0)</f>
        <v>20401</v>
      </c>
      <c r="E6448" s="65">
        <v>15</v>
      </c>
    </row>
    <row r="6449" spans="1:6">
      <c r="A6449" s="64">
        <v>44203</v>
      </c>
      <c r="B6449" s="65">
        <v>44203</v>
      </c>
      <c r="C6449" s="65" t="s">
        <v>818</v>
      </c>
      <c r="D6449" s="66">
        <f>VLOOKUP(Pag_Inicio_Corr_mas_casos[[#This Row],[Corregimiento]],Hoja3!$A$2:$D$676,4,0)</f>
        <v>80508</v>
      </c>
      <c r="E6449" s="65">
        <v>14</v>
      </c>
    </row>
    <row r="6450" spans="1:6">
      <c r="A6450" s="64">
        <v>44203</v>
      </c>
      <c r="B6450" s="65">
        <v>44203</v>
      </c>
      <c r="C6450" s="65" t="s">
        <v>823</v>
      </c>
      <c r="D6450" s="66">
        <f>VLOOKUP(Pag_Inicio_Corr_mas_casos[[#This Row],[Corregimiento]],Hoja3!$A$2:$D$676,4,0)</f>
        <v>80803</v>
      </c>
      <c r="E6450" s="65">
        <v>14</v>
      </c>
    </row>
    <row r="6451" spans="1:6">
      <c r="A6451" s="64">
        <v>44203</v>
      </c>
      <c r="B6451" s="65">
        <v>44203</v>
      </c>
      <c r="C6451" s="65" t="s">
        <v>905</v>
      </c>
      <c r="D6451" s="66">
        <f>VLOOKUP(Pag_Inicio_Corr_mas_casos[[#This Row],[Corregimiento]],Hoja3!$A$2:$D$676,4,0)</f>
        <v>91007</v>
      </c>
      <c r="E6451" s="65">
        <v>14</v>
      </c>
    </row>
    <row r="6452" spans="1:6">
      <c r="A6452" s="64">
        <v>44203</v>
      </c>
      <c r="B6452" s="65">
        <v>44203</v>
      </c>
      <c r="C6452" s="65" t="s">
        <v>967</v>
      </c>
      <c r="D6452" s="66">
        <f>VLOOKUP(Pag_Inicio_Corr_mas_casos[[#This Row],[Corregimiento]],Hoja3!$A$2:$D$676,4,0)</f>
        <v>20603</v>
      </c>
      <c r="E6452" s="65">
        <v>14</v>
      </c>
    </row>
    <row r="6453" spans="1:6">
      <c r="A6453" s="64">
        <v>44203</v>
      </c>
      <c r="B6453" s="65">
        <v>44203</v>
      </c>
      <c r="C6453" s="65" t="s">
        <v>879</v>
      </c>
      <c r="D6453" s="66">
        <f>VLOOKUP(Pag_Inicio_Corr_mas_casos[[#This Row],[Corregimiento]],Hoja3!$A$2:$D$676,4,0)</f>
        <v>91008</v>
      </c>
      <c r="E6453" s="65">
        <v>14</v>
      </c>
    </row>
    <row r="6454" spans="1:6">
      <c r="A6454" s="64">
        <v>44203</v>
      </c>
      <c r="B6454" s="65">
        <v>44203</v>
      </c>
      <c r="C6454" s="65" t="s">
        <v>820</v>
      </c>
      <c r="D6454" s="66">
        <f>VLOOKUP(Pag_Inicio_Corr_mas_casos[[#This Row],[Corregimiento]],Hoja3!$A$2:$D$676,4,0)</f>
        <v>40203</v>
      </c>
      <c r="E6454" s="65">
        <v>14</v>
      </c>
    </row>
    <row r="6455" spans="1:6">
      <c r="A6455" s="64">
        <v>44203</v>
      </c>
      <c r="B6455" s="65">
        <v>44203</v>
      </c>
      <c r="C6455" s="65" t="s">
        <v>797</v>
      </c>
      <c r="D6455" s="65">
        <v>40607</v>
      </c>
      <c r="E6455" s="65">
        <v>13</v>
      </c>
      <c r="F6455" s="5" t="s">
        <v>894</v>
      </c>
    </row>
    <row r="6456" spans="1:6">
      <c r="A6456" s="64">
        <v>44203</v>
      </c>
      <c r="B6456" s="65">
        <v>44203</v>
      </c>
      <c r="C6456" s="65" t="s">
        <v>897</v>
      </c>
      <c r="D6456" s="66">
        <f>VLOOKUP(Pag_Inicio_Corr_mas_casos[[#This Row],[Corregimiento]],Hoja3!$A$2:$D$676,4,0)</f>
        <v>20105</v>
      </c>
      <c r="E6456" s="65">
        <v>12</v>
      </c>
    </row>
    <row r="6457" spans="1:6">
      <c r="A6457" s="64">
        <v>44203</v>
      </c>
      <c r="B6457" s="65">
        <v>44203</v>
      </c>
      <c r="C6457" s="65" t="s">
        <v>873</v>
      </c>
      <c r="D6457" s="66">
        <f>VLOOKUP(Pag_Inicio_Corr_mas_casos[[#This Row],[Corregimiento]],Hoja3!$A$2:$D$676,4,0)</f>
        <v>30103</v>
      </c>
      <c r="E6457" s="65">
        <v>12</v>
      </c>
    </row>
    <row r="6458" spans="1:6">
      <c r="A6458" s="64">
        <v>44203</v>
      </c>
      <c r="B6458" s="65">
        <v>44203</v>
      </c>
      <c r="C6458" s="65" t="s">
        <v>912</v>
      </c>
      <c r="D6458" s="66">
        <f>VLOOKUP(Pag_Inicio_Corr_mas_casos[[#This Row],[Corregimiento]],Hoja3!$A$2:$D$676,4,0)</f>
        <v>40610</v>
      </c>
      <c r="E6458" s="65">
        <v>12</v>
      </c>
    </row>
    <row r="6459" spans="1:6">
      <c r="A6459" s="64">
        <v>44203</v>
      </c>
      <c r="B6459" s="65">
        <v>44203</v>
      </c>
      <c r="C6459" s="65" t="s">
        <v>842</v>
      </c>
      <c r="D6459" s="66">
        <f>VLOOKUP(Pag_Inicio_Corr_mas_casos[[#This Row],[Corregimiento]],Hoja3!$A$2:$D$676,4,0)</f>
        <v>80802</v>
      </c>
      <c r="E6459" s="65">
        <v>12</v>
      </c>
    </row>
    <row r="6460" spans="1:6">
      <c r="A6460" s="64">
        <v>44203</v>
      </c>
      <c r="B6460" s="65">
        <v>44203</v>
      </c>
      <c r="C6460" s="65" t="s">
        <v>953</v>
      </c>
      <c r="D6460" s="66">
        <f>VLOOKUP(Pag_Inicio_Corr_mas_casos[[#This Row],[Corregimiento]],Hoja3!$A$2:$D$676,4,0)</f>
        <v>50207</v>
      </c>
      <c r="E6460" s="65">
        <v>12</v>
      </c>
    </row>
    <row r="6461" spans="1:6">
      <c r="A6461" s="64">
        <v>44203</v>
      </c>
      <c r="B6461" s="65">
        <v>44203</v>
      </c>
      <c r="C6461" s="65" t="s">
        <v>895</v>
      </c>
      <c r="D6461" s="66">
        <f>VLOOKUP(Pag_Inicio_Corr_mas_casos[[#This Row],[Corregimiento]],Hoja3!$A$2:$D$676,4,0)</f>
        <v>50316</v>
      </c>
      <c r="E6461" s="65">
        <v>11</v>
      </c>
    </row>
    <row r="6462" spans="1:6">
      <c r="A6462" s="64">
        <v>44203</v>
      </c>
      <c r="B6462" s="65">
        <v>44203</v>
      </c>
      <c r="C6462" s="65" t="s">
        <v>851</v>
      </c>
      <c r="D6462" s="66">
        <f>VLOOKUP(Pag_Inicio_Corr_mas_casos[[#This Row],[Corregimiento]],Hoja3!$A$2:$D$676,4,0)</f>
        <v>60103</v>
      </c>
      <c r="E6462" s="65">
        <v>11</v>
      </c>
    </row>
    <row r="6463" spans="1:6">
      <c r="A6463" s="64">
        <v>44203</v>
      </c>
      <c r="B6463" s="65">
        <v>44203</v>
      </c>
      <c r="C6463" s="65" t="s">
        <v>968</v>
      </c>
      <c r="D6463" s="66">
        <f>VLOOKUP(Pag_Inicio_Corr_mas_casos[[#This Row],[Corregimiento]],Hoja3!$A$2:$D$676,4,0)</f>
        <v>90201</v>
      </c>
      <c r="E6463" s="65">
        <v>11</v>
      </c>
    </row>
    <row r="6464" spans="1:6">
      <c r="A6464" s="64">
        <v>44203</v>
      </c>
      <c r="B6464" s="65">
        <v>44203</v>
      </c>
      <c r="C6464" s="65" t="s">
        <v>875</v>
      </c>
      <c r="D6464" s="66">
        <f>VLOOKUP(Pag_Inicio_Corr_mas_casos[[#This Row],[Corregimiento]],Hoja3!$A$2:$D$676,4,0)</f>
        <v>20609</v>
      </c>
      <c r="E6464" s="65">
        <v>11</v>
      </c>
    </row>
    <row r="6465" spans="1:6">
      <c r="A6465" s="83">
        <v>44204</v>
      </c>
      <c r="B6465" s="84">
        <v>44204</v>
      </c>
      <c r="C6465" s="84" t="s">
        <v>858</v>
      </c>
      <c r="D6465" s="85">
        <f>VLOOKUP(Pag_Inicio_Corr_mas_casos[[#This Row],[Corregimiento]],Hoja3!$A$2:$D$676,4,0)</f>
        <v>80819</v>
      </c>
      <c r="E6465" s="84">
        <v>113</v>
      </c>
      <c r="F6465">
        <v>85</v>
      </c>
    </row>
    <row r="6466" spans="1:6">
      <c r="A6466" s="83">
        <v>44204</v>
      </c>
      <c r="B6466" s="84">
        <v>44204</v>
      </c>
      <c r="C6466" s="84" t="s">
        <v>900</v>
      </c>
      <c r="D6466" s="85">
        <f>VLOOKUP(Pag_Inicio_Corr_mas_casos[[#This Row],[Corregimiento]],Hoja3!$A$2:$D$676,4,0)</f>
        <v>130102</v>
      </c>
      <c r="E6466" s="84">
        <v>108</v>
      </c>
    </row>
    <row r="6467" spans="1:6">
      <c r="A6467" s="83">
        <v>44204</v>
      </c>
      <c r="B6467" s="84">
        <v>44204</v>
      </c>
      <c r="C6467" s="84" t="s">
        <v>800</v>
      </c>
      <c r="D6467" s="85">
        <f>VLOOKUP(Pag_Inicio_Corr_mas_casos[[#This Row],[Corregimiento]],Hoja3!$A$2:$D$676,4,0)</f>
        <v>80822</v>
      </c>
      <c r="E6467" s="84">
        <v>93</v>
      </c>
    </row>
    <row r="6468" spans="1:6">
      <c r="A6468" s="83">
        <v>44204</v>
      </c>
      <c r="B6468" s="84">
        <v>44204</v>
      </c>
      <c r="C6468" s="84" t="s">
        <v>790</v>
      </c>
      <c r="D6468" s="85">
        <f>VLOOKUP(Pag_Inicio_Corr_mas_casos[[#This Row],[Corregimiento]],Hoja3!$A$2:$D$676,4,0)</f>
        <v>130708</v>
      </c>
      <c r="E6468" s="84">
        <v>90</v>
      </c>
    </row>
    <row r="6469" spans="1:6">
      <c r="A6469" s="83">
        <v>44204</v>
      </c>
      <c r="B6469" s="84">
        <v>44204</v>
      </c>
      <c r="C6469" s="84" t="s">
        <v>787</v>
      </c>
      <c r="D6469" s="85">
        <f>VLOOKUP(Pag_Inicio_Corr_mas_casos[[#This Row],[Corregimiento]],Hoja3!$A$2:$D$676,4,0)</f>
        <v>80823</v>
      </c>
      <c r="E6469" s="84">
        <v>87</v>
      </c>
    </row>
    <row r="6470" spans="1:6">
      <c r="A6470" s="83">
        <v>44204</v>
      </c>
      <c r="B6470" s="84">
        <v>44204</v>
      </c>
      <c r="C6470" s="84" t="s">
        <v>914</v>
      </c>
      <c r="D6470" s="85">
        <f>VLOOKUP(Pag_Inicio_Corr_mas_casos[[#This Row],[Corregimiento]],Hoja3!$A$2:$D$676,4,0)</f>
        <v>130101</v>
      </c>
      <c r="E6470" s="84">
        <v>86</v>
      </c>
    </row>
    <row r="6471" spans="1:6">
      <c r="A6471" s="83">
        <v>44204</v>
      </c>
      <c r="B6471" s="84">
        <v>44204</v>
      </c>
      <c r="C6471" s="84" t="s">
        <v>882</v>
      </c>
      <c r="D6471" s="85">
        <f>VLOOKUP(Pag_Inicio_Corr_mas_casos[[#This Row],[Corregimiento]],Hoja3!$A$2:$D$676,4,0)</f>
        <v>130106</v>
      </c>
      <c r="E6471" s="84">
        <v>82</v>
      </c>
    </row>
    <row r="6472" spans="1:6">
      <c r="A6472" s="83">
        <v>44204</v>
      </c>
      <c r="B6472" s="84">
        <v>44204</v>
      </c>
      <c r="C6472" s="84" t="s">
        <v>857</v>
      </c>
      <c r="D6472" s="85">
        <f>VLOOKUP(Pag_Inicio_Corr_mas_casos[[#This Row],[Corregimiento]],Hoja3!$A$2:$D$676,4,0)</f>
        <v>80809</v>
      </c>
      <c r="E6472" s="84">
        <v>80</v>
      </c>
    </row>
    <row r="6473" spans="1:6">
      <c r="A6473" s="83">
        <v>44204</v>
      </c>
      <c r="B6473" s="84">
        <v>44204</v>
      </c>
      <c r="C6473" s="84" t="s">
        <v>892</v>
      </c>
      <c r="D6473" s="85">
        <f>VLOOKUP(Pag_Inicio_Corr_mas_casos[[#This Row],[Corregimiento]],Hoja3!$A$2:$D$676,4,0)</f>
        <v>80812</v>
      </c>
      <c r="E6473" s="84">
        <v>76</v>
      </c>
    </row>
    <row r="6474" spans="1:6">
      <c r="A6474" s="83">
        <v>44204</v>
      </c>
      <c r="B6474" s="84">
        <v>44204</v>
      </c>
      <c r="C6474" s="84" t="s">
        <v>802</v>
      </c>
      <c r="D6474" s="85">
        <f>VLOOKUP(Pag_Inicio_Corr_mas_casos[[#This Row],[Corregimiento]],Hoja3!$A$2:$D$676,4,0)</f>
        <v>80815</v>
      </c>
      <c r="E6474" s="84">
        <v>95</v>
      </c>
      <c r="F6474" s="5"/>
    </row>
    <row r="6475" spans="1:6">
      <c r="A6475" s="83">
        <v>44204</v>
      </c>
      <c r="B6475" s="84">
        <v>44204</v>
      </c>
      <c r="C6475" s="84" t="s">
        <v>793</v>
      </c>
      <c r="D6475" s="85">
        <f>VLOOKUP(Pag_Inicio_Corr_mas_casos[[#This Row],[Corregimiento]],Hoja3!$A$2:$D$676,4,0)</f>
        <v>80826</v>
      </c>
      <c r="E6475" s="84">
        <v>73</v>
      </c>
    </row>
    <row r="6476" spans="1:6">
      <c r="A6476" s="83">
        <v>44204</v>
      </c>
      <c r="B6476" s="84">
        <v>44204</v>
      </c>
      <c r="C6476" s="84" t="s">
        <v>791</v>
      </c>
      <c r="D6476" s="85">
        <f>VLOOKUP(Pag_Inicio_Corr_mas_casos[[#This Row],[Corregimiento]],Hoja3!$A$2:$D$676,4,0)</f>
        <v>81007</v>
      </c>
      <c r="E6476" s="84">
        <v>72</v>
      </c>
    </row>
    <row r="6477" spans="1:6">
      <c r="A6477" s="83">
        <v>44204</v>
      </c>
      <c r="B6477" s="84">
        <v>44204</v>
      </c>
      <c r="C6477" s="84" t="s">
        <v>618</v>
      </c>
      <c r="D6477" s="85">
        <f>VLOOKUP(Pag_Inicio_Corr_mas_casos[[#This Row],[Corregimiento]],Hoja3!$A$2:$D$676,4,0)</f>
        <v>80821</v>
      </c>
      <c r="E6477" s="84">
        <v>71</v>
      </c>
    </row>
    <row r="6478" spans="1:6">
      <c r="A6478" s="83">
        <v>44204</v>
      </c>
      <c r="B6478" s="84">
        <v>44204</v>
      </c>
      <c r="C6478" s="84" t="s">
        <v>799</v>
      </c>
      <c r="D6478" s="85">
        <f>VLOOKUP(Pag_Inicio_Corr_mas_casos[[#This Row],[Corregimiento]],Hoja3!$A$2:$D$676,4,0)</f>
        <v>80817</v>
      </c>
      <c r="E6478" s="84">
        <v>71</v>
      </c>
    </row>
    <row r="6479" spans="1:6">
      <c r="A6479" s="83">
        <v>44204</v>
      </c>
      <c r="B6479" s="84">
        <v>44204</v>
      </c>
      <c r="C6479" s="84" t="s">
        <v>861</v>
      </c>
      <c r="D6479" s="85">
        <f>VLOOKUP(Pag_Inicio_Corr_mas_casos[[#This Row],[Corregimiento]],Hoja3!$A$2:$D$676,4,0)</f>
        <v>130702</v>
      </c>
      <c r="E6479" s="84">
        <v>70</v>
      </c>
    </row>
    <row r="6480" spans="1:6">
      <c r="A6480" s="83">
        <v>44204</v>
      </c>
      <c r="B6480" s="84">
        <v>44204</v>
      </c>
      <c r="C6480" s="84" t="s">
        <v>789</v>
      </c>
      <c r="D6480" s="85">
        <f>VLOOKUP(Pag_Inicio_Corr_mas_casos[[#This Row],[Corregimiento]],Hoja3!$A$2:$D$676,4,0)</f>
        <v>80816</v>
      </c>
      <c r="E6480" s="84">
        <v>70</v>
      </c>
    </row>
    <row r="6481" spans="1:5">
      <c r="A6481" s="83">
        <v>44204</v>
      </c>
      <c r="B6481" s="84">
        <v>44204</v>
      </c>
      <c r="C6481" s="84" t="s">
        <v>805</v>
      </c>
      <c r="D6481" s="85">
        <f>VLOOKUP(Pag_Inicio_Corr_mas_casos[[#This Row],[Corregimiento]],Hoja3!$A$2:$D$676,4,0)</f>
        <v>130701</v>
      </c>
      <c r="E6481" s="84">
        <v>66</v>
      </c>
    </row>
    <row r="6482" spans="1:5">
      <c r="A6482" s="83">
        <v>44204</v>
      </c>
      <c r="B6482" s="84">
        <v>44204</v>
      </c>
      <c r="C6482" s="84" t="s">
        <v>866</v>
      </c>
      <c r="D6482" s="85">
        <f>VLOOKUP(Pag_Inicio_Corr_mas_casos[[#This Row],[Corregimiento]],Hoja3!$A$2:$D$676,4,0)</f>
        <v>81002</v>
      </c>
      <c r="E6482" s="84">
        <v>66</v>
      </c>
    </row>
    <row r="6483" spans="1:5">
      <c r="A6483" s="83">
        <v>44204</v>
      </c>
      <c r="B6483" s="84">
        <v>44204</v>
      </c>
      <c r="C6483" s="84" t="s">
        <v>786</v>
      </c>
      <c r="D6483" s="85">
        <f>VLOOKUP(Pag_Inicio_Corr_mas_casos[[#This Row],[Corregimiento]],Hoja3!$A$2:$D$676,4,0)</f>
        <v>80806</v>
      </c>
      <c r="E6483" s="84">
        <v>61</v>
      </c>
    </row>
    <row r="6484" spans="1:5">
      <c r="A6484" s="83">
        <v>44204</v>
      </c>
      <c r="B6484" s="84">
        <v>44204</v>
      </c>
      <c r="C6484" s="84" t="s">
        <v>798</v>
      </c>
      <c r="D6484" s="85">
        <f>VLOOKUP(Pag_Inicio_Corr_mas_casos[[#This Row],[Corregimiento]],Hoja3!$A$2:$D$676,4,0)</f>
        <v>80820</v>
      </c>
      <c r="E6484" s="84">
        <v>57</v>
      </c>
    </row>
    <row r="6485" spans="1:5">
      <c r="A6485" s="83">
        <v>44204</v>
      </c>
      <c r="B6485" s="84">
        <v>44204</v>
      </c>
      <c r="C6485" s="84" t="s">
        <v>864</v>
      </c>
      <c r="D6485" s="85">
        <f>VLOOKUP(Pag_Inicio_Corr_mas_casos[[#This Row],[Corregimiento]],Hoja3!$A$2:$D$676,4,0)</f>
        <v>81008</v>
      </c>
      <c r="E6485" s="84">
        <v>56</v>
      </c>
    </row>
    <row r="6486" spans="1:5">
      <c r="A6486" s="83">
        <v>44204</v>
      </c>
      <c r="B6486" s="84">
        <v>44204</v>
      </c>
      <c r="C6486" s="84" t="s">
        <v>796</v>
      </c>
      <c r="D6486" s="85">
        <f>VLOOKUP(Pag_Inicio_Corr_mas_casos[[#This Row],[Corregimiento]],Hoja3!$A$2:$D$676,4,0)</f>
        <v>130107</v>
      </c>
      <c r="E6486" s="84">
        <v>50</v>
      </c>
    </row>
    <row r="6487" spans="1:5">
      <c r="A6487" s="83">
        <v>44204</v>
      </c>
      <c r="B6487" s="84">
        <v>44204</v>
      </c>
      <c r="C6487" s="84" t="s">
        <v>906</v>
      </c>
      <c r="D6487" s="85">
        <f>VLOOKUP(Pag_Inicio_Corr_mas_casos[[#This Row],[Corregimiento]],Hoja3!$A$2:$D$676,4,0)</f>
        <v>40601</v>
      </c>
      <c r="E6487" s="84">
        <v>50</v>
      </c>
    </row>
    <row r="6488" spans="1:5">
      <c r="A6488" s="83">
        <v>44204</v>
      </c>
      <c r="B6488" s="84">
        <v>44204</v>
      </c>
      <c r="C6488" s="84" t="s">
        <v>837</v>
      </c>
      <c r="D6488" s="85">
        <f>VLOOKUP(Pag_Inicio_Corr_mas_casos[[#This Row],[Corregimiento]],Hoja3!$A$2:$D$676,4,0)</f>
        <v>130706</v>
      </c>
      <c r="E6488" s="84">
        <v>49</v>
      </c>
    </row>
    <row r="6489" spans="1:5">
      <c r="A6489" s="83">
        <v>44204</v>
      </c>
      <c r="B6489" s="84">
        <v>44204</v>
      </c>
      <c r="C6489" s="84" t="s">
        <v>865</v>
      </c>
      <c r="D6489" s="85">
        <f>VLOOKUP(Pag_Inicio_Corr_mas_casos[[#This Row],[Corregimiento]],Hoja3!$A$2:$D$676,4,0)</f>
        <v>81001</v>
      </c>
      <c r="E6489" s="84">
        <v>48</v>
      </c>
    </row>
    <row r="6490" spans="1:5">
      <c r="A6490" s="83">
        <v>44204</v>
      </c>
      <c r="B6490" s="84">
        <v>44204</v>
      </c>
      <c r="C6490" s="84" t="s">
        <v>785</v>
      </c>
      <c r="D6490" s="85">
        <f>VLOOKUP(Pag_Inicio_Corr_mas_casos[[#This Row],[Corregimiento]],Hoja3!$A$2:$D$676,4,0)</f>
        <v>81009</v>
      </c>
      <c r="E6490" s="84">
        <v>46</v>
      </c>
    </row>
    <row r="6491" spans="1:5">
      <c r="A6491" s="83">
        <v>44204</v>
      </c>
      <c r="B6491" s="84">
        <v>44204</v>
      </c>
      <c r="C6491" s="84" t="s">
        <v>783</v>
      </c>
      <c r="D6491" s="85">
        <f>VLOOKUP(Pag_Inicio_Corr_mas_casos[[#This Row],[Corregimiento]],Hoja3!$A$2:$D$676,4,0)</f>
        <v>80810</v>
      </c>
      <c r="E6491" s="84">
        <v>45</v>
      </c>
    </row>
    <row r="6492" spans="1:5">
      <c r="A6492" s="83">
        <v>44204</v>
      </c>
      <c r="B6492" s="84">
        <v>44204</v>
      </c>
      <c r="C6492" s="84" t="s">
        <v>867</v>
      </c>
      <c r="D6492" s="85">
        <f>VLOOKUP(Pag_Inicio_Corr_mas_casos[[#This Row],[Corregimiento]],Hoja3!$A$2:$D$676,4,0)</f>
        <v>81003</v>
      </c>
      <c r="E6492" s="84">
        <v>42</v>
      </c>
    </row>
    <row r="6493" spans="1:5">
      <c r="A6493" s="83">
        <v>44204</v>
      </c>
      <c r="B6493" s="84">
        <v>44204</v>
      </c>
      <c r="C6493" s="84" t="s">
        <v>803</v>
      </c>
      <c r="D6493" s="85">
        <f>VLOOKUP(Pag_Inicio_Corr_mas_casos[[#This Row],[Corregimiento]],Hoja3!$A$2:$D$676,4,0)</f>
        <v>130716</v>
      </c>
      <c r="E6493" s="84">
        <v>42</v>
      </c>
    </row>
    <row r="6494" spans="1:5">
      <c r="A6494" s="83">
        <v>44204</v>
      </c>
      <c r="B6494" s="84">
        <v>44204</v>
      </c>
      <c r="C6494" s="84" t="s">
        <v>792</v>
      </c>
      <c r="D6494" s="85">
        <f>VLOOKUP(Pag_Inicio_Corr_mas_casos[[#This Row],[Corregimiento]],Hoja3!$A$2:$D$676,4,0)</f>
        <v>80814</v>
      </c>
      <c r="E6494" s="84">
        <v>41</v>
      </c>
    </row>
    <row r="6495" spans="1:5">
      <c r="A6495" s="83">
        <v>44204</v>
      </c>
      <c r="B6495" s="84">
        <v>44204</v>
      </c>
      <c r="C6495" s="84" t="s">
        <v>797</v>
      </c>
      <c r="D6495" s="85">
        <f>VLOOKUP(Pag_Inicio_Corr_mas_casos[[#This Row],[Corregimiento]],Hoja3!$A$2:$D$676,4,0)</f>
        <v>80813</v>
      </c>
      <c r="E6495" s="84">
        <v>41</v>
      </c>
    </row>
    <row r="6496" spans="1:5">
      <c r="A6496" s="83">
        <v>44204</v>
      </c>
      <c r="B6496" s="84">
        <v>44204</v>
      </c>
      <c r="C6496" s="84" t="s">
        <v>823</v>
      </c>
      <c r="D6496" s="85">
        <f>VLOOKUP(Pag_Inicio_Corr_mas_casos[[#This Row],[Corregimiento]],Hoja3!$A$2:$D$676,4,0)</f>
        <v>80803</v>
      </c>
      <c r="E6496" s="84">
        <v>39</v>
      </c>
    </row>
    <row r="6497" spans="1:5">
      <c r="A6497" s="83">
        <v>44204</v>
      </c>
      <c r="B6497" s="84">
        <v>44204</v>
      </c>
      <c r="C6497" s="84" t="s">
        <v>788</v>
      </c>
      <c r="D6497" s="85">
        <f>VLOOKUP(Pag_Inicio_Corr_mas_casos[[#This Row],[Corregimiento]],Hoja3!$A$2:$D$676,4,0)</f>
        <v>80807</v>
      </c>
      <c r="E6497" s="84">
        <v>38</v>
      </c>
    </row>
    <row r="6498" spans="1:5">
      <c r="A6498" s="83">
        <v>44204</v>
      </c>
      <c r="B6498" s="84">
        <v>44204</v>
      </c>
      <c r="C6498" s="84" t="s">
        <v>784</v>
      </c>
      <c r="D6498" s="85">
        <f>VLOOKUP(Pag_Inicio_Corr_mas_casos[[#This Row],[Corregimiento]],Hoja3!$A$2:$D$676,4,0)</f>
        <v>130717</v>
      </c>
      <c r="E6498" s="84">
        <v>38</v>
      </c>
    </row>
    <row r="6499" spans="1:5">
      <c r="A6499" s="83">
        <v>44204</v>
      </c>
      <c r="B6499" s="84">
        <v>44204</v>
      </c>
      <c r="C6499" s="84" t="s">
        <v>884</v>
      </c>
      <c r="D6499" s="85">
        <f>VLOOKUP(Pag_Inicio_Corr_mas_casos[[#This Row],[Corregimiento]],Hoja3!$A$2:$D$676,4,0)</f>
        <v>130108</v>
      </c>
      <c r="E6499" s="84">
        <v>37</v>
      </c>
    </row>
    <row r="6500" spans="1:5">
      <c r="A6500" s="83">
        <v>44204</v>
      </c>
      <c r="B6500" s="84">
        <v>44204</v>
      </c>
      <c r="C6500" s="84" t="s">
        <v>815</v>
      </c>
      <c r="D6500" s="85">
        <f>VLOOKUP(Pag_Inicio_Corr_mas_casos[[#This Row],[Corregimiento]],Hoja3!$A$2:$D$676,4,0)</f>
        <v>130709</v>
      </c>
      <c r="E6500" s="84">
        <v>36</v>
      </c>
    </row>
    <row r="6501" spans="1:5">
      <c r="A6501" s="83">
        <v>44204</v>
      </c>
      <c r="B6501" s="84">
        <v>44204</v>
      </c>
      <c r="C6501" s="84" t="s">
        <v>794</v>
      </c>
      <c r="D6501" s="85">
        <f>VLOOKUP(Pag_Inicio_Corr_mas_casos[[#This Row],[Corregimiento]],Hoja3!$A$2:$D$676,4,0)</f>
        <v>80811</v>
      </c>
      <c r="E6501" s="84">
        <v>33</v>
      </c>
    </row>
    <row r="6502" spans="1:5">
      <c r="A6502" s="83">
        <v>44204</v>
      </c>
      <c r="B6502" s="84">
        <v>44204</v>
      </c>
      <c r="C6502" s="84" t="s">
        <v>868</v>
      </c>
      <c r="D6502" s="85">
        <f>VLOOKUP(Pag_Inicio_Corr_mas_casos[[#This Row],[Corregimiento]],Hoja3!$A$2:$D$676,4,0)</f>
        <v>91001</v>
      </c>
      <c r="E6502" s="84">
        <v>33</v>
      </c>
    </row>
    <row r="6503" spans="1:5">
      <c r="A6503" s="83">
        <v>44204</v>
      </c>
      <c r="B6503" s="84">
        <v>44204</v>
      </c>
      <c r="C6503" s="84" t="s">
        <v>813</v>
      </c>
      <c r="D6503" s="85">
        <f>VLOOKUP(Pag_Inicio_Corr_mas_casos[[#This Row],[Corregimiento]],Hoja3!$A$2:$D$676,4,0)</f>
        <v>30107</v>
      </c>
      <c r="E6503" s="84">
        <v>32</v>
      </c>
    </row>
    <row r="6504" spans="1:5">
      <c r="A6504" s="83">
        <v>44204</v>
      </c>
      <c r="B6504" s="84">
        <v>44204</v>
      </c>
      <c r="C6504" s="84" t="s">
        <v>878</v>
      </c>
      <c r="D6504" s="85">
        <f>VLOOKUP(Pag_Inicio_Corr_mas_casos[[#This Row],[Corregimiento]],Hoja3!$A$2:$D$676,4,0)</f>
        <v>30104</v>
      </c>
      <c r="E6504" s="84">
        <v>31</v>
      </c>
    </row>
    <row r="6505" spans="1:5">
      <c r="A6505" s="83">
        <v>44204</v>
      </c>
      <c r="B6505" s="84">
        <v>44204</v>
      </c>
      <c r="C6505" s="84" t="s">
        <v>896</v>
      </c>
      <c r="D6505" s="85">
        <f>VLOOKUP(Pag_Inicio_Corr_mas_casos[[#This Row],[Corregimiento]],Hoja3!$A$2:$D$676,4,0)</f>
        <v>80501</v>
      </c>
      <c r="E6505" s="84">
        <v>31</v>
      </c>
    </row>
    <row r="6506" spans="1:5">
      <c r="A6506" s="83">
        <v>44204</v>
      </c>
      <c r="B6506" s="84">
        <v>44204</v>
      </c>
      <c r="C6506" s="84" t="s">
        <v>904</v>
      </c>
      <c r="D6506" s="85">
        <f>VLOOKUP(Pag_Inicio_Corr_mas_casos[[#This Row],[Corregimiento]],Hoja3!$A$2:$D$676,4,0)</f>
        <v>40501</v>
      </c>
      <c r="E6506" s="84">
        <v>31</v>
      </c>
    </row>
    <row r="6507" spans="1:5">
      <c r="A6507" s="83">
        <v>44204</v>
      </c>
      <c r="B6507" s="84">
        <v>44204</v>
      </c>
      <c r="C6507" s="84" t="s">
        <v>806</v>
      </c>
      <c r="D6507" s="85">
        <f>VLOOKUP(Pag_Inicio_Corr_mas_casos[[#This Row],[Corregimiento]],Hoja3!$A$2:$D$676,4,0)</f>
        <v>80804</v>
      </c>
      <c r="E6507" s="84">
        <v>29</v>
      </c>
    </row>
    <row r="6508" spans="1:5">
      <c r="A6508" s="83">
        <v>44204</v>
      </c>
      <c r="B6508" s="84">
        <v>44204</v>
      </c>
      <c r="C6508" s="84" t="s">
        <v>851</v>
      </c>
      <c r="D6508" s="85">
        <f>VLOOKUP(Pag_Inicio_Corr_mas_casos[[#This Row],[Corregimiento]],Hoja3!$A$2:$D$676,4,0)</f>
        <v>60103</v>
      </c>
      <c r="E6508" s="84">
        <v>29</v>
      </c>
    </row>
    <row r="6509" spans="1:5">
      <c r="A6509" s="83">
        <v>44204</v>
      </c>
      <c r="B6509" s="84">
        <v>44204</v>
      </c>
      <c r="C6509" s="84" t="s">
        <v>808</v>
      </c>
      <c r="D6509" s="85">
        <f>VLOOKUP(Pag_Inicio_Corr_mas_casos[[#This Row],[Corregimiento]],Hoja3!$A$2:$D$676,4,0)</f>
        <v>81006</v>
      </c>
      <c r="E6509" s="84">
        <v>28</v>
      </c>
    </row>
    <row r="6510" spans="1:5">
      <c r="A6510" s="83">
        <v>44204</v>
      </c>
      <c r="B6510" s="84">
        <v>44204</v>
      </c>
      <c r="C6510" s="84" t="s">
        <v>840</v>
      </c>
      <c r="D6510" s="85">
        <f>VLOOKUP(Pag_Inicio_Corr_mas_casos[[#This Row],[Corregimiento]],Hoja3!$A$2:$D$676,4,0)</f>
        <v>130105</v>
      </c>
      <c r="E6510" s="84">
        <v>26</v>
      </c>
    </row>
    <row r="6511" spans="1:5">
      <c r="A6511" s="83">
        <v>44204</v>
      </c>
      <c r="B6511" s="84">
        <v>44204</v>
      </c>
      <c r="C6511" s="84" t="s">
        <v>842</v>
      </c>
      <c r="D6511" s="85">
        <f>VLOOKUP(Pag_Inicio_Corr_mas_casos[[#This Row],[Corregimiento]],Hoja3!$A$2:$D$676,4,0)</f>
        <v>80802</v>
      </c>
      <c r="E6511" s="84">
        <v>25</v>
      </c>
    </row>
    <row r="6512" spans="1:5">
      <c r="A6512" s="83">
        <v>44204</v>
      </c>
      <c r="B6512" s="84">
        <v>44204</v>
      </c>
      <c r="C6512" s="84" t="s">
        <v>850</v>
      </c>
      <c r="D6512" s="85">
        <f>VLOOKUP(Pag_Inicio_Corr_mas_casos[[#This Row],[Corregimiento]],Hoja3!$A$2:$D$676,4,0)</f>
        <v>130310</v>
      </c>
      <c r="E6512" s="84">
        <v>25</v>
      </c>
    </row>
    <row r="6513" spans="1:6">
      <c r="A6513" s="83">
        <v>44204</v>
      </c>
      <c r="B6513" s="84">
        <v>44204</v>
      </c>
      <c r="C6513" s="84" t="s">
        <v>838</v>
      </c>
      <c r="D6513" s="85">
        <f>VLOOKUP(Pag_Inicio_Corr_mas_casos[[#This Row],[Corregimiento]],Hoja3!$A$2:$D$676,4,0)</f>
        <v>80808</v>
      </c>
      <c r="E6513" s="84">
        <v>25</v>
      </c>
    </row>
    <row r="6514" spans="1:6">
      <c r="A6514" s="83">
        <v>44204</v>
      </c>
      <c r="B6514" s="84">
        <v>44204</v>
      </c>
      <c r="C6514" s="84" t="s">
        <v>817</v>
      </c>
      <c r="D6514" s="85">
        <f>VLOOKUP(Pag_Inicio_Corr_mas_casos[[#This Row],[Corregimiento]],Hoja3!$A$2:$D$676,4,0)</f>
        <v>130103</v>
      </c>
      <c r="E6514" s="84">
        <v>24</v>
      </c>
    </row>
    <row r="6515" spans="1:6">
      <c r="A6515" s="83">
        <v>44204</v>
      </c>
      <c r="B6515" s="84">
        <v>44204</v>
      </c>
      <c r="C6515" s="84" t="s">
        <v>821</v>
      </c>
      <c r="D6515" s="85">
        <f>VLOOKUP(Pag_Inicio_Corr_mas_casos[[#This Row],[Corregimiento]],Hoja3!$A$2:$D$676,4,0)</f>
        <v>20207</v>
      </c>
      <c r="E6515" s="84">
        <v>24</v>
      </c>
    </row>
    <row r="6516" spans="1:6">
      <c r="A6516" s="83">
        <v>44204</v>
      </c>
      <c r="B6516" s="84">
        <v>44204</v>
      </c>
      <c r="C6516" s="84" t="s">
        <v>844</v>
      </c>
      <c r="D6516" s="85">
        <f>VLOOKUP(Pag_Inicio_Corr_mas_casos[[#This Row],[Corregimiento]],Hoja3!$A$2:$D$676,4,0)</f>
        <v>81004</v>
      </c>
      <c r="E6516" s="84">
        <v>23</v>
      </c>
    </row>
    <row r="6517" spans="1:6">
      <c r="A6517" s="83">
        <v>44204</v>
      </c>
      <c r="B6517" s="84">
        <v>44204</v>
      </c>
      <c r="C6517" s="84" t="s">
        <v>925</v>
      </c>
      <c r="D6517" s="85">
        <f>VLOOKUP(Pag_Inicio_Corr_mas_casos[[#This Row],[Corregimiento]],Hoja3!$A$2:$D$676,4,0)</f>
        <v>91101</v>
      </c>
      <c r="E6517" s="84">
        <v>23</v>
      </c>
    </row>
    <row r="6518" spans="1:6">
      <c r="A6518" s="83">
        <v>44204</v>
      </c>
      <c r="B6518" s="84">
        <v>44204</v>
      </c>
      <c r="C6518" s="84" t="s">
        <v>807</v>
      </c>
      <c r="D6518" s="85">
        <f>VLOOKUP(Pag_Inicio_Corr_mas_casos[[#This Row],[Corregimiento]],Hoja3!$A$2:$D$676,4,0)</f>
        <v>20601</v>
      </c>
      <c r="E6518" s="84">
        <v>22</v>
      </c>
    </row>
    <row r="6519" spans="1:6">
      <c r="A6519" s="83">
        <v>44204</v>
      </c>
      <c r="B6519" s="84">
        <v>44204</v>
      </c>
      <c r="C6519" s="84" t="s">
        <v>969</v>
      </c>
      <c r="D6519" s="85">
        <f>VLOOKUP(Pag_Inicio_Corr_mas_casos[[#This Row],[Corregimiento]],Hoja3!$A$2:$D$676,4,0)</f>
        <v>20604</v>
      </c>
      <c r="E6519" s="84">
        <v>21</v>
      </c>
    </row>
    <row r="6520" spans="1:6">
      <c r="A6520" s="83">
        <v>44204</v>
      </c>
      <c r="B6520" s="84">
        <v>44204</v>
      </c>
      <c r="C6520" s="84" t="s">
        <v>852</v>
      </c>
      <c r="D6520" s="85">
        <f>VLOOKUP(Pag_Inicio_Corr_mas_casos[[#This Row],[Corregimiento]],Hoja3!$A$2:$D$676,4,0)</f>
        <v>60101</v>
      </c>
      <c r="E6520" s="84">
        <v>21</v>
      </c>
    </row>
    <row r="6521" spans="1:6">
      <c r="A6521" s="83">
        <v>44204</v>
      </c>
      <c r="B6521" s="84">
        <v>44204</v>
      </c>
      <c r="C6521" s="84" t="s">
        <v>853</v>
      </c>
      <c r="D6521" s="85">
        <f>VLOOKUP(Pag_Inicio_Corr_mas_casos[[#This Row],[Corregimiento]],Hoja3!$A$2:$D$676,4,0)</f>
        <v>40612</v>
      </c>
      <c r="E6521" s="84">
        <v>21</v>
      </c>
    </row>
    <row r="6522" spans="1:6">
      <c r="A6522" s="83">
        <v>44204</v>
      </c>
      <c r="B6522" s="84">
        <v>44204</v>
      </c>
      <c r="C6522" s="84" t="s">
        <v>907</v>
      </c>
      <c r="D6522" s="85">
        <f>VLOOKUP(Pag_Inicio_Corr_mas_casos[[#This Row],[Corregimiento]],Hoja3!$A$2:$D$676,4,0)</f>
        <v>60401</v>
      </c>
      <c r="E6522" s="84">
        <v>20</v>
      </c>
    </row>
    <row r="6523" spans="1:6">
      <c r="A6523" s="83">
        <v>44204</v>
      </c>
      <c r="B6523" s="84">
        <v>44204</v>
      </c>
      <c r="C6523" s="84" t="s">
        <v>875</v>
      </c>
      <c r="D6523" s="85">
        <f>VLOOKUP(Pag_Inicio_Corr_mas_casos[[#This Row],[Corregimiento]],Hoja3!$A$2:$D$676,4,0)</f>
        <v>20609</v>
      </c>
      <c r="E6523" s="84">
        <v>20</v>
      </c>
    </row>
    <row r="6524" spans="1:6">
      <c r="A6524" s="83">
        <v>44204</v>
      </c>
      <c r="B6524" s="84">
        <v>44204</v>
      </c>
      <c r="C6524" s="84" t="s">
        <v>849</v>
      </c>
      <c r="D6524" s="85">
        <f>VLOOKUP(Pag_Inicio_Corr_mas_casos[[#This Row],[Corregimiento]],Hoja3!$A$2:$D$676,4,0)</f>
        <v>40611</v>
      </c>
      <c r="E6524" s="84">
        <v>19</v>
      </c>
    </row>
    <row r="6525" spans="1:6">
      <c r="A6525" s="83">
        <v>44204</v>
      </c>
      <c r="B6525" s="84">
        <v>44204</v>
      </c>
      <c r="C6525" s="84" t="s">
        <v>816</v>
      </c>
      <c r="D6525" s="85">
        <f>VLOOKUP(Pag_Inicio_Corr_mas_casos[[#This Row],[Corregimiento]],Hoja3!$A$2:$D$676,4,0)</f>
        <v>40606</v>
      </c>
      <c r="E6525" s="84">
        <v>19</v>
      </c>
    </row>
    <row r="6526" spans="1:6">
      <c r="A6526" s="83">
        <v>44204</v>
      </c>
      <c r="B6526" s="84">
        <v>44204</v>
      </c>
      <c r="C6526" s="84" t="s">
        <v>909</v>
      </c>
      <c r="D6526" s="85">
        <f>VLOOKUP(Pag_Inicio_Corr_mas_casos[[#This Row],[Corregimiento]],Hoja3!$A$2:$D$676,4,0)</f>
        <v>20401</v>
      </c>
      <c r="E6526" s="84">
        <v>19</v>
      </c>
    </row>
    <row r="6527" spans="1:6">
      <c r="A6527" s="83">
        <v>44204</v>
      </c>
      <c r="B6527" s="84">
        <v>44204</v>
      </c>
      <c r="C6527" s="84" t="s">
        <v>797</v>
      </c>
      <c r="D6527" s="84">
        <v>40607</v>
      </c>
      <c r="E6527" s="84">
        <v>19</v>
      </c>
      <c r="F6527" t="s">
        <v>894</v>
      </c>
    </row>
    <row r="6528" spans="1:6">
      <c r="A6528" s="83">
        <v>44204</v>
      </c>
      <c r="B6528" s="84">
        <v>44204</v>
      </c>
      <c r="C6528" s="84" t="s">
        <v>869</v>
      </c>
      <c r="D6528" s="85">
        <f>VLOOKUP(Pag_Inicio_Corr_mas_casos[[#This Row],[Corregimiento]],Hoja3!$A$2:$D$676,4,0)</f>
        <v>30111</v>
      </c>
      <c r="E6528" s="84">
        <v>18</v>
      </c>
    </row>
    <row r="6529" spans="1:5">
      <c r="A6529" s="83">
        <v>44204</v>
      </c>
      <c r="B6529" s="84">
        <v>44204</v>
      </c>
      <c r="C6529" s="84" t="s">
        <v>804</v>
      </c>
      <c r="D6529" s="85">
        <f>VLOOKUP(Pag_Inicio_Corr_mas_casos[[#This Row],[Corregimiento]],Hoja3!$A$2:$D$676,4,0)</f>
        <v>50208</v>
      </c>
      <c r="E6529" s="84">
        <v>17</v>
      </c>
    </row>
    <row r="6530" spans="1:5">
      <c r="A6530" s="83">
        <v>44204</v>
      </c>
      <c r="B6530" s="84">
        <v>44204</v>
      </c>
      <c r="C6530" s="84" t="s">
        <v>940</v>
      </c>
      <c r="D6530" s="85">
        <f>VLOOKUP(Pag_Inicio_Corr_mas_casos[[#This Row],[Corregimiento]],Hoja3!$A$2:$D$676,4,0)</f>
        <v>30109</v>
      </c>
      <c r="E6530" s="84">
        <v>17</v>
      </c>
    </row>
    <row r="6531" spans="1:5">
      <c r="A6531" s="83">
        <v>44204</v>
      </c>
      <c r="B6531" s="84">
        <v>44204</v>
      </c>
      <c r="C6531" s="84" t="s">
        <v>946</v>
      </c>
      <c r="D6531" s="85">
        <f>VLOOKUP(Pag_Inicio_Corr_mas_casos[[#This Row],[Corregimiento]],Hoja3!$A$2:$D$676,4,0)</f>
        <v>60701</v>
      </c>
      <c r="E6531" s="84">
        <v>16</v>
      </c>
    </row>
    <row r="6532" spans="1:5">
      <c r="A6532" s="83">
        <v>44204</v>
      </c>
      <c r="B6532" s="84">
        <v>44204</v>
      </c>
      <c r="C6532" s="84" t="s">
        <v>841</v>
      </c>
      <c r="D6532" s="85">
        <f>VLOOKUP(Pag_Inicio_Corr_mas_casos[[#This Row],[Corregimiento]],Hoja3!$A$2:$D$676,4,0)</f>
        <v>81005</v>
      </c>
      <c r="E6532" s="84">
        <v>16</v>
      </c>
    </row>
    <row r="6533" spans="1:5">
      <c r="A6533" s="83">
        <v>44204</v>
      </c>
      <c r="B6533" s="84">
        <v>44204</v>
      </c>
      <c r="C6533" s="84" t="s">
        <v>897</v>
      </c>
      <c r="D6533" s="85">
        <f>VLOOKUP(Pag_Inicio_Corr_mas_casos[[#This Row],[Corregimiento]],Hoja3!$A$2:$D$676,4,0)</f>
        <v>20105</v>
      </c>
      <c r="E6533" s="84">
        <v>15</v>
      </c>
    </row>
    <row r="6534" spans="1:5">
      <c r="A6534" s="83">
        <v>44204</v>
      </c>
      <c r="B6534" s="84">
        <v>44204</v>
      </c>
      <c r="C6534" s="84" t="s">
        <v>905</v>
      </c>
      <c r="D6534" s="85">
        <f>VLOOKUP(Pag_Inicio_Corr_mas_casos[[#This Row],[Corregimiento]],Hoja3!$A$2:$D$676,4,0)</f>
        <v>91007</v>
      </c>
      <c r="E6534" s="84">
        <v>15</v>
      </c>
    </row>
    <row r="6535" spans="1:5">
      <c r="A6535" s="83">
        <v>44204</v>
      </c>
      <c r="B6535" s="84">
        <v>44204</v>
      </c>
      <c r="C6535" s="84" t="s">
        <v>846</v>
      </c>
      <c r="D6535" s="85">
        <f>VLOOKUP(Pag_Inicio_Corr_mas_casos[[#This Row],[Corregimiento]],Hoja3!$A$2:$D$676,4,0)</f>
        <v>80805</v>
      </c>
      <c r="E6535" s="84">
        <v>15</v>
      </c>
    </row>
    <row r="6536" spans="1:5">
      <c r="A6536" s="83">
        <v>44204</v>
      </c>
      <c r="B6536" s="84">
        <v>44204</v>
      </c>
      <c r="C6536" s="84" t="s">
        <v>948</v>
      </c>
      <c r="D6536" s="85">
        <f>VLOOKUP(Pag_Inicio_Corr_mas_casos[[#This Row],[Corregimiento]],Hoja3!$A$2:$D$676,4,0)</f>
        <v>60601</v>
      </c>
      <c r="E6536" s="84">
        <v>15</v>
      </c>
    </row>
    <row r="6537" spans="1:5">
      <c r="A6537" s="83">
        <v>44204</v>
      </c>
      <c r="B6537" s="84">
        <v>44204</v>
      </c>
      <c r="C6537" s="84" t="s">
        <v>822</v>
      </c>
      <c r="D6537" s="85">
        <f>VLOOKUP(Pag_Inicio_Corr_mas_casos[[#This Row],[Corregimiento]],Hoja3!$A$2:$D$676,4,0)</f>
        <v>60105</v>
      </c>
      <c r="E6537" s="84">
        <v>15</v>
      </c>
    </row>
    <row r="6538" spans="1:5">
      <c r="A6538" s="83">
        <v>44204</v>
      </c>
      <c r="B6538" s="84">
        <v>44204</v>
      </c>
      <c r="C6538" s="84" t="s">
        <v>913</v>
      </c>
      <c r="D6538" s="85">
        <f>VLOOKUP(Pag_Inicio_Corr_mas_casos[[#This Row],[Corregimiento]],Hoja3!$A$2:$D$676,4,0)</f>
        <v>20201</v>
      </c>
      <c r="E6538" s="84">
        <v>14</v>
      </c>
    </row>
    <row r="6539" spans="1:5">
      <c r="A6539" s="83">
        <v>44204</v>
      </c>
      <c r="B6539" s="84">
        <v>44204</v>
      </c>
      <c r="C6539" s="84" t="s">
        <v>873</v>
      </c>
      <c r="D6539" s="85">
        <f>VLOOKUP(Pag_Inicio_Corr_mas_casos[[#This Row],[Corregimiento]],Hoja3!$A$2:$D$676,4,0)</f>
        <v>30103</v>
      </c>
      <c r="E6539" s="84">
        <v>14</v>
      </c>
    </row>
    <row r="6540" spans="1:5">
      <c r="A6540" s="83">
        <v>44204</v>
      </c>
      <c r="B6540" s="84">
        <v>44204</v>
      </c>
      <c r="C6540" s="84" t="s">
        <v>822</v>
      </c>
      <c r="D6540" s="85">
        <f>VLOOKUP(Pag_Inicio_Corr_mas_casos[[#This Row],[Corregimiento]],Hoja3!$A$2:$D$676,4,0)</f>
        <v>60105</v>
      </c>
      <c r="E6540" s="84">
        <v>14</v>
      </c>
    </row>
    <row r="6541" spans="1:5">
      <c r="A6541" s="83">
        <v>44204</v>
      </c>
      <c r="B6541" s="84">
        <v>44204</v>
      </c>
      <c r="C6541" s="84" t="s">
        <v>912</v>
      </c>
      <c r="D6541" s="85">
        <f>VLOOKUP(Pag_Inicio_Corr_mas_casos[[#This Row],[Corregimiento]],Hoja3!$A$2:$D$676,4,0)</f>
        <v>40610</v>
      </c>
      <c r="E6541" s="84">
        <v>13</v>
      </c>
    </row>
    <row r="6542" spans="1:5">
      <c r="A6542" s="83">
        <v>44204</v>
      </c>
      <c r="B6542" s="84">
        <v>44204</v>
      </c>
      <c r="C6542" s="84" t="s">
        <v>949</v>
      </c>
      <c r="D6542" s="85">
        <f>VLOOKUP(Pag_Inicio_Corr_mas_casos[[#This Row],[Corregimiento]],Hoja3!$A$2:$D$676,4,0)</f>
        <v>130301</v>
      </c>
      <c r="E6542" s="84">
        <v>12</v>
      </c>
    </row>
    <row r="6543" spans="1:5">
      <c r="A6543" s="83">
        <v>44204</v>
      </c>
      <c r="B6543" s="84">
        <v>44204</v>
      </c>
      <c r="C6543" s="84" t="s">
        <v>931</v>
      </c>
      <c r="D6543" s="85">
        <f>VLOOKUP(Pag_Inicio_Corr_mas_casos[[#This Row],[Corregimiento]],Hoja3!$A$2:$D$676,4,0)</f>
        <v>130407</v>
      </c>
      <c r="E6543" s="84">
        <v>12</v>
      </c>
    </row>
    <row r="6544" spans="1:5">
      <c r="A6544" s="83">
        <v>44204</v>
      </c>
      <c r="B6544" s="84">
        <v>44204</v>
      </c>
      <c r="C6544" s="84" t="s">
        <v>956</v>
      </c>
      <c r="D6544" s="85">
        <f>VLOOKUP(Pag_Inicio_Corr_mas_casos[[#This Row],[Corregimiento]],Hoja3!$A$2:$D$676,4,0)</f>
        <v>91009</v>
      </c>
      <c r="E6544" s="84">
        <v>11</v>
      </c>
    </row>
    <row r="6545" spans="1:6">
      <c r="A6545" s="83">
        <v>44204</v>
      </c>
      <c r="B6545" s="84">
        <v>44204</v>
      </c>
      <c r="C6545" s="84" t="s">
        <v>967</v>
      </c>
      <c r="D6545" s="85">
        <f>VLOOKUP(Pag_Inicio_Corr_mas_casos[[#This Row],[Corregimiento]],Hoja3!$A$2:$D$676,4,0)</f>
        <v>20603</v>
      </c>
      <c r="E6545" s="84">
        <v>11</v>
      </c>
    </row>
    <row r="6546" spans="1:6">
      <c r="A6546" s="83">
        <v>44204</v>
      </c>
      <c r="B6546" s="84">
        <v>44204</v>
      </c>
      <c r="C6546" s="84" t="s">
        <v>963</v>
      </c>
      <c r="D6546" s="85">
        <f>VLOOKUP(Pag_Inicio_Corr_mas_casos[[#This Row],[Corregimiento]],Hoja3!$A$2:$D$676,4,0)</f>
        <v>130707</v>
      </c>
      <c r="E6546" s="84">
        <v>11</v>
      </c>
    </row>
    <row r="6547" spans="1:6">
      <c r="A6547" s="83">
        <v>44204</v>
      </c>
      <c r="B6547" s="84">
        <v>44204</v>
      </c>
      <c r="C6547" s="84" t="s">
        <v>911</v>
      </c>
      <c r="D6547" s="85">
        <f>VLOOKUP(Pag_Inicio_Corr_mas_casos[[#This Row],[Corregimiento]],Hoja3!$A$2:$D$676,4,0)</f>
        <v>30110</v>
      </c>
      <c r="E6547" s="84">
        <v>11</v>
      </c>
    </row>
    <row r="6548" spans="1:6">
      <c r="A6548" s="83">
        <v>44204</v>
      </c>
      <c r="B6548" s="84">
        <v>44204</v>
      </c>
      <c r="C6548" s="84" t="s">
        <v>895</v>
      </c>
      <c r="D6548" s="85">
        <f>VLOOKUP(Pag_Inicio_Corr_mas_casos[[#This Row],[Corregimiento]],Hoja3!$A$2:$D$676,4,0)</f>
        <v>50316</v>
      </c>
      <c r="E6548" s="84">
        <v>11</v>
      </c>
    </row>
    <row r="6549" spans="1:6">
      <c r="A6549" s="58">
        <v>44205</v>
      </c>
      <c r="B6549" s="59">
        <v>44205</v>
      </c>
      <c r="C6549" s="59" t="s">
        <v>710</v>
      </c>
      <c r="D6549" s="60">
        <f>VLOOKUP(Pag_Inicio_Corr_mas_casos[[#This Row],[Corregimiento]],Hoja3!$A$2:$D$676,4,0)</f>
        <v>80812</v>
      </c>
      <c r="E6549" s="59">
        <v>114</v>
      </c>
      <c r="F6549">
        <v>80</v>
      </c>
    </row>
    <row r="6550" spans="1:6">
      <c r="A6550" s="58">
        <v>44205</v>
      </c>
      <c r="B6550" s="59">
        <v>44205</v>
      </c>
      <c r="C6550" s="59" t="s">
        <v>882</v>
      </c>
      <c r="D6550" s="60">
        <f>VLOOKUP(Pag_Inicio_Corr_mas_casos[[#This Row],[Corregimiento]],Hoja3!$A$2:$D$676,4,0)</f>
        <v>130106</v>
      </c>
      <c r="E6550" s="59">
        <v>110</v>
      </c>
    </row>
    <row r="6551" spans="1:6">
      <c r="A6551" s="58">
        <v>44205</v>
      </c>
      <c r="B6551" s="59">
        <v>44205</v>
      </c>
      <c r="C6551" s="59" t="s">
        <v>618</v>
      </c>
      <c r="D6551" s="60">
        <f>VLOOKUP(Pag_Inicio_Corr_mas_casos[[#This Row],[Corregimiento]],Hoja3!$A$2:$D$676,4,0)</f>
        <v>80821</v>
      </c>
      <c r="E6551" s="59">
        <v>81</v>
      </c>
    </row>
    <row r="6552" spans="1:6">
      <c r="A6552" s="58">
        <v>44205</v>
      </c>
      <c r="B6552" s="59">
        <v>44205</v>
      </c>
      <c r="C6552" s="59" t="s">
        <v>787</v>
      </c>
      <c r="D6552" s="60">
        <f>VLOOKUP(Pag_Inicio_Corr_mas_casos[[#This Row],[Corregimiento]],Hoja3!$A$2:$D$676,4,0)</f>
        <v>80823</v>
      </c>
      <c r="E6552" s="59">
        <v>80</v>
      </c>
    </row>
    <row r="6553" spans="1:6">
      <c r="A6553" s="58">
        <v>44205</v>
      </c>
      <c r="B6553" s="59">
        <v>44205</v>
      </c>
      <c r="C6553" s="59" t="s">
        <v>858</v>
      </c>
      <c r="D6553" s="60">
        <f>VLOOKUP(Pag_Inicio_Corr_mas_casos[[#This Row],[Corregimiento]],Hoja3!$A$2:$D$676,4,0)</f>
        <v>80819</v>
      </c>
      <c r="E6553" s="59">
        <v>76</v>
      </c>
    </row>
    <row r="6554" spans="1:6">
      <c r="A6554" s="58">
        <v>44205</v>
      </c>
      <c r="B6554" s="59">
        <v>44205</v>
      </c>
      <c r="C6554" s="59" t="s">
        <v>914</v>
      </c>
      <c r="D6554" s="60">
        <f>VLOOKUP(Pag_Inicio_Corr_mas_casos[[#This Row],[Corregimiento]],Hoja3!$A$2:$D$676,4,0)</f>
        <v>130101</v>
      </c>
      <c r="E6554" s="59">
        <v>73</v>
      </c>
    </row>
    <row r="6555" spans="1:6">
      <c r="A6555" s="58">
        <v>44205</v>
      </c>
      <c r="B6555" s="59">
        <v>44205</v>
      </c>
      <c r="C6555" s="59" t="s">
        <v>790</v>
      </c>
      <c r="D6555" s="60">
        <f>VLOOKUP(Pag_Inicio_Corr_mas_casos[[#This Row],[Corregimiento]],Hoja3!$A$2:$D$676,4,0)</f>
        <v>130708</v>
      </c>
      <c r="E6555" s="59">
        <v>73</v>
      </c>
    </row>
    <row r="6556" spans="1:6">
      <c r="A6556" s="58">
        <v>44205</v>
      </c>
      <c r="B6556" s="59">
        <v>44205</v>
      </c>
      <c r="C6556" s="59" t="s">
        <v>797</v>
      </c>
      <c r="D6556" s="60">
        <f>VLOOKUP(Pag_Inicio_Corr_mas_casos[[#This Row],[Corregimiento]],Hoja3!$A$2:$D$676,4,0)</f>
        <v>80813</v>
      </c>
      <c r="E6556" s="59">
        <v>73</v>
      </c>
    </row>
    <row r="6557" spans="1:6">
      <c r="A6557" s="58">
        <v>44205</v>
      </c>
      <c r="B6557" s="59">
        <v>44205</v>
      </c>
      <c r="C6557" s="59" t="s">
        <v>789</v>
      </c>
      <c r="D6557" s="60">
        <f>VLOOKUP(Pag_Inicio_Corr_mas_casos[[#This Row],[Corregimiento]],Hoja3!$A$2:$D$676,4,0)</f>
        <v>80816</v>
      </c>
      <c r="E6557" s="59">
        <v>69</v>
      </c>
    </row>
    <row r="6558" spans="1:6">
      <c r="A6558" s="58">
        <v>44205</v>
      </c>
      <c r="B6558" s="59">
        <v>44205</v>
      </c>
      <c r="C6558" s="59" t="s">
        <v>900</v>
      </c>
      <c r="D6558" s="60">
        <f>VLOOKUP(Pag_Inicio_Corr_mas_casos[[#This Row],[Corregimiento]],Hoja3!$A$2:$D$676,4,0)</f>
        <v>130102</v>
      </c>
      <c r="E6558" s="59">
        <v>65</v>
      </c>
    </row>
    <row r="6559" spans="1:6">
      <c r="A6559" s="58">
        <v>44205</v>
      </c>
      <c r="B6559" s="59">
        <v>44205</v>
      </c>
      <c r="C6559" s="59" t="s">
        <v>805</v>
      </c>
      <c r="D6559" s="60">
        <f>VLOOKUP(Pag_Inicio_Corr_mas_casos[[#This Row],[Corregimiento]],Hoja3!$A$2:$D$676,4,0)</f>
        <v>130701</v>
      </c>
      <c r="E6559" s="59">
        <v>64</v>
      </c>
    </row>
    <row r="6560" spans="1:6">
      <c r="A6560" s="58">
        <v>44205</v>
      </c>
      <c r="B6560" s="59">
        <v>44205</v>
      </c>
      <c r="C6560" s="59" t="s">
        <v>865</v>
      </c>
      <c r="D6560" s="60">
        <f>VLOOKUP(Pag_Inicio_Corr_mas_casos[[#This Row],[Corregimiento]],Hoja3!$A$2:$D$676,4,0)</f>
        <v>81001</v>
      </c>
      <c r="E6560" s="59">
        <v>63</v>
      </c>
    </row>
    <row r="6561" spans="1:6">
      <c r="A6561" s="58">
        <v>44205</v>
      </c>
      <c r="B6561" s="59">
        <v>44205</v>
      </c>
      <c r="C6561" s="59" t="s">
        <v>802</v>
      </c>
      <c r="D6561" s="60">
        <f>VLOOKUP(Pag_Inicio_Corr_mas_casos[[#This Row],[Corregimiento]],Hoja3!$A$2:$D$676,4,0)</f>
        <v>80815</v>
      </c>
      <c r="E6561" s="59">
        <v>88</v>
      </c>
      <c r="F6561" s="5"/>
    </row>
    <row r="6562" spans="1:6">
      <c r="A6562" s="58">
        <v>44205</v>
      </c>
      <c r="B6562" s="59">
        <v>44205</v>
      </c>
      <c r="C6562" s="59" t="s">
        <v>786</v>
      </c>
      <c r="D6562" s="60">
        <f>VLOOKUP(Pag_Inicio_Corr_mas_casos[[#This Row],[Corregimiento]],Hoja3!$A$2:$D$676,4,0)</f>
        <v>80806</v>
      </c>
      <c r="E6562" s="59">
        <v>57</v>
      </c>
    </row>
    <row r="6563" spans="1:6">
      <c r="A6563" s="58">
        <v>44205</v>
      </c>
      <c r="B6563" s="59">
        <v>44205</v>
      </c>
      <c r="C6563" s="59" t="s">
        <v>864</v>
      </c>
      <c r="D6563" s="60">
        <f>VLOOKUP(Pag_Inicio_Corr_mas_casos[[#This Row],[Corregimiento]],Hoja3!$A$2:$D$676,4,0)</f>
        <v>81008</v>
      </c>
      <c r="E6563" s="59">
        <v>57</v>
      </c>
    </row>
    <row r="6564" spans="1:6">
      <c r="A6564" s="58">
        <v>44205</v>
      </c>
      <c r="B6564" s="59">
        <v>44205</v>
      </c>
      <c r="C6564" s="59" t="s">
        <v>793</v>
      </c>
      <c r="D6564" s="60">
        <f>VLOOKUP(Pag_Inicio_Corr_mas_casos[[#This Row],[Corregimiento]],Hoja3!$A$2:$D$676,4,0)</f>
        <v>80826</v>
      </c>
      <c r="E6564" s="59">
        <v>54</v>
      </c>
    </row>
    <row r="6565" spans="1:6">
      <c r="A6565" s="58">
        <v>44205</v>
      </c>
      <c r="B6565" s="59">
        <v>44205</v>
      </c>
      <c r="C6565" s="59" t="s">
        <v>788</v>
      </c>
      <c r="D6565" s="60">
        <f>VLOOKUP(Pag_Inicio_Corr_mas_casos[[#This Row],[Corregimiento]],Hoja3!$A$2:$D$676,4,0)</f>
        <v>80807</v>
      </c>
      <c r="E6565" s="59">
        <v>53</v>
      </c>
    </row>
    <row r="6566" spans="1:6">
      <c r="A6566" s="58">
        <v>44205</v>
      </c>
      <c r="B6566" s="59">
        <v>44205</v>
      </c>
      <c r="C6566" s="59" t="s">
        <v>906</v>
      </c>
      <c r="D6566" s="60">
        <f>VLOOKUP(Pag_Inicio_Corr_mas_casos[[#This Row],[Corregimiento]],Hoja3!$A$2:$D$676,4,0)</f>
        <v>40601</v>
      </c>
      <c r="E6566" s="59">
        <v>53</v>
      </c>
    </row>
    <row r="6567" spans="1:6">
      <c r="A6567" s="58">
        <v>44205</v>
      </c>
      <c r="B6567" s="59">
        <v>44205</v>
      </c>
      <c r="C6567" s="59" t="s">
        <v>857</v>
      </c>
      <c r="D6567" s="60">
        <f>VLOOKUP(Pag_Inicio_Corr_mas_casos[[#This Row],[Corregimiento]],Hoja3!$A$2:$D$676,4,0)</f>
        <v>80809</v>
      </c>
      <c r="E6567" s="59">
        <v>53</v>
      </c>
    </row>
    <row r="6568" spans="1:6">
      <c r="A6568" s="58">
        <v>44205</v>
      </c>
      <c r="B6568" s="59">
        <v>44205</v>
      </c>
      <c r="C6568" s="59" t="s">
        <v>785</v>
      </c>
      <c r="D6568" s="60">
        <f>VLOOKUP(Pag_Inicio_Corr_mas_casos[[#This Row],[Corregimiento]],Hoja3!$A$2:$D$676,4,0)</f>
        <v>81009</v>
      </c>
      <c r="E6568" s="59">
        <v>51</v>
      </c>
    </row>
    <row r="6569" spans="1:6">
      <c r="A6569" s="58">
        <v>44205</v>
      </c>
      <c r="B6569" s="59">
        <v>44205</v>
      </c>
      <c r="C6569" s="59" t="s">
        <v>861</v>
      </c>
      <c r="D6569" s="60">
        <f>VLOOKUP(Pag_Inicio_Corr_mas_casos[[#This Row],[Corregimiento]],Hoja3!$A$2:$D$676,4,0)</f>
        <v>130702</v>
      </c>
      <c r="E6569" s="59">
        <v>49</v>
      </c>
    </row>
    <row r="6570" spans="1:6">
      <c r="A6570" s="58">
        <v>44205</v>
      </c>
      <c r="B6570" s="59">
        <v>44205</v>
      </c>
      <c r="C6570" s="59" t="s">
        <v>799</v>
      </c>
      <c r="D6570" s="60">
        <f>VLOOKUP(Pag_Inicio_Corr_mas_casos[[#This Row],[Corregimiento]],Hoja3!$A$2:$D$676,4,0)</f>
        <v>80817</v>
      </c>
      <c r="E6570" s="59">
        <v>49</v>
      </c>
    </row>
    <row r="6571" spans="1:6">
      <c r="A6571" s="58">
        <v>44205</v>
      </c>
      <c r="B6571" s="59">
        <v>44205</v>
      </c>
      <c r="C6571" s="59" t="s">
        <v>791</v>
      </c>
      <c r="D6571" s="60">
        <f>VLOOKUP(Pag_Inicio_Corr_mas_casos[[#This Row],[Corregimiento]],Hoja3!$A$2:$D$676,4,0)</f>
        <v>81007</v>
      </c>
      <c r="E6571" s="59">
        <v>48</v>
      </c>
    </row>
    <row r="6572" spans="1:6">
      <c r="A6572" s="58">
        <v>44205</v>
      </c>
      <c r="B6572" s="59">
        <v>44205</v>
      </c>
      <c r="C6572" s="59" t="s">
        <v>866</v>
      </c>
      <c r="D6572" s="60">
        <f>VLOOKUP(Pag_Inicio_Corr_mas_casos[[#This Row],[Corregimiento]],Hoja3!$A$2:$D$676,4,0)</f>
        <v>81002</v>
      </c>
      <c r="E6572" s="59">
        <v>48</v>
      </c>
    </row>
    <row r="6573" spans="1:6">
      <c r="A6573" s="58">
        <v>44205</v>
      </c>
      <c r="B6573" s="59">
        <v>44205</v>
      </c>
      <c r="C6573" s="59" t="s">
        <v>783</v>
      </c>
      <c r="D6573" s="60">
        <f>VLOOKUP(Pag_Inicio_Corr_mas_casos[[#This Row],[Corregimiento]],Hoja3!$A$2:$D$676,4,0)</f>
        <v>80810</v>
      </c>
      <c r="E6573" s="59">
        <v>47</v>
      </c>
    </row>
    <row r="6574" spans="1:6">
      <c r="A6574" s="58">
        <v>44205</v>
      </c>
      <c r="B6574" s="59">
        <v>44205</v>
      </c>
      <c r="C6574" s="59" t="s">
        <v>784</v>
      </c>
      <c r="D6574" s="60">
        <f>VLOOKUP(Pag_Inicio_Corr_mas_casos[[#This Row],[Corregimiento]],Hoja3!$A$2:$D$676,4,0)</f>
        <v>130717</v>
      </c>
      <c r="E6574" s="59">
        <v>47</v>
      </c>
    </row>
    <row r="6575" spans="1:6">
      <c r="A6575" s="58">
        <v>44205</v>
      </c>
      <c r="B6575" s="59">
        <v>44205</v>
      </c>
      <c r="C6575" s="59" t="s">
        <v>867</v>
      </c>
      <c r="D6575" s="60">
        <f>VLOOKUP(Pag_Inicio_Corr_mas_casos[[#This Row],[Corregimiento]],Hoja3!$A$2:$D$676,4,0)</f>
        <v>81003</v>
      </c>
      <c r="E6575" s="59">
        <v>44</v>
      </c>
    </row>
    <row r="6576" spans="1:6">
      <c r="A6576" s="58">
        <v>44205</v>
      </c>
      <c r="B6576" s="59">
        <v>44205</v>
      </c>
      <c r="C6576" s="59" t="s">
        <v>868</v>
      </c>
      <c r="D6576" s="60">
        <f>VLOOKUP(Pag_Inicio_Corr_mas_casos[[#This Row],[Corregimiento]],Hoja3!$A$2:$D$676,4,0)</f>
        <v>91001</v>
      </c>
      <c r="E6576" s="59">
        <v>42</v>
      </c>
    </row>
    <row r="6577" spans="1:5">
      <c r="A6577" s="58">
        <v>44205</v>
      </c>
      <c r="B6577" s="59">
        <v>44205</v>
      </c>
      <c r="C6577" s="59" t="s">
        <v>794</v>
      </c>
      <c r="D6577" s="60">
        <f>VLOOKUP(Pag_Inicio_Corr_mas_casos[[#This Row],[Corregimiento]],Hoja3!$A$2:$D$676,4,0)</f>
        <v>80811</v>
      </c>
      <c r="E6577" s="59">
        <v>41</v>
      </c>
    </row>
    <row r="6578" spans="1:5">
      <c r="A6578" s="58">
        <v>44205</v>
      </c>
      <c r="B6578" s="59">
        <v>44205</v>
      </c>
      <c r="C6578" s="59" t="s">
        <v>796</v>
      </c>
      <c r="D6578" s="60">
        <f>VLOOKUP(Pag_Inicio_Corr_mas_casos[[#This Row],[Corregimiento]],Hoja3!$A$2:$D$676,4,0)</f>
        <v>130107</v>
      </c>
      <c r="E6578" s="59">
        <v>40</v>
      </c>
    </row>
    <row r="6579" spans="1:5">
      <c r="A6579" s="58">
        <v>44205</v>
      </c>
      <c r="B6579" s="59">
        <v>44205</v>
      </c>
      <c r="C6579" s="59" t="s">
        <v>807</v>
      </c>
      <c r="D6579" s="60">
        <f>VLOOKUP(Pag_Inicio_Corr_mas_casos[[#This Row],[Corregimiento]],Hoja3!$A$2:$D$676,4,0)</f>
        <v>20601</v>
      </c>
      <c r="E6579" s="59">
        <v>40</v>
      </c>
    </row>
    <row r="6580" spans="1:5">
      <c r="A6580" s="58">
        <v>44205</v>
      </c>
      <c r="B6580" s="59">
        <v>44205</v>
      </c>
      <c r="C6580" s="59" t="s">
        <v>808</v>
      </c>
      <c r="D6580" s="60">
        <f>VLOOKUP(Pag_Inicio_Corr_mas_casos[[#This Row],[Corregimiento]],Hoja3!$A$2:$D$676,4,0)</f>
        <v>81006</v>
      </c>
      <c r="E6580" s="59">
        <v>39</v>
      </c>
    </row>
    <row r="6581" spans="1:5">
      <c r="A6581" s="58">
        <v>44205</v>
      </c>
      <c r="B6581" s="59">
        <v>44205</v>
      </c>
      <c r="C6581" s="59" t="s">
        <v>884</v>
      </c>
      <c r="D6581" s="60">
        <f>VLOOKUP(Pag_Inicio_Corr_mas_casos[[#This Row],[Corregimiento]],Hoja3!$A$2:$D$676,4,0)</f>
        <v>130108</v>
      </c>
      <c r="E6581" s="59">
        <v>39</v>
      </c>
    </row>
    <row r="6582" spans="1:5">
      <c r="A6582" s="58">
        <v>44205</v>
      </c>
      <c r="B6582" s="59">
        <v>44205</v>
      </c>
      <c r="C6582" s="59" t="s">
        <v>873</v>
      </c>
      <c r="D6582" s="60">
        <f>VLOOKUP(Pag_Inicio_Corr_mas_casos[[#This Row],[Corregimiento]],Hoja3!$A$2:$D$676,4,0)</f>
        <v>30103</v>
      </c>
      <c r="E6582" s="59">
        <v>38</v>
      </c>
    </row>
    <row r="6583" spans="1:5">
      <c r="A6583" s="58">
        <v>44205</v>
      </c>
      <c r="B6583" s="59">
        <v>44205</v>
      </c>
      <c r="C6583" s="59" t="s">
        <v>800</v>
      </c>
      <c r="D6583" s="60">
        <f>VLOOKUP(Pag_Inicio_Corr_mas_casos[[#This Row],[Corregimiento]],Hoja3!$A$2:$D$676,4,0)</f>
        <v>80822</v>
      </c>
      <c r="E6583" s="59">
        <v>37</v>
      </c>
    </row>
    <row r="6584" spans="1:5">
      <c r="A6584" s="58">
        <v>44205</v>
      </c>
      <c r="B6584" s="59">
        <v>44205</v>
      </c>
      <c r="C6584" s="59" t="s">
        <v>904</v>
      </c>
      <c r="D6584" s="60">
        <f>VLOOKUP(Pag_Inicio_Corr_mas_casos[[#This Row],[Corregimiento]],Hoja3!$A$2:$D$676,4,0)</f>
        <v>40501</v>
      </c>
      <c r="E6584" s="59">
        <v>37</v>
      </c>
    </row>
    <row r="6585" spans="1:5">
      <c r="A6585" s="58">
        <v>44205</v>
      </c>
      <c r="B6585" s="59">
        <v>44205</v>
      </c>
      <c r="C6585" s="59" t="s">
        <v>916</v>
      </c>
      <c r="D6585" s="60">
        <f>VLOOKUP(Pag_Inicio_Corr_mas_casos[[#This Row],[Corregimiento]],Hoja3!$A$2:$D$676,4,0)</f>
        <v>91011</v>
      </c>
      <c r="E6585" s="59">
        <v>37</v>
      </c>
    </row>
    <row r="6586" spans="1:5">
      <c r="A6586" s="58">
        <v>44205</v>
      </c>
      <c r="B6586" s="59">
        <v>44205</v>
      </c>
      <c r="C6586" s="59" t="s">
        <v>806</v>
      </c>
      <c r="D6586" s="60">
        <f>VLOOKUP(Pag_Inicio_Corr_mas_casos[[#This Row],[Corregimiento]],Hoja3!$A$2:$D$676,4,0)</f>
        <v>80804</v>
      </c>
      <c r="E6586" s="59">
        <v>33</v>
      </c>
    </row>
    <row r="6587" spans="1:5">
      <c r="A6587" s="58">
        <v>44205</v>
      </c>
      <c r="B6587" s="59">
        <v>44205</v>
      </c>
      <c r="C6587" s="59" t="s">
        <v>853</v>
      </c>
      <c r="D6587" s="60">
        <f>VLOOKUP(Pag_Inicio_Corr_mas_casos[[#This Row],[Corregimiento]],Hoja3!$A$2:$D$676,4,0)</f>
        <v>40612</v>
      </c>
      <c r="E6587" s="59">
        <v>33</v>
      </c>
    </row>
    <row r="6588" spans="1:5">
      <c r="A6588" s="58">
        <v>44205</v>
      </c>
      <c r="B6588" s="59">
        <v>44205</v>
      </c>
      <c r="C6588" s="59" t="s">
        <v>798</v>
      </c>
      <c r="D6588" s="60">
        <f>VLOOKUP(Pag_Inicio_Corr_mas_casos[[#This Row],[Corregimiento]],Hoja3!$A$2:$D$676,4,0)</f>
        <v>80820</v>
      </c>
      <c r="E6588" s="59">
        <v>33</v>
      </c>
    </row>
    <row r="6589" spans="1:5">
      <c r="A6589" s="58">
        <v>44205</v>
      </c>
      <c r="B6589" s="59">
        <v>44205</v>
      </c>
      <c r="C6589" s="59" t="s">
        <v>815</v>
      </c>
      <c r="D6589" s="60">
        <f>VLOOKUP(Pag_Inicio_Corr_mas_casos[[#This Row],[Corregimiento]],Hoja3!$A$2:$D$676,4,0)</f>
        <v>130709</v>
      </c>
      <c r="E6589" s="59">
        <v>29</v>
      </c>
    </row>
    <row r="6590" spans="1:5">
      <c r="A6590" s="58">
        <v>44205</v>
      </c>
      <c r="B6590" s="59">
        <v>44205</v>
      </c>
      <c r="C6590" s="59" t="s">
        <v>804</v>
      </c>
      <c r="D6590" s="60">
        <f>VLOOKUP(Pag_Inicio_Corr_mas_casos[[#This Row],[Corregimiento]],Hoja3!$A$2:$D$676,4,0)</f>
        <v>50208</v>
      </c>
      <c r="E6590" s="59">
        <v>29</v>
      </c>
    </row>
    <row r="6591" spans="1:5">
      <c r="A6591" s="58">
        <v>44205</v>
      </c>
      <c r="B6591" s="59">
        <v>44205</v>
      </c>
      <c r="C6591" s="59" t="s">
        <v>909</v>
      </c>
      <c r="D6591" s="60">
        <f>VLOOKUP(Pag_Inicio_Corr_mas_casos[[#This Row],[Corregimiento]],Hoja3!$A$2:$D$676,4,0)</f>
        <v>20401</v>
      </c>
      <c r="E6591" s="59">
        <v>29</v>
      </c>
    </row>
    <row r="6592" spans="1:5">
      <c r="A6592" s="58">
        <v>44205</v>
      </c>
      <c r="B6592" s="59">
        <v>44205</v>
      </c>
      <c r="C6592" s="59" t="s">
        <v>837</v>
      </c>
      <c r="D6592" s="60">
        <f>VLOOKUP(Pag_Inicio_Corr_mas_casos[[#This Row],[Corregimiento]],Hoja3!$A$2:$D$676,4,0)</f>
        <v>130706</v>
      </c>
      <c r="E6592" s="59">
        <v>28</v>
      </c>
    </row>
    <row r="6593" spans="1:6">
      <c r="A6593" s="58">
        <v>44205</v>
      </c>
      <c r="B6593" s="59">
        <v>44205</v>
      </c>
      <c r="C6593" s="59" t="s">
        <v>816</v>
      </c>
      <c r="D6593" s="60">
        <f>VLOOKUP(Pag_Inicio_Corr_mas_casos[[#This Row],[Corregimiento]],Hoja3!$A$2:$D$676,4,0)</f>
        <v>40606</v>
      </c>
      <c r="E6593" s="59">
        <v>27</v>
      </c>
    </row>
    <row r="6594" spans="1:6">
      <c r="A6594" s="58">
        <v>44205</v>
      </c>
      <c r="B6594" s="59">
        <v>44205</v>
      </c>
      <c r="C6594" s="59" t="s">
        <v>849</v>
      </c>
      <c r="D6594" s="60">
        <f>VLOOKUP(Pag_Inicio_Corr_mas_casos[[#This Row],[Corregimiento]],Hoja3!$A$2:$D$676,4,0)</f>
        <v>40611</v>
      </c>
      <c r="E6594" s="59">
        <v>26</v>
      </c>
    </row>
    <row r="6595" spans="1:6">
      <c r="A6595" s="58">
        <v>44205</v>
      </c>
      <c r="B6595" s="59">
        <v>44205</v>
      </c>
      <c r="C6595" s="59" t="s">
        <v>797</v>
      </c>
      <c r="D6595" s="59">
        <v>40607</v>
      </c>
      <c r="E6595" s="59">
        <v>25</v>
      </c>
      <c r="F6595" t="s">
        <v>894</v>
      </c>
    </row>
    <row r="6596" spans="1:6">
      <c r="A6596" s="58">
        <v>44205</v>
      </c>
      <c r="B6596" s="59">
        <v>44205</v>
      </c>
      <c r="C6596" s="59" t="s">
        <v>898</v>
      </c>
      <c r="D6596" s="60">
        <f>VLOOKUP(Pag_Inicio_Corr_mas_casos[[#This Row],[Corregimiento]],Hoja3!$A$2:$D$676,4,0)</f>
        <v>40201</v>
      </c>
      <c r="E6596" s="59">
        <v>25</v>
      </c>
    </row>
    <row r="6597" spans="1:6">
      <c r="A6597" s="58">
        <v>44205</v>
      </c>
      <c r="B6597" s="59">
        <v>44205</v>
      </c>
      <c r="C6597" s="59" t="s">
        <v>852</v>
      </c>
      <c r="D6597" s="60">
        <f>VLOOKUP(Pag_Inicio_Corr_mas_casos[[#This Row],[Corregimiento]],Hoja3!$A$2:$D$676,4,0)</f>
        <v>60101</v>
      </c>
      <c r="E6597" s="59">
        <v>24</v>
      </c>
    </row>
    <row r="6598" spans="1:6">
      <c r="A6598" s="58">
        <v>44205</v>
      </c>
      <c r="B6598" s="59">
        <v>44205</v>
      </c>
      <c r="C6598" s="59" t="s">
        <v>821</v>
      </c>
      <c r="D6598" s="60">
        <f>VLOOKUP(Pag_Inicio_Corr_mas_casos[[#This Row],[Corregimiento]],Hoja3!$A$2:$D$676,4,0)</f>
        <v>20207</v>
      </c>
      <c r="E6598" s="59">
        <v>24</v>
      </c>
    </row>
    <row r="6599" spans="1:6">
      <c r="A6599" s="58">
        <v>44205</v>
      </c>
      <c r="B6599" s="59">
        <v>44205</v>
      </c>
      <c r="C6599" s="59" t="s">
        <v>813</v>
      </c>
      <c r="D6599" s="60">
        <f>VLOOKUP(Pag_Inicio_Corr_mas_casos[[#This Row],[Corregimiento]],Hoja3!$A$2:$D$676,4,0)</f>
        <v>30107</v>
      </c>
      <c r="E6599" s="59">
        <v>23</v>
      </c>
    </row>
    <row r="6600" spans="1:6">
      <c r="A6600" s="58">
        <v>44205</v>
      </c>
      <c r="B6600" s="59">
        <v>44205</v>
      </c>
      <c r="C6600" s="59" t="s">
        <v>851</v>
      </c>
      <c r="D6600" s="60">
        <f>VLOOKUP(Pag_Inicio_Corr_mas_casos[[#This Row],[Corregimiento]],Hoja3!$A$2:$D$676,4,0)</f>
        <v>60103</v>
      </c>
      <c r="E6600" s="59">
        <v>23</v>
      </c>
    </row>
    <row r="6601" spans="1:6">
      <c r="A6601" s="58">
        <v>44205</v>
      </c>
      <c r="B6601" s="59">
        <v>44205</v>
      </c>
      <c r="C6601" s="59" t="s">
        <v>803</v>
      </c>
      <c r="D6601" s="60">
        <f>VLOOKUP(Pag_Inicio_Corr_mas_casos[[#This Row],[Corregimiento]],Hoja3!$A$2:$D$676,4,0)</f>
        <v>130716</v>
      </c>
      <c r="E6601" s="59">
        <v>23</v>
      </c>
    </row>
    <row r="6602" spans="1:6">
      <c r="A6602" s="58">
        <v>44205</v>
      </c>
      <c r="B6602" s="59">
        <v>44205</v>
      </c>
      <c r="C6602" s="59" t="s">
        <v>841</v>
      </c>
      <c r="D6602" s="60">
        <f>VLOOKUP(Pag_Inicio_Corr_mas_casos[[#This Row],[Corregimiento]],Hoja3!$A$2:$D$676,4,0)</f>
        <v>81005</v>
      </c>
      <c r="E6602" s="59">
        <v>23</v>
      </c>
    </row>
    <row r="6603" spans="1:6">
      <c r="A6603" s="58">
        <v>44205</v>
      </c>
      <c r="B6603" s="59">
        <v>44205</v>
      </c>
      <c r="C6603" s="59" t="s">
        <v>924</v>
      </c>
      <c r="D6603" s="60">
        <f>VLOOKUP(Pag_Inicio_Corr_mas_casos[[#This Row],[Corregimiento]],Hoja3!$A$2:$D$676,4,0)</f>
        <v>40503</v>
      </c>
      <c r="E6603" s="59">
        <v>21</v>
      </c>
    </row>
    <row r="6604" spans="1:6">
      <c r="A6604" s="58">
        <v>44205</v>
      </c>
      <c r="B6604" s="59">
        <v>44205</v>
      </c>
      <c r="C6604" s="59" t="s">
        <v>838</v>
      </c>
      <c r="D6604" s="60">
        <f>VLOOKUP(Pag_Inicio_Corr_mas_casos[[#This Row],[Corregimiento]],Hoja3!$A$2:$D$676,4,0)</f>
        <v>80808</v>
      </c>
      <c r="E6604" s="59">
        <v>20</v>
      </c>
    </row>
    <row r="6605" spans="1:6">
      <c r="A6605" s="58">
        <v>44205</v>
      </c>
      <c r="B6605" s="59">
        <v>44205</v>
      </c>
      <c r="C6605" s="59" t="s">
        <v>810</v>
      </c>
      <c r="D6605" s="60">
        <f>VLOOKUP(Pag_Inicio_Corr_mas_casos[[#This Row],[Corregimiento]],Hoja3!$A$2:$D$676,4,0)</f>
        <v>30113</v>
      </c>
      <c r="E6605" s="59">
        <v>20</v>
      </c>
    </row>
    <row r="6606" spans="1:6">
      <c r="A6606" s="58">
        <v>44205</v>
      </c>
      <c r="B6606" s="59">
        <v>44205</v>
      </c>
      <c r="C6606" s="59" t="s">
        <v>912</v>
      </c>
      <c r="D6606" s="60">
        <f>VLOOKUP(Pag_Inicio_Corr_mas_casos[[#This Row],[Corregimiento]],Hoja3!$A$2:$D$676,4,0)</f>
        <v>40610</v>
      </c>
      <c r="E6606" s="59">
        <v>19</v>
      </c>
    </row>
    <row r="6607" spans="1:6">
      <c r="A6607" s="58">
        <v>44205</v>
      </c>
      <c r="B6607" s="59">
        <v>44205</v>
      </c>
      <c r="C6607" s="59" t="s">
        <v>913</v>
      </c>
      <c r="D6607" s="60">
        <f>VLOOKUP(Pag_Inicio_Corr_mas_casos[[#This Row],[Corregimiento]],Hoja3!$A$2:$D$676,4,0)</f>
        <v>20201</v>
      </c>
      <c r="E6607" s="59">
        <v>17</v>
      </c>
    </row>
    <row r="6608" spans="1:6">
      <c r="A6608" s="58">
        <v>44205</v>
      </c>
      <c r="B6608" s="59">
        <v>44205</v>
      </c>
      <c r="C6608" s="59" t="s">
        <v>897</v>
      </c>
      <c r="D6608" s="60">
        <f>VLOOKUP(Pag_Inicio_Corr_mas_casos[[#This Row],[Corregimiento]],Hoja3!$A$2:$D$676,4,0)</f>
        <v>20105</v>
      </c>
      <c r="E6608" s="59">
        <v>17</v>
      </c>
    </row>
    <row r="6609" spans="1:5">
      <c r="A6609" s="58">
        <v>44205</v>
      </c>
      <c r="B6609" s="59">
        <v>44205</v>
      </c>
      <c r="C6609" s="59" t="s">
        <v>850</v>
      </c>
      <c r="D6609" s="60">
        <f>VLOOKUP(Pag_Inicio_Corr_mas_casos[[#This Row],[Corregimiento]],Hoja3!$A$2:$D$676,4,0)</f>
        <v>130310</v>
      </c>
      <c r="E6609" s="59">
        <v>17</v>
      </c>
    </row>
    <row r="6610" spans="1:5">
      <c r="A6610" s="58">
        <v>44205</v>
      </c>
      <c r="B6610" s="59">
        <v>44205</v>
      </c>
      <c r="C6610" s="59" t="s">
        <v>895</v>
      </c>
      <c r="D6610" s="60">
        <f>VLOOKUP(Pag_Inicio_Corr_mas_casos[[#This Row],[Corregimiento]],Hoja3!$A$2:$D$676,4,0)</f>
        <v>50316</v>
      </c>
      <c r="E6610" s="59">
        <v>17</v>
      </c>
    </row>
    <row r="6611" spans="1:5">
      <c r="A6611" s="58">
        <v>44205</v>
      </c>
      <c r="B6611" s="59">
        <v>44205</v>
      </c>
      <c r="C6611" s="59" t="s">
        <v>792</v>
      </c>
      <c r="D6611" s="60">
        <f>VLOOKUP(Pag_Inicio_Corr_mas_casos[[#This Row],[Corregimiento]],Hoja3!$A$2:$D$676,4,0)</f>
        <v>80814</v>
      </c>
      <c r="E6611" s="59">
        <v>16</v>
      </c>
    </row>
    <row r="6612" spans="1:5">
      <c r="A6612" s="58">
        <v>44205</v>
      </c>
      <c r="B6612" s="59">
        <v>44205</v>
      </c>
      <c r="C6612" s="59" t="s">
        <v>905</v>
      </c>
      <c r="D6612" s="60">
        <f>VLOOKUP(Pag_Inicio_Corr_mas_casos[[#This Row],[Corregimiento]],Hoja3!$A$2:$D$676,4,0)</f>
        <v>91007</v>
      </c>
      <c r="E6612" s="59">
        <v>16</v>
      </c>
    </row>
    <row r="6613" spans="1:5">
      <c r="A6613" s="58">
        <v>44205</v>
      </c>
      <c r="B6613" s="59">
        <v>44205</v>
      </c>
      <c r="C6613" s="59" t="s">
        <v>823</v>
      </c>
      <c r="D6613" s="60">
        <f>VLOOKUP(Pag_Inicio_Corr_mas_casos[[#This Row],[Corregimiento]],Hoja3!$A$2:$D$676,4,0)</f>
        <v>80803</v>
      </c>
      <c r="E6613" s="59">
        <v>16</v>
      </c>
    </row>
    <row r="6614" spans="1:5">
      <c r="A6614" s="58">
        <v>44205</v>
      </c>
      <c r="B6614" s="59">
        <v>44205</v>
      </c>
      <c r="C6614" s="59" t="s">
        <v>901</v>
      </c>
      <c r="D6614" s="60">
        <f>VLOOKUP(Pag_Inicio_Corr_mas_casos[[#This Row],[Corregimiento]],Hoja3!$A$2:$D$676,4,0)</f>
        <v>90301</v>
      </c>
      <c r="E6614" s="59">
        <v>15</v>
      </c>
    </row>
    <row r="6615" spans="1:5">
      <c r="A6615" s="58">
        <v>44205</v>
      </c>
      <c r="B6615" s="59">
        <v>44205</v>
      </c>
      <c r="C6615" s="59" t="s">
        <v>896</v>
      </c>
      <c r="D6615" s="60">
        <f>VLOOKUP(Pag_Inicio_Corr_mas_casos[[#This Row],[Corregimiento]],Hoja3!$A$2:$D$676,4,0)</f>
        <v>80501</v>
      </c>
      <c r="E6615" s="59">
        <v>14</v>
      </c>
    </row>
    <row r="6616" spans="1:5">
      <c r="A6616" s="58">
        <v>44205</v>
      </c>
      <c r="B6616" s="59">
        <v>44205</v>
      </c>
      <c r="C6616" s="59" t="s">
        <v>846</v>
      </c>
      <c r="D6616" s="60">
        <f>VLOOKUP(Pag_Inicio_Corr_mas_casos[[#This Row],[Corregimiento]],Hoja3!$A$2:$D$676,4,0)</f>
        <v>80805</v>
      </c>
      <c r="E6616" s="59">
        <v>14</v>
      </c>
    </row>
    <row r="6617" spans="1:5">
      <c r="A6617" s="58">
        <v>44205</v>
      </c>
      <c r="B6617" s="59">
        <v>44205</v>
      </c>
      <c r="C6617" s="59" t="s">
        <v>903</v>
      </c>
      <c r="D6617" s="60">
        <f>VLOOKUP(Pag_Inicio_Corr_mas_casos[[#This Row],[Corregimiento]],Hoja3!$A$2:$D$676,4,0)</f>
        <v>20101</v>
      </c>
      <c r="E6617" s="59">
        <v>13</v>
      </c>
    </row>
    <row r="6618" spans="1:5">
      <c r="A6618" s="58">
        <v>44205</v>
      </c>
      <c r="B6618" s="59">
        <v>44205</v>
      </c>
      <c r="C6618" s="59" t="s">
        <v>970</v>
      </c>
      <c r="D6618" s="60">
        <f>VLOOKUP(Pag_Inicio_Corr_mas_casos[[#This Row],[Corregimiento]],Hoja3!$A$2:$D$676,4,0)</f>
        <v>20210</v>
      </c>
      <c r="E6618" s="59">
        <v>12</v>
      </c>
    </row>
    <row r="6619" spans="1:5">
      <c r="A6619" s="58">
        <v>44205</v>
      </c>
      <c r="B6619" s="59">
        <v>44205</v>
      </c>
      <c r="C6619" s="59" t="s">
        <v>661</v>
      </c>
      <c r="D6619" s="60">
        <f>VLOOKUP(Pag_Inicio_Corr_mas_casos[[#This Row],[Corregimiento]],Hoja3!$A$2:$D$676,4,0)</f>
        <v>20205</v>
      </c>
      <c r="E6619" s="59">
        <v>12</v>
      </c>
    </row>
    <row r="6620" spans="1:5">
      <c r="A6620" s="58">
        <v>44205</v>
      </c>
      <c r="B6620" s="59">
        <v>44205</v>
      </c>
      <c r="C6620" s="59" t="s">
        <v>932</v>
      </c>
      <c r="D6620" s="60">
        <f>VLOOKUP(Pag_Inicio_Corr_mas_casos[[#This Row],[Corregimiento]],Hoja3!$A$2:$D$676,4,0)</f>
        <v>70211</v>
      </c>
      <c r="E6620" s="59">
        <v>12</v>
      </c>
    </row>
    <row r="6621" spans="1:5">
      <c r="A6621" s="58">
        <v>44205</v>
      </c>
      <c r="B6621" s="59">
        <v>44205</v>
      </c>
      <c r="C6621" s="59" t="s">
        <v>879</v>
      </c>
      <c r="D6621" s="60">
        <f>VLOOKUP(Pag_Inicio_Corr_mas_casos[[#This Row],[Corregimiento]],Hoja3!$A$2:$D$676,4,0)</f>
        <v>91008</v>
      </c>
      <c r="E6621" s="59">
        <v>12</v>
      </c>
    </row>
    <row r="6622" spans="1:5">
      <c r="A6622" s="58">
        <v>44205</v>
      </c>
      <c r="B6622" s="59">
        <v>44205</v>
      </c>
      <c r="C6622" s="59" t="s">
        <v>934</v>
      </c>
      <c r="D6622" s="60">
        <f>VLOOKUP(Pag_Inicio_Corr_mas_casos[[#This Row],[Corregimiento]],Hoja3!$A$2:$D$676,4,0)</f>
        <v>41006</v>
      </c>
      <c r="E6622" s="59">
        <v>12</v>
      </c>
    </row>
    <row r="6623" spans="1:5">
      <c r="A6623" s="58">
        <v>44205</v>
      </c>
      <c r="B6623" s="59">
        <v>44205</v>
      </c>
      <c r="C6623" s="59" t="s">
        <v>925</v>
      </c>
      <c r="D6623" s="60">
        <f>VLOOKUP(Pag_Inicio_Corr_mas_casos[[#This Row],[Corregimiento]],Hoja3!$A$2:$D$676,4,0)</f>
        <v>91101</v>
      </c>
      <c r="E6623" s="59">
        <v>12</v>
      </c>
    </row>
    <row r="6624" spans="1:5">
      <c r="A6624" s="58">
        <v>44205</v>
      </c>
      <c r="B6624" s="59">
        <v>44205</v>
      </c>
      <c r="C6624" s="59" t="s">
        <v>840</v>
      </c>
      <c r="D6624" s="60">
        <f>VLOOKUP(Pag_Inicio_Corr_mas_casos[[#This Row],[Corregimiento]],Hoja3!$A$2:$D$676,4,0)</f>
        <v>130105</v>
      </c>
      <c r="E6624" s="59">
        <v>12</v>
      </c>
    </row>
    <row r="6625" spans="1:6">
      <c r="A6625" s="58">
        <v>44205</v>
      </c>
      <c r="B6625" s="59">
        <v>44205</v>
      </c>
      <c r="C6625" s="59" t="s">
        <v>899</v>
      </c>
      <c r="D6625" s="60">
        <f>VLOOKUP(Pag_Inicio_Corr_mas_casos[[#This Row],[Corregimiento]],Hoja3!$A$2:$D$676,4,0)</f>
        <v>130301</v>
      </c>
      <c r="E6625" s="59">
        <v>11</v>
      </c>
    </row>
    <row r="6626" spans="1:6">
      <c r="A6626" s="58">
        <v>44205</v>
      </c>
      <c r="B6626" s="59">
        <v>44205</v>
      </c>
      <c r="C6626" s="59" t="s">
        <v>967</v>
      </c>
      <c r="D6626" s="60">
        <f>VLOOKUP(Pag_Inicio_Corr_mas_casos[[#This Row],[Corregimiento]],Hoja3!$A$2:$D$676,4,0)</f>
        <v>20603</v>
      </c>
      <c r="E6626" s="59">
        <v>11</v>
      </c>
    </row>
    <row r="6627" spans="1:6">
      <c r="A6627" s="58">
        <v>44205</v>
      </c>
      <c r="B6627" s="59">
        <v>44205</v>
      </c>
      <c r="C6627" s="59" t="s">
        <v>820</v>
      </c>
      <c r="D6627" s="60">
        <f>VLOOKUP(Pag_Inicio_Corr_mas_casos[[#This Row],[Corregimiento]],Hoja3!$A$2:$D$676,4,0)</f>
        <v>40203</v>
      </c>
      <c r="E6627" s="59">
        <v>11</v>
      </c>
    </row>
    <row r="6628" spans="1:6">
      <c r="A6628" s="114">
        <v>44206</v>
      </c>
      <c r="B6628" s="6">
        <v>44206</v>
      </c>
      <c r="C6628" s="6" t="s">
        <v>857</v>
      </c>
      <c r="D6628" s="115">
        <f>VLOOKUP(Pag_Inicio_Corr_mas_casos[[#This Row],[Corregimiento]],Hoja3!$A$2:$D$676,4,0)</f>
        <v>80809</v>
      </c>
      <c r="E6628" s="6">
        <v>55</v>
      </c>
      <c r="F6628">
        <v>72</v>
      </c>
    </row>
    <row r="6629" spans="1:6">
      <c r="A6629" s="114">
        <v>44206</v>
      </c>
      <c r="B6629" s="6">
        <v>44206</v>
      </c>
      <c r="C6629" s="6" t="s">
        <v>882</v>
      </c>
      <c r="D6629" s="115">
        <f>VLOOKUP(Pag_Inicio_Corr_mas_casos[[#This Row],[Corregimiento]],Hoja3!$A$2:$D$676,4,0)</f>
        <v>130106</v>
      </c>
      <c r="E6629" s="6">
        <v>55</v>
      </c>
    </row>
    <row r="6630" spans="1:6">
      <c r="A6630" s="114">
        <v>44206</v>
      </c>
      <c r="B6630" s="6">
        <v>44206</v>
      </c>
      <c r="C6630" s="6" t="s">
        <v>791</v>
      </c>
      <c r="D6630" s="115">
        <f>VLOOKUP(Pag_Inicio_Corr_mas_casos[[#This Row],[Corregimiento]],Hoja3!$A$2:$D$676,4,0)</f>
        <v>81007</v>
      </c>
      <c r="E6630" s="6">
        <v>51</v>
      </c>
    </row>
    <row r="6631" spans="1:6">
      <c r="A6631" s="114">
        <v>44206</v>
      </c>
      <c r="B6631" s="6">
        <v>44206</v>
      </c>
      <c r="C6631" s="6" t="s">
        <v>865</v>
      </c>
      <c r="D6631" s="115">
        <f>VLOOKUP(Pag_Inicio_Corr_mas_casos[[#This Row],[Corregimiento]],Hoja3!$A$2:$D$676,4,0)</f>
        <v>81001</v>
      </c>
      <c r="E6631" s="6">
        <v>50</v>
      </c>
    </row>
    <row r="6632" spans="1:6">
      <c r="A6632" s="114">
        <v>44206</v>
      </c>
      <c r="B6632" s="6">
        <v>44206</v>
      </c>
      <c r="C6632" s="6" t="s">
        <v>900</v>
      </c>
      <c r="D6632" s="115">
        <f>VLOOKUP(Pag_Inicio_Corr_mas_casos[[#This Row],[Corregimiento]],Hoja3!$A$2:$D$676,4,0)</f>
        <v>130102</v>
      </c>
      <c r="E6632" s="6">
        <v>49</v>
      </c>
    </row>
    <row r="6633" spans="1:6">
      <c r="A6633" s="114">
        <v>44206</v>
      </c>
      <c r="B6633" s="6">
        <v>44206</v>
      </c>
      <c r="C6633" s="6" t="s">
        <v>892</v>
      </c>
      <c r="D6633" s="115">
        <f>VLOOKUP(Pag_Inicio_Corr_mas_casos[[#This Row],[Corregimiento]],Hoja3!$A$2:$D$676,4,0)</f>
        <v>80812</v>
      </c>
      <c r="E6633" s="6">
        <v>48</v>
      </c>
    </row>
    <row r="6634" spans="1:6">
      <c r="A6634" s="114">
        <v>44206</v>
      </c>
      <c r="B6634" s="6">
        <v>44206</v>
      </c>
      <c r="C6634" s="6" t="s">
        <v>787</v>
      </c>
      <c r="D6634" s="115">
        <f>VLOOKUP(Pag_Inicio_Corr_mas_casos[[#This Row],[Corregimiento]],Hoja3!$A$2:$D$676,4,0)</f>
        <v>80823</v>
      </c>
      <c r="E6634" s="6">
        <v>46</v>
      </c>
    </row>
    <row r="6635" spans="1:6">
      <c r="A6635" s="114">
        <v>44206</v>
      </c>
      <c r="B6635" s="6">
        <v>44206</v>
      </c>
      <c r="C6635" s="6" t="s">
        <v>798</v>
      </c>
      <c r="D6635" s="115">
        <f>VLOOKUP(Pag_Inicio_Corr_mas_casos[[#This Row],[Corregimiento]],Hoja3!$A$2:$D$676,4,0)</f>
        <v>80820</v>
      </c>
      <c r="E6635" s="6">
        <v>46</v>
      </c>
    </row>
    <row r="6636" spans="1:6">
      <c r="A6636" s="114">
        <v>44206</v>
      </c>
      <c r="B6636" s="6">
        <v>44206</v>
      </c>
      <c r="C6636" s="6" t="s">
        <v>858</v>
      </c>
      <c r="D6636" s="115">
        <f>VLOOKUP(Pag_Inicio_Corr_mas_casos[[#This Row],[Corregimiento]],Hoja3!$A$2:$D$676,4,0)</f>
        <v>80819</v>
      </c>
      <c r="E6636" s="6">
        <v>45</v>
      </c>
    </row>
    <row r="6637" spans="1:6">
      <c r="A6637" s="114">
        <v>44206</v>
      </c>
      <c r="B6637" s="6">
        <v>44206</v>
      </c>
      <c r="C6637" s="6" t="s">
        <v>618</v>
      </c>
      <c r="D6637" s="115">
        <f>VLOOKUP(Pag_Inicio_Corr_mas_casos[[#This Row],[Corregimiento]],Hoja3!$A$2:$D$676,4,0)</f>
        <v>80821</v>
      </c>
      <c r="E6637" s="6">
        <v>44</v>
      </c>
    </row>
    <row r="6638" spans="1:6">
      <c r="A6638" s="114">
        <v>44206</v>
      </c>
      <c r="B6638" s="6">
        <v>44206</v>
      </c>
      <c r="C6638" s="6" t="s">
        <v>866</v>
      </c>
      <c r="D6638" s="115">
        <f>VLOOKUP(Pag_Inicio_Corr_mas_casos[[#This Row],[Corregimiento]],Hoja3!$A$2:$D$676,4,0)</f>
        <v>81002</v>
      </c>
      <c r="E6638" s="6">
        <v>42</v>
      </c>
    </row>
    <row r="6639" spans="1:6">
      <c r="A6639" s="114">
        <v>44206</v>
      </c>
      <c r="B6639" s="6">
        <v>44206</v>
      </c>
      <c r="C6639" s="6" t="s">
        <v>790</v>
      </c>
      <c r="D6639" s="115">
        <f>VLOOKUP(Pag_Inicio_Corr_mas_casos[[#This Row],[Corregimiento]],Hoja3!$A$2:$D$676,4,0)</f>
        <v>130708</v>
      </c>
      <c r="E6639" s="6">
        <v>42</v>
      </c>
    </row>
    <row r="6640" spans="1:6">
      <c r="A6640" s="114">
        <v>44206</v>
      </c>
      <c r="B6640" s="6">
        <v>44206</v>
      </c>
      <c r="C6640" s="6" t="s">
        <v>914</v>
      </c>
      <c r="D6640" s="115">
        <f>VLOOKUP(Pag_Inicio_Corr_mas_casos[[#This Row],[Corregimiento]],Hoja3!$A$2:$D$676,4,0)</f>
        <v>130101</v>
      </c>
      <c r="E6640" s="6">
        <v>41</v>
      </c>
    </row>
    <row r="6641" spans="1:6">
      <c r="A6641" s="114">
        <v>44206</v>
      </c>
      <c r="B6641" s="6">
        <v>44206</v>
      </c>
      <c r="C6641" s="6" t="s">
        <v>789</v>
      </c>
      <c r="D6641" s="115">
        <f>VLOOKUP(Pag_Inicio_Corr_mas_casos[[#This Row],[Corregimiento]],Hoja3!$A$2:$D$676,4,0)</f>
        <v>80816</v>
      </c>
      <c r="E6641" s="6">
        <v>40</v>
      </c>
    </row>
    <row r="6642" spans="1:6">
      <c r="A6642" s="114">
        <v>44206</v>
      </c>
      <c r="B6642" s="6">
        <v>44206</v>
      </c>
      <c r="C6642" s="6" t="s">
        <v>861</v>
      </c>
      <c r="D6642" s="115">
        <f>VLOOKUP(Pag_Inicio_Corr_mas_casos[[#This Row],[Corregimiento]],Hoja3!$A$2:$D$676,4,0)</f>
        <v>130702</v>
      </c>
      <c r="E6642" s="6">
        <v>39</v>
      </c>
    </row>
    <row r="6643" spans="1:6">
      <c r="A6643" s="114">
        <v>44206</v>
      </c>
      <c r="B6643" s="6">
        <v>44206</v>
      </c>
      <c r="C6643" s="6" t="s">
        <v>878</v>
      </c>
      <c r="D6643" s="115">
        <f>VLOOKUP(Pag_Inicio_Corr_mas_casos[[#This Row],[Corregimiento]],Hoja3!$A$2:$D$676,4,0)</f>
        <v>30104</v>
      </c>
      <c r="E6643" s="6">
        <v>39</v>
      </c>
    </row>
    <row r="6644" spans="1:6">
      <c r="A6644" s="114">
        <v>44206</v>
      </c>
      <c r="B6644" s="6">
        <v>44206</v>
      </c>
      <c r="C6644" s="6" t="s">
        <v>800</v>
      </c>
      <c r="D6644" s="115">
        <f>VLOOKUP(Pag_Inicio_Corr_mas_casos[[#This Row],[Corregimiento]],Hoja3!$A$2:$D$676,4,0)</f>
        <v>80822</v>
      </c>
      <c r="E6644" s="6">
        <v>35</v>
      </c>
    </row>
    <row r="6645" spans="1:6">
      <c r="A6645" s="114">
        <v>44206</v>
      </c>
      <c r="B6645" s="6">
        <v>44206</v>
      </c>
      <c r="C6645" s="6" t="s">
        <v>797</v>
      </c>
      <c r="D6645" s="115">
        <f>VLOOKUP(Pag_Inicio_Corr_mas_casos[[#This Row],[Corregimiento]],Hoja3!$A$2:$D$676,4,0)</f>
        <v>80813</v>
      </c>
      <c r="E6645" s="6">
        <v>33</v>
      </c>
    </row>
    <row r="6646" spans="1:6">
      <c r="A6646" s="114">
        <v>44206</v>
      </c>
      <c r="B6646" s="6">
        <v>44206</v>
      </c>
      <c r="C6646" s="6" t="s">
        <v>786</v>
      </c>
      <c r="D6646" s="115">
        <f>VLOOKUP(Pag_Inicio_Corr_mas_casos[[#This Row],[Corregimiento]],Hoja3!$A$2:$D$676,4,0)</f>
        <v>80806</v>
      </c>
      <c r="E6646" s="6">
        <v>32</v>
      </c>
    </row>
    <row r="6647" spans="1:6">
      <c r="A6647" s="114">
        <v>44206</v>
      </c>
      <c r="B6647" s="6">
        <v>44206</v>
      </c>
      <c r="C6647" s="6" t="s">
        <v>796</v>
      </c>
      <c r="D6647" s="115">
        <f>VLOOKUP(Pag_Inicio_Corr_mas_casos[[#This Row],[Corregimiento]],Hoja3!$A$2:$D$676,4,0)</f>
        <v>130107</v>
      </c>
      <c r="E6647" s="6">
        <v>32</v>
      </c>
    </row>
    <row r="6648" spans="1:6">
      <c r="A6648" s="114">
        <v>44206</v>
      </c>
      <c r="B6648" s="6">
        <v>44206</v>
      </c>
      <c r="C6648" s="6" t="s">
        <v>971</v>
      </c>
      <c r="D6648" s="115">
        <f>VLOOKUP(Pag_Inicio_Corr_mas_casos[[#This Row],[Corregimiento]],Hoja3!$A$2:$D$676,4,0)</f>
        <v>50315</v>
      </c>
      <c r="E6648" s="6">
        <v>32</v>
      </c>
    </row>
    <row r="6649" spans="1:6">
      <c r="A6649" s="114">
        <v>44206</v>
      </c>
      <c r="B6649" s="6">
        <v>44206</v>
      </c>
      <c r="C6649" s="6" t="s">
        <v>784</v>
      </c>
      <c r="D6649" s="115">
        <f>VLOOKUP(Pag_Inicio_Corr_mas_casos[[#This Row],[Corregimiento]],Hoja3!$A$2:$D$676,4,0)</f>
        <v>130717</v>
      </c>
      <c r="E6649" s="6">
        <v>31</v>
      </c>
    </row>
    <row r="6650" spans="1:6">
      <c r="A6650" s="114">
        <v>44206</v>
      </c>
      <c r="B6650" s="6">
        <v>44206</v>
      </c>
      <c r="C6650" s="6" t="s">
        <v>896</v>
      </c>
      <c r="D6650" s="115">
        <f>VLOOKUP(Pag_Inicio_Corr_mas_casos[[#This Row],[Corregimiento]],Hoja3!$A$2:$D$676,4,0)</f>
        <v>80501</v>
      </c>
      <c r="E6650" s="6">
        <v>30</v>
      </c>
    </row>
    <row r="6651" spans="1:6">
      <c r="A6651" s="114">
        <v>44206</v>
      </c>
      <c r="B6651" s="6">
        <v>44206</v>
      </c>
      <c r="C6651" s="6" t="s">
        <v>816</v>
      </c>
      <c r="D6651" s="115">
        <f>VLOOKUP(Pag_Inicio_Corr_mas_casos[[#This Row],[Corregimiento]],Hoja3!$A$2:$D$676,4,0)</f>
        <v>40606</v>
      </c>
      <c r="E6651" s="6">
        <v>30</v>
      </c>
    </row>
    <row r="6652" spans="1:6">
      <c r="A6652" s="114">
        <v>44206</v>
      </c>
      <c r="B6652" s="6">
        <v>44206</v>
      </c>
      <c r="C6652" s="6" t="s">
        <v>906</v>
      </c>
      <c r="D6652" s="115">
        <f>VLOOKUP(Pag_Inicio_Corr_mas_casos[[#This Row],[Corregimiento]],Hoja3!$A$2:$D$676,4,0)</f>
        <v>40601</v>
      </c>
      <c r="E6652" s="6">
        <v>28</v>
      </c>
    </row>
    <row r="6653" spans="1:6">
      <c r="A6653" s="114">
        <v>44206</v>
      </c>
      <c r="B6653" s="6">
        <v>44206</v>
      </c>
      <c r="C6653" s="6" t="s">
        <v>810</v>
      </c>
      <c r="D6653" s="115">
        <f>VLOOKUP(Pag_Inicio_Corr_mas_casos[[#This Row],[Corregimiento]],Hoja3!$A$2:$D$676,4,0)</f>
        <v>30113</v>
      </c>
      <c r="E6653" s="6">
        <v>28</v>
      </c>
    </row>
    <row r="6654" spans="1:6">
      <c r="A6654" s="114">
        <v>44206</v>
      </c>
      <c r="B6654" s="6">
        <v>44206</v>
      </c>
      <c r="C6654" s="6" t="s">
        <v>799</v>
      </c>
      <c r="D6654" s="115">
        <f>VLOOKUP(Pag_Inicio_Corr_mas_casos[[#This Row],[Corregimiento]],Hoja3!$A$2:$D$676,4,0)</f>
        <v>80817</v>
      </c>
      <c r="E6654" s="6">
        <v>27</v>
      </c>
    </row>
    <row r="6655" spans="1:6">
      <c r="A6655" s="114">
        <v>44206</v>
      </c>
      <c r="B6655" s="6">
        <v>44206</v>
      </c>
      <c r="C6655" s="6" t="s">
        <v>873</v>
      </c>
      <c r="D6655" s="115">
        <f>VLOOKUP(Pag_Inicio_Corr_mas_casos[[#This Row],[Corregimiento]],Hoja3!$A$2:$D$676,4,0)</f>
        <v>30103</v>
      </c>
      <c r="E6655" s="6">
        <v>26</v>
      </c>
    </row>
    <row r="6656" spans="1:6">
      <c r="A6656" s="114">
        <v>44206</v>
      </c>
      <c r="B6656" s="6">
        <v>44206</v>
      </c>
      <c r="C6656" s="6" t="s">
        <v>802</v>
      </c>
      <c r="D6656" s="115">
        <f>VLOOKUP(Pag_Inicio_Corr_mas_casos[[#This Row],[Corregimiento]],Hoja3!$A$2:$D$676,4,0)</f>
        <v>80815</v>
      </c>
      <c r="E6656" s="6">
        <v>42</v>
      </c>
      <c r="F6656" s="5"/>
    </row>
    <row r="6657" spans="1:5">
      <c r="A6657" s="114">
        <v>44206</v>
      </c>
      <c r="B6657" s="6">
        <v>44206</v>
      </c>
      <c r="C6657" s="6" t="s">
        <v>837</v>
      </c>
      <c r="D6657" s="115">
        <f>VLOOKUP(Pag_Inicio_Corr_mas_casos[[#This Row],[Corregimiento]],Hoja3!$A$2:$D$676,4,0)</f>
        <v>130706</v>
      </c>
      <c r="E6657" s="6">
        <v>26</v>
      </c>
    </row>
    <row r="6658" spans="1:5">
      <c r="A6658" s="114">
        <v>44206</v>
      </c>
      <c r="B6658" s="6">
        <v>44206</v>
      </c>
      <c r="C6658" s="6" t="s">
        <v>785</v>
      </c>
      <c r="D6658" s="115">
        <f>VLOOKUP(Pag_Inicio_Corr_mas_casos[[#This Row],[Corregimiento]],Hoja3!$A$2:$D$676,4,0)</f>
        <v>81009</v>
      </c>
      <c r="E6658" s="6">
        <v>26</v>
      </c>
    </row>
    <row r="6659" spans="1:5">
      <c r="A6659" s="114">
        <v>44206</v>
      </c>
      <c r="B6659" s="6">
        <v>44206</v>
      </c>
      <c r="C6659" s="6" t="s">
        <v>793</v>
      </c>
      <c r="D6659" s="115">
        <f>VLOOKUP(Pag_Inicio_Corr_mas_casos[[#This Row],[Corregimiento]],Hoja3!$A$2:$D$676,4,0)</f>
        <v>80826</v>
      </c>
      <c r="E6659" s="6">
        <v>25</v>
      </c>
    </row>
    <row r="6660" spans="1:5">
      <c r="A6660" s="114">
        <v>44206</v>
      </c>
      <c r="B6660" s="6">
        <v>44206</v>
      </c>
      <c r="C6660" s="6" t="s">
        <v>805</v>
      </c>
      <c r="D6660" s="115">
        <f>VLOOKUP(Pag_Inicio_Corr_mas_casos[[#This Row],[Corregimiento]],Hoja3!$A$2:$D$676,4,0)</f>
        <v>130701</v>
      </c>
      <c r="E6660" s="6">
        <v>24</v>
      </c>
    </row>
    <row r="6661" spans="1:5">
      <c r="A6661" s="114">
        <v>44206</v>
      </c>
      <c r="B6661" s="6">
        <v>44206</v>
      </c>
      <c r="C6661" s="6" t="s">
        <v>884</v>
      </c>
      <c r="D6661" s="115">
        <f>VLOOKUP(Pag_Inicio_Corr_mas_casos[[#This Row],[Corregimiento]],Hoja3!$A$2:$D$676,4,0)</f>
        <v>130108</v>
      </c>
      <c r="E6661" s="6">
        <v>23</v>
      </c>
    </row>
    <row r="6662" spans="1:5">
      <c r="A6662" s="114">
        <v>44206</v>
      </c>
      <c r="B6662" s="6">
        <v>44206</v>
      </c>
      <c r="C6662" s="6" t="s">
        <v>904</v>
      </c>
      <c r="D6662" s="115">
        <f>VLOOKUP(Pag_Inicio_Corr_mas_casos[[#This Row],[Corregimiento]],Hoja3!$A$2:$D$676,4,0)</f>
        <v>40501</v>
      </c>
      <c r="E6662" s="6">
        <v>23</v>
      </c>
    </row>
    <row r="6663" spans="1:5">
      <c r="A6663" s="114">
        <v>44206</v>
      </c>
      <c r="B6663" s="6">
        <v>44206</v>
      </c>
      <c r="C6663" s="6" t="s">
        <v>875</v>
      </c>
      <c r="D6663" s="115">
        <f>VLOOKUP(Pag_Inicio_Corr_mas_casos[[#This Row],[Corregimiento]],Hoja3!$A$2:$D$676,4,0)</f>
        <v>20609</v>
      </c>
      <c r="E6663" s="6">
        <v>23</v>
      </c>
    </row>
    <row r="6664" spans="1:5">
      <c r="A6664" s="114">
        <v>44206</v>
      </c>
      <c r="B6664" s="6">
        <v>44206</v>
      </c>
      <c r="C6664" s="6" t="s">
        <v>792</v>
      </c>
      <c r="D6664" s="115">
        <f>VLOOKUP(Pag_Inicio_Corr_mas_casos[[#This Row],[Corregimiento]],Hoja3!$A$2:$D$676,4,0)</f>
        <v>80814</v>
      </c>
      <c r="E6664" s="6">
        <v>22</v>
      </c>
    </row>
    <row r="6665" spans="1:5">
      <c r="A6665" s="114">
        <v>44206</v>
      </c>
      <c r="B6665" s="6">
        <v>44206</v>
      </c>
      <c r="C6665" s="6" t="s">
        <v>804</v>
      </c>
      <c r="D6665" s="115">
        <f>VLOOKUP(Pag_Inicio_Corr_mas_casos[[#This Row],[Corregimiento]],Hoja3!$A$2:$D$676,4,0)</f>
        <v>50208</v>
      </c>
      <c r="E6665" s="6">
        <v>22</v>
      </c>
    </row>
    <row r="6666" spans="1:5">
      <c r="A6666" s="114">
        <v>44206</v>
      </c>
      <c r="B6666" s="6">
        <v>44206</v>
      </c>
      <c r="C6666" s="6" t="s">
        <v>864</v>
      </c>
      <c r="D6666" s="115">
        <f>VLOOKUP(Pag_Inicio_Corr_mas_casos[[#This Row],[Corregimiento]],Hoja3!$A$2:$D$676,4,0)</f>
        <v>81008</v>
      </c>
      <c r="E6666" s="6">
        <v>22</v>
      </c>
    </row>
    <row r="6667" spans="1:5">
      <c r="A6667" s="114">
        <v>44206</v>
      </c>
      <c r="B6667" s="6">
        <v>44206</v>
      </c>
      <c r="C6667" s="6" t="s">
        <v>783</v>
      </c>
      <c r="D6667" s="115">
        <f>VLOOKUP(Pag_Inicio_Corr_mas_casos[[#This Row],[Corregimiento]],Hoja3!$A$2:$D$676,4,0)</f>
        <v>80810</v>
      </c>
      <c r="E6667" s="6">
        <v>22</v>
      </c>
    </row>
    <row r="6668" spans="1:5">
      <c r="A6668" s="114">
        <v>44206</v>
      </c>
      <c r="B6668" s="6">
        <v>44206</v>
      </c>
      <c r="C6668" s="6" t="s">
        <v>867</v>
      </c>
      <c r="D6668" s="115">
        <f>VLOOKUP(Pag_Inicio_Corr_mas_casos[[#This Row],[Corregimiento]],Hoja3!$A$2:$D$676,4,0)</f>
        <v>81003</v>
      </c>
      <c r="E6668" s="6">
        <v>21</v>
      </c>
    </row>
    <row r="6669" spans="1:5">
      <c r="A6669" s="114">
        <v>44206</v>
      </c>
      <c r="B6669" s="6">
        <v>44206</v>
      </c>
      <c r="C6669" s="6" t="s">
        <v>905</v>
      </c>
      <c r="D6669" s="115">
        <f>VLOOKUP(Pag_Inicio_Corr_mas_casos[[#This Row],[Corregimiento]],Hoja3!$A$2:$D$676,4,0)</f>
        <v>91007</v>
      </c>
      <c r="E6669" s="6">
        <v>19</v>
      </c>
    </row>
    <row r="6670" spans="1:5">
      <c r="A6670" s="114">
        <v>44206</v>
      </c>
      <c r="B6670" s="6">
        <v>44206</v>
      </c>
      <c r="C6670" s="6" t="s">
        <v>813</v>
      </c>
      <c r="D6670" s="115">
        <f>VLOOKUP(Pag_Inicio_Corr_mas_casos[[#This Row],[Corregimiento]],Hoja3!$A$2:$D$676,4,0)</f>
        <v>30107</v>
      </c>
      <c r="E6670" s="6">
        <v>19</v>
      </c>
    </row>
    <row r="6671" spans="1:5">
      <c r="A6671" s="114">
        <v>44206</v>
      </c>
      <c r="B6671" s="6">
        <v>44206</v>
      </c>
      <c r="C6671" s="6" t="s">
        <v>820</v>
      </c>
      <c r="D6671" s="115">
        <f>VLOOKUP(Pag_Inicio_Corr_mas_casos[[#This Row],[Corregimiento]],Hoja3!$A$2:$D$676,4,0)</f>
        <v>40203</v>
      </c>
      <c r="E6671" s="6">
        <v>19</v>
      </c>
    </row>
    <row r="6672" spans="1:5">
      <c r="A6672" s="114">
        <v>44206</v>
      </c>
      <c r="B6672" s="6">
        <v>44206</v>
      </c>
      <c r="C6672" s="6" t="s">
        <v>972</v>
      </c>
      <c r="D6672" s="115">
        <f>VLOOKUP(Pag_Inicio_Corr_mas_casos[[#This Row],[Corregimiento]],Hoja3!$A$2:$D$676,4,0)</f>
        <v>41203</v>
      </c>
      <c r="E6672" s="6">
        <v>18</v>
      </c>
    </row>
    <row r="6673" spans="1:6">
      <c r="A6673" s="114">
        <v>44206</v>
      </c>
      <c r="B6673" s="6">
        <v>44206</v>
      </c>
      <c r="C6673" s="6" t="s">
        <v>841</v>
      </c>
      <c r="D6673" s="115">
        <f>VLOOKUP(Pag_Inicio_Corr_mas_casos[[#This Row],[Corregimiento]],Hoja3!$A$2:$D$676,4,0)</f>
        <v>81005</v>
      </c>
      <c r="E6673" s="6">
        <v>18</v>
      </c>
    </row>
    <row r="6674" spans="1:6">
      <c r="A6674" s="114">
        <v>44206</v>
      </c>
      <c r="B6674" s="6">
        <v>44206</v>
      </c>
      <c r="C6674" s="6" t="s">
        <v>808</v>
      </c>
      <c r="D6674" s="115">
        <f>VLOOKUP(Pag_Inicio_Corr_mas_casos[[#This Row],[Corregimiento]],Hoja3!$A$2:$D$676,4,0)</f>
        <v>81006</v>
      </c>
      <c r="E6674" s="6">
        <v>17</v>
      </c>
    </row>
    <row r="6675" spans="1:6">
      <c r="A6675" s="114">
        <v>44206</v>
      </c>
      <c r="B6675" s="6">
        <v>44206</v>
      </c>
      <c r="C6675" s="6" t="s">
        <v>803</v>
      </c>
      <c r="D6675" s="115">
        <f>VLOOKUP(Pag_Inicio_Corr_mas_casos[[#This Row],[Corregimiento]],Hoja3!$A$2:$D$676,4,0)</f>
        <v>130716</v>
      </c>
      <c r="E6675" s="6">
        <v>17</v>
      </c>
    </row>
    <row r="6676" spans="1:6">
      <c r="A6676" s="114">
        <v>44206</v>
      </c>
      <c r="B6676" s="6">
        <v>44206</v>
      </c>
      <c r="C6676" s="6" t="s">
        <v>821</v>
      </c>
      <c r="D6676" s="115">
        <f>VLOOKUP(Pag_Inicio_Corr_mas_casos[[#This Row],[Corregimiento]],Hoja3!$A$2:$D$676,4,0)</f>
        <v>20207</v>
      </c>
      <c r="E6676" s="6">
        <v>17</v>
      </c>
    </row>
    <row r="6677" spans="1:6">
      <c r="A6677" s="114">
        <v>44206</v>
      </c>
      <c r="B6677" s="6">
        <v>44206</v>
      </c>
      <c r="C6677" s="6" t="s">
        <v>852</v>
      </c>
      <c r="D6677" s="115">
        <f>VLOOKUP(Pag_Inicio_Corr_mas_casos[[#This Row],[Corregimiento]],Hoja3!$A$2:$D$676,4,0)</f>
        <v>60101</v>
      </c>
      <c r="E6677" s="6">
        <v>16</v>
      </c>
    </row>
    <row r="6678" spans="1:6">
      <c r="A6678" s="114">
        <v>44206</v>
      </c>
      <c r="B6678" s="6">
        <v>44206</v>
      </c>
      <c r="C6678" s="6" t="s">
        <v>809</v>
      </c>
      <c r="D6678" s="115">
        <f>VLOOKUP(Pag_Inicio_Corr_mas_casos[[#This Row],[Corregimiento]],Hoja3!$A$2:$D$676,4,0)</f>
        <v>130908</v>
      </c>
      <c r="E6678" s="6">
        <v>16</v>
      </c>
    </row>
    <row r="6679" spans="1:6">
      <c r="A6679" s="114">
        <v>44206</v>
      </c>
      <c r="B6679" s="6">
        <v>44206</v>
      </c>
      <c r="C6679" s="6" t="s">
        <v>973</v>
      </c>
      <c r="D6679" s="115">
        <f>VLOOKUP(Pag_Inicio_Corr_mas_casos[[#This Row],[Corregimiento]],Hoja3!$A$2:$D$676,4,0)</f>
        <v>30112</v>
      </c>
      <c r="E6679" s="6">
        <v>16</v>
      </c>
    </row>
    <row r="6680" spans="1:6">
      <c r="A6680" s="114">
        <v>44206</v>
      </c>
      <c r="B6680" s="6">
        <v>44206</v>
      </c>
      <c r="C6680" s="6" t="s">
        <v>868</v>
      </c>
      <c r="D6680" s="115">
        <f>VLOOKUP(Pag_Inicio_Corr_mas_casos[[#This Row],[Corregimiento]],Hoja3!$A$2:$D$676,4,0)</f>
        <v>91001</v>
      </c>
      <c r="E6680" s="6">
        <v>16</v>
      </c>
    </row>
    <row r="6681" spans="1:6">
      <c r="A6681" s="114">
        <v>44206</v>
      </c>
      <c r="B6681" s="6">
        <v>44206</v>
      </c>
      <c r="C6681" s="6" t="s">
        <v>869</v>
      </c>
      <c r="D6681" s="115">
        <f>VLOOKUP(Pag_Inicio_Corr_mas_casos[[#This Row],[Corregimiento]],Hoja3!$A$2:$D$676,4,0)</f>
        <v>30111</v>
      </c>
      <c r="E6681" s="6">
        <v>15</v>
      </c>
    </row>
    <row r="6682" spans="1:6">
      <c r="A6682" s="114">
        <v>44206</v>
      </c>
      <c r="B6682" s="6">
        <v>44206</v>
      </c>
      <c r="C6682" s="6" t="s">
        <v>806</v>
      </c>
      <c r="D6682" s="115">
        <f>VLOOKUP(Pag_Inicio_Corr_mas_casos[[#This Row],[Corregimiento]],Hoja3!$A$2:$D$676,4,0)</f>
        <v>80804</v>
      </c>
      <c r="E6682" s="6">
        <v>14</v>
      </c>
    </row>
    <row r="6683" spans="1:6">
      <c r="A6683" s="114">
        <v>44206</v>
      </c>
      <c r="B6683" s="6">
        <v>44206</v>
      </c>
      <c r="C6683" s="6" t="s">
        <v>815</v>
      </c>
      <c r="D6683" s="115">
        <f>VLOOKUP(Pag_Inicio_Corr_mas_casos[[#This Row],[Corregimiento]],Hoja3!$A$2:$D$676,4,0)</f>
        <v>130709</v>
      </c>
      <c r="E6683" s="6">
        <v>14</v>
      </c>
    </row>
    <row r="6684" spans="1:6">
      <c r="A6684" s="114">
        <v>44206</v>
      </c>
      <c r="B6684" s="6">
        <v>44206</v>
      </c>
      <c r="C6684" s="6" t="s">
        <v>845</v>
      </c>
      <c r="D6684" s="115">
        <f>VLOOKUP(Pag_Inicio_Corr_mas_casos[[#This Row],[Corregimiento]],Hoja3!$A$2:$D$676,4,0)</f>
        <v>60104</v>
      </c>
      <c r="E6684" s="6">
        <v>14</v>
      </c>
    </row>
    <row r="6685" spans="1:6">
      <c r="A6685" s="114">
        <v>44206</v>
      </c>
      <c r="B6685" s="6">
        <v>44206</v>
      </c>
      <c r="C6685" s="6" t="s">
        <v>788</v>
      </c>
      <c r="D6685" s="115">
        <f>VLOOKUP(Pag_Inicio_Corr_mas_casos[[#This Row],[Corregimiento]],Hoja3!$A$2:$D$676,4,0)</f>
        <v>80807</v>
      </c>
      <c r="E6685" s="6">
        <v>13</v>
      </c>
    </row>
    <row r="6686" spans="1:6">
      <c r="A6686" s="114">
        <v>44206</v>
      </c>
      <c r="B6686" s="6">
        <v>44206</v>
      </c>
      <c r="C6686" s="6" t="s">
        <v>924</v>
      </c>
      <c r="D6686" s="115">
        <f>VLOOKUP(Pag_Inicio_Corr_mas_casos[[#This Row],[Corregimiento]],Hoja3!$A$2:$D$676,4,0)</f>
        <v>40503</v>
      </c>
      <c r="E6686" s="6">
        <v>13</v>
      </c>
    </row>
    <row r="6687" spans="1:6">
      <c r="A6687" s="114">
        <v>44206</v>
      </c>
      <c r="B6687" s="6">
        <v>44206</v>
      </c>
      <c r="C6687" s="6" t="s">
        <v>849</v>
      </c>
      <c r="D6687" s="115">
        <f>VLOOKUP(Pag_Inicio_Corr_mas_casos[[#This Row],[Corregimiento]],Hoja3!$A$2:$D$676,4,0)</f>
        <v>40611</v>
      </c>
      <c r="E6687" s="6">
        <v>13</v>
      </c>
    </row>
    <row r="6688" spans="1:6">
      <c r="A6688" s="114">
        <v>44206</v>
      </c>
      <c r="B6688" s="6">
        <v>44206</v>
      </c>
      <c r="C6688" s="6" t="s">
        <v>837</v>
      </c>
      <c r="D6688" s="6">
        <v>20605</v>
      </c>
      <c r="E6688" s="6">
        <v>13</v>
      </c>
      <c r="F6688" t="s">
        <v>967</v>
      </c>
    </row>
    <row r="6689" spans="1:6">
      <c r="A6689" s="114">
        <v>44206</v>
      </c>
      <c r="B6689" s="6">
        <v>44206</v>
      </c>
      <c r="C6689" s="6" t="s">
        <v>797</v>
      </c>
      <c r="D6689" s="6">
        <v>40607</v>
      </c>
      <c r="E6689" s="6">
        <v>13</v>
      </c>
      <c r="F6689" t="s">
        <v>894</v>
      </c>
    </row>
    <row r="6690" spans="1:6">
      <c r="A6690" s="114">
        <v>44206</v>
      </c>
      <c r="B6690" s="6">
        <v>44206</v>
      </c>
      <c r="C6690" s="6" t="s">
        <v>838</v>
      </c>
      <c r="D6690" s="115">
        <f>VLOOKUP(Pag_Inicio_Corr_mas_casos[[#This Row],[Corregimiento]],Hoja3!$A$2:$D$676,4,0)</f>
        <v>80808</v>
      </c>
      <c r="E6690" s="6">
        <v>13</v>
      </c>
    </row>
    <row r="6691" spans="1:6">
      <c r="A6691" s="114">
        <v>44206</v>
      </c>
      <c r="B6691" s="6">
        <v>44206</v>
      </c>
      <c r="C6691" s="6" t="s">
        <v>794</v>
      </c>
      <c r="D6691" s="115">
        <f>VLOOKUP(Pag_Inicio_Corr_mas_casos[[#This Row],[Corregimiento]],Hoja3!$A$2:$D$676,4,0)</f>
        <v>80811</v>
      </c>
      <c r="E6691" s="6">
        <v>13</v>
      </c>
    </row>
    <row r="6692" spans="1:6">
      <c r="A6692" s="114">
        <v>44206</v>
      </c>
      <c r="B6692" s="6">
        <v>44206</v>
      </c>
      <c r="C6692" s="6" t="s">
        <v>974</v>
      </c>
      <c r="D6692" s="115">
        <f>VLOOKUP(Pag_Inicio_Corr_mas_casos[[#This Row],[Corregimiento]],Hoja3!$A$2:$D$676,4,0)</f>
        <v>60701</v>
      </c>
      <c r="E6692" s="6">
        <v>13</v>
      </c>
    </row>
    <row r="6693" spans="1:6">
      <c r="A6693" s="114">
        <v>44206</v>
      </c>
      <c r="B6693" s="6">
        <v>44206</v>
      </c>
      <c r="C6693" s="6" t="s">
        <v>975</v>
      </c>
      <c r="D6693" s="115">
        <f>VLOOKUP(Pag_Inicio_Corr_mas_casos[[#This Row],[Corregimiento]],Hoja3!$A$2:$D$676,4,0)</f>
        <v>40204</v>
      </c>
      <c r="E6693" s="6">
        <v>12</v>
      </c>
    </row>
    <row r="6694" spans="1:6">
      <c r="A6694" s="114">
        <v>44206</v>
      </c>
      <c r="B6694" s="6">
        <v>44206</v>
      </c>
      <c r="C6694" s="6" t="s">
        <v>817</v>
      </c>
      <c r="D6694" s="115">
        <f>VLOOKUP(Pag_Inicio_Corr_mas_casos[[#This Row],[Corregimiento]],Hoja3!$A$2:$D$676,4,0)</f>
        <v>130103</v>
      </c>
      <c r="E6694" s="6">
        <v>12</v>
      </c>
    </row>
    <row r="6695" spans="1:6">
      <c r="A6695" s="114">
        <v>44206</v>
      </c>
      <c r="B6695" s="6">
        <v>44206</v>
      </c>
      <c r="C6695" s="6" t="s">
        <v>976</v>
      </c>
      <c r="D6695" s="115">
        <f>VLOOKUP(Pag_Inicio_Corr_mas_casos[[#This Row],[Corregimiento]],Hoja3!$A$2:$D$676,4,0)</f>
        <v>130309</v>
      </c>
      <c r="E6695" s="6">
        <v>11</v>
      </c>
    </row>
    <row r="6696" spans="1:6">
      <c r="A6696" s="114">
        <v>44206</v>
      </c>
      <c r="B6696" s="6">
        <v>44206</v>
      </c>
      <c r="C6696" s="6" t="s">
        <v>807</v>
      </c>
      <c r="D6696" s="115">
        <f>VLOOKUP(Pag_Inicio_Corr_mas_casos[[#This Row],[Corregimiento]],Hoja3!$A$2:$D$676,4,0)</f>
        <v>20601</v>
      </c>
      <c r="E6696" s="6">
        <v>11</v>
      </c>
    </row>
    <row r="6697" spans="1:6">
      <c r="A6697" s="114">
        <v>44206</v>
      </c>
      <c r="B6697" s="6">
        <v>44206</v>
      </c>
      <c r="C6697" s="6" t="s">
        <v>962</v>
      </c>
      <c r="D6697" s="115">
        <f>VLOOKUP(Pag_Inicio_Corr_mas_casos[[#This Row],[Corregimiento]],Hoja3!$A$2:$D$676,4,0)</f>
        <v>20106</v>
      </c>
      <c r="E6697" s="6">
        <v>11</v>
      </c>
    </row>
    <row r="6698" spans="1:6">
      <c r="A6698" s="114">
        <v>44206</v>
      </c>
      <c r="B6698" s="6">
        <v>44206</v>
      </c>
      <c r="C6698" s="6" t="s">
        <v>822</v>
      </c>
      <c r="D6698" s="115">
        <f>VLOOKUP(Pag_Inicio_Corr_mas_casos[[#This Row],[Corregimiento]],Hoja3!$A$2:$D$676,4,0)</f>
        <v>60105</v>
      </c>
      <c r="E6698" s="6">
        <v>11</v>
      </c>
    </row>
    <row r="6699" spans="1:6">
      <c r="A6699" s="64">
        <v>44207</v>
      </c>
      <c r="B6699" s="65">
        <v>44207</v>
      </c>
      <c r="C6699" s="65" t="s">
        <v>618</v>
      </c>
      <c r="D6699" s="66">
        <f>VLOOKUP(Pag_Inicio_Corr_mas_casos[[#This Row],[Corregimiento]],Hoja3!$A$2:$D$676,4,0)</f>
        <v>80821</v>
      </c>
      <c r="E6699" s="65">
        <v>74</v>
      </c>
      <c r="F6699">
        <v>66</v>
      </c>
    </row>
    <row r="6700" spans="1:6">
      <c r="A6700" s="64">
        <v>44207</v>
      </c>
      <c r="B6700" s="65">
        <v>44207</v>
      </c>
      <c r="C6700" s="65" t="s">
        <v>857</v>
      </c>
      <c r="D6700" s="66">
        <f>VLOOKUP(Pag_Inicio_Corr_mas_casos[[#This Row],[Corregimiento]],Hoja3!$A$2:$D$676,4,0)</f>
        <v>80809</v>
      </c>
      <c r="E6700" s="65">
        <v>46</v>
      </c>
    </row>
    <row r="6701" spans="1:6">
      <c r="A6701" s="64">
        <v>44207</v>
      </c>
      <c r="B6701" s="65">
        <v>44207</v>
      </c>
      <c r="C6701" s="65" t="s">
        <v>797</v>
      </c>
      <c r="D6701" s="66">
        <f>VLOOKUP(Pag_Inicio_Corr_mas_casos[[#This Row],[Corregimiento]],Hoja3!$A$2:$D$676,4,0)</f>
        <v>80813</v>
      </c>
      <c r="E6701" s="65">
        <v>45</v>
      </c>
    </row>
    <row r="6702" spans="1:6">
      <c r="A6702" s="64">
        <v>44207</v>
      </c>
      <c r="B6702" s="65">
        <v>44207</v>
      </c>
      <c r="C6702" s="65" t="s">
        <v>793</v>
      </c>
      <c r="D6702" s="66">
        <f>VLOOKUP(Pag_Inicio_Corr_mas_casos[[#This Row],[Corregimiento]],Hoja3!$A$2:$D$676,4,0)</f>
        <v>80826</v>
      </c>
      <c r="E6702" s="65">
        <v>44</v>
      </c>
    </row>
    <row r="6703" spans="1:6">
      <c r="A6703" s="64">
        <v>44207</v>
      </c>
      <c r="B6703" s="65">
        <v>44207</v>
      </c>
      <c r="C6703" s="65" t="s">
        <v>914</v>
      </c>
      <c r="D6703" s="66">
        <f>VLOOKUP(Pag_Inicio_Corr_mas_casos[[#This Row],[Corregimiento]],Hoja3!$A$2:$D$676,4,0)</f>
        <v>130101</v>
      </c>
      <c r="E6703" s="65">
        <v>42</v>
      </c>
    </row>
    <row r="6704" spans="1:6">
      <c r="A6704" s="64">
        <v>44207</v>
      </c>
      <c r="B6704" s="65">
        <v>44207</v>
      </c>
      <c r="C6704" s="65" t="s">
        <v>858</v>
      </c>
      <c r="D6704" s="66">
        <f>VLOOKUP(Pag_Inicio_Corr_mas_casos[[#This Row],[Corregimiento]],Hoja3!$A$2:$D$676,4,0)</f>
        <v>80819</v>
      </c>
      <c r="E6704" s="65">
        <v>42</v>
      </c>
    </row>
    <row r="6705" spans="1:6">
      <c r="A6705" s="64">
        <v>44207</v>
      </c>
      <c r="B6705" s="65">
        <v>44207</v>
      </c>
      <c r="C6705" s="65" t="s">
        <v>892</v>
      </c>
      <c r="D6705" s="66">
        <f>VLOOKUP(Pag_Inicio_Corr_mas_casos[[#This Row],[Corregimiento]],Hoja3!$A$2:$D$676,4,0)</f>
        <v>80812</v>
      </c>
      <c r="E6705" s="65">
        <v>41</v>
      </c>
    </row>
    <row r="6706" spans="1:6">
      <c r="A6706" s="64">
        <v>44207</v>
      </c>
      <c r="B6706" s="65">
        <v>44207</v>
      </c>
      <c r="C6706" s="65" t="s">
        <v>799</v>
      </c>
      <c r="D6706" s="66">
        <f>VLOOKUP(Pag_Inicio_Corr_mas_casos[[#This Row],[Corregimiento]],Hoja3!$A$2:$D$676,4,0)</f>
        <v>80817</v>
      </c>
      <c r="E6706" s="65">
        <v>54</v>
      </c>
    </row>
    <row r="6707" spans="1:6">
      <c r="A6707" s="64">
        <v>44207</v>
      </c>
      <c r="B6707" s="65">
        <v>44207</v>
      </c>
      <c r="C6707" s="65" t="s">
        <v>794</v>
      </c>
      <c r="D6707" s="66">
        <f>VLOOKUP(Pag_Inicio_Corr_mas_casos[[#This Row],[Corregimiento]],Hoja3!$A$2:$D$676,4,0)</f>
        <v>80811</v>
      </c>
      <c r="E6707" s="65">
        <v>41</v>
      </c>
    </row>
    <row r="6708" spans="1:6">
      <c r="A6708" s="64">
        <v>44207</v>
      </c>
      <c r="B6708" s="65">
        <v>44207</v>
      </c>
      <c r="C6708" s="65" t="s">
        <v>807</v>
      </c>
      <c r="D6708" s="66">
        <f>VLOOKUP(Pag_Inicio_Corr_mas_casos[[#This Row],[Corregimiento]],Hoja3!$A$2:$D$676,4,0)</f>
        <v>20601</v>
      </c>
      <c r="E6708" s="65">
        <v>35</v>
      </c>
    </row>
    <row r="6709" spans="1:6">
      <c r="A6709" s="64">
        <v>44207</v>
      </c>
      <c r="B6709" s="65">
        <v>44207</v>
      </c>
      <c r="C6709" s="65" t="s">
        <v>853</v>
      </c>
      <c r="D6709" s="66">
        <f>VLOOKUP(Pag_Inicio_Corr_mas_casos[[#This Row],[Corregimiento]],Hoja3!$A$2:$D$676,4,0)</f>
        <v>40612</v>
      </c>
      <c r="E6709" s="65">
        <v>34</v>
      </c>
    </row>
    <row r="6710" spans="1:6">
      <c r="A6710" s="64">
        <v>44207</v>
      </c>
      <c r="B6710" s="65">
        <v>44207</v>
      </c>
      <c r="C6710" s="65" t="s">
        <v>786</v>
      </c>
      <c r="D6710" s="66">
        <f>VLOOKUP(Pag_Inicio_Corr_mas_casos[[#This Row],[Corregimiento]],Hoja3!$A$2:$D$676,4,0)</f>
        <v>80806</v>
      </c>
      <c r="E6710" s="65">
        <v>33</v>
      </c>
    </row>
    <row r="6711" spans="1:6">
      <c r="A6711" s="64">
        <v>44207</v>
      </c>
      <c r="B6711" s="65">
        <v>44207</v>
      </c>
      <c r="C6711" s="65" t="s">
        <v>893</v>
      </c>
      <c r="D6711" s="66">
        <f>VLOOKUP(Pag_Inicio_Corr_mas_casos[[#This Row],[Corregimiento]],Hoja3!$A$2:$D$676,4,0)</f>
        <v>40601</v>
      </c>
      <c r="E6711" s="65">
        <v>30</v>
      </c>
    </row>
    <row r="6712" spans="1:6">
      <c r="A6712" s="64">
        <v>44207</v>
      </c>
      <c r="B6712" s="65">
        <v>44207</v>
      </c>
      <c r="C6712" s="65" t="s">
        <v>802</v>
      </c>
      <c r="D6712" s="66">
        <f>VLOOKUP(Pag_Inicio_Corr_mas_casos[[#This Row],[Corregimiento]],Hoja3!$A$2:$D$676,4,0)</f>
        <v>80815</v>
      </c>
      <c r="E6712" s="65">
        <v>29</v>
      </c>
      <c r="F6712" s="5"/>
    </row>
    <row r="6713" spans="1:6">
      <c r="A6713" s="64">
        <v>44207</v>
      </c>
      <c r="B6713" s="65">
        <v>44207</v>
      </c>
      <c r="C6713" s="65" t="s">
        <v>798</v>
      </c>
      <c r="D6713" s="66">
        <f>VLOOKUP(Pag_Inicio_Corr_mas_casos[[#This Row],[Corregimiento]],Hoja3!$A$2:$D$676,4,0)</f>
        <v>80820</v>
      </c>
      <c r="E6713" s="65">
        <v>29</v>
      </c>
    </row>
    <row r="6714" spans="1:6">
      <c r="A6714" s="64">
        <v>44207</v>
      </c>
      <c r="B6714" s="65">
        <v>44207</v>
      </c>
      <c r="C6714" s="65" t="s">
        <v>791</v>
      </c>
      <c r="D6714" s="66">
        <f>VLOOKUP(Pag_Inicio_Corr_mas_casos[[#This Row],[Corregimiento]],Hoja3!$A$2:$D$676,4,0)</f>
        <v>81007</v>
      </c>
      <c r="E6714" s="65">
        <v>28</v>
      </c>
    </row>
    <row r="6715" spans="1:6">
      <c r="A6715" s="64">
        <v>44207</v>
      </c>
      <c r="B6715" s="65">
        <v>44207</v>
      </c>
      <c r="C6715" s="65" t="s">
        <v>787</v>
      </c>
      <c r="D6715" s="66">
        <f>VLOOKUP(Pag_Inicio_Corr_mas_casos[[#This Row],[Corregimiento]],Hoja3!$A$2:$D$676,4,0)</f>
        <v>80823</v>
      </c>
      <c r="E6715" s="65">
        <v>28</v>
      </c>
    </row>
    <row r="6716" spans="1:6">
      <c r="A6716" s="64">
        <v>44207</v>
      </c>
      <c r="B6716" s="65">
        <v>44207</v>
      </c>
      <c r="C6716" s="65" t="s">
        <v>788</v>
      </c>
      <c r="D6716" s="66">
        <f>VLOOKUP(Pag_Inicio_Corr_mas_casos[[#This Row],[Corregimiento]],Hoja3!$A$2:$D$676,4,0)</f>
        <v>80807</v>
      </c>
      <c r="E6716" s="65">
        <v>27</v>
      </c>
    </row>
    <row r="6717" spans="1:6">
      <c r="A6717" s="64">
        <v>44207</v>
      </c>
      <c r="B6717" s="65">
        <v>44207</v>
      </c>
      <c r="C6717" s="65" t="s">
        <v>800</v>
      </c>
      <c r="D6717" s="66">
        <f>VLOOKUP(Pag_Inicio_Corr_mas_casos[[#This Row],[Corregimiento]],Hoja3!$A$2:$D$676,4,0)</f>
        <v>80822</v>
      </c>
      <c r="E6717" s="65">
        <v>24</v>
      </c>
    </row>
    <row r="6718" spans="1:6">
      <c r="A6718" s="64">
        <v>44207</v>
      </c>
      <c r="B6718" s="65">
        <v>44207</v>
      </c>
      <c r="C6718" s="65" t="s">
        <v>813</v>
      </c>
      <c r="D6718" s="66">
        <f>VLOOKUP(Pag_Inicio_Corr_mas_casos[[#This Row],[Corregimiento]],Hoja3!$A$2:$D$676,4,0)</f>
        <v>30107</v>
      </c>
      <c r="E6718" s="65">
        <v>24</v>
      </c>
    </row>
    <row r="6719" spans="1:6">
      <c r="A6719" s="64">
        <v>44207</v>
      </c>
      <c r="B6719" s="65">
        <v>44207</v>
      </c>
      <c r="C6719" s="65" t="s">
        <v>897</v>
      </c>
      <c r="D6719" s="66">
        <f>VLOOKUP(Pag_Inicio_Corr_mas_casos[[#This Row],[Corregimiento]],Hoja3!$A$2:$D$676,4,0)</f>
        <v>20105</v>
      </c>
      <c r="E6719" s="65">
        <v>23</v>
      </c>
    </row>
    <row r="6720" spans="1:6">
      <c r="A6720" s="64">
        <v>44207</v>
      </c>
      <c r="B6720" s="65">
        <v>44207</v>
      </c>
      <c r="C6720" s="65" t="s">
        <v>916</v>
      </c>
      <c r="D6720" s="66">
        <f>VLOOKUP(Pag_Inicio_Corr_mas_casos[[#This Row],[Corregimiento]],Hoja3!$A$2:$D$676,4,0)</f>
        <v>91011</v>
      </c>
      <c r="E6720" s="65">
        <v>23</v>
      </c>
    </row>
    <row r="6721" spans="1:6">
      <c r="A6721" s="64">
        <v>44207</v>
      </c>
      <c r="B6721" s="65">
        <v>44207</v>
      </c>
      <c r="C6721" s="65" t="s">
        <v>895</v>
      </c>
      <c r="D6721" s="66">
        <f>VLOOKUP(Pag_Inicio_Corr_mas_casos[[#This Row],[Corregimiento]],Hoja3!$A$2:$D$676,4,0)</f>
        <v>50316</v>
      </c>
      <c r="E6721" s="65">
        <v>23</v>
      </c>
    </row>
    <row r="6722" spans="1:6">
      <c r="A6722" s="64">
        <v>44207</v>
      </c>
      <c r="B6722" s="65">
        <v>44207</v>
      </c>
      <c r="C6722" s="65" t="s">
        <v>792</v>
      </c>
      <c r="D6722" s="66">
        <f>VLOOKUP(Pag_Inicio_Corr_mas_casos[[#This Row],[Corregimiento]],Hoja3!$A$2:$D$676,4,0)</f>
        <v>80814</v>
      </c>
      <c r="E6722" s="65">
        <v>21</v>
      </c>
    </row>
    <row r="6723" spans="1:6">
      <c r="A6723" s="64">
        <v>44207</v>
      </c>
      <c r="B6723" s="65">
        <v>44207</v>
      </c>
      <c r="C6723" s="65" t="s">
        <v>796</v>
      </c>
      <c r="D6723" s="66">
        <f>VLOOKUP(Pag_Inicio_Corr_mas_casos[[#This Row],[Corregimiento]],Hoja3!$A$2:$D$676,4,0)</f>
        <v>130107</v>
      </c>
      <c r="E6723" s="65">
        <v>21</v>
      </c>
    </row>
    <row r="6724" spans="1:6">
      <c r="A6724" s="64">
        <v>44207</v>
      </c>
      <c r="B6724" s="65">
        <v>44207</v>
      </c>
      <c r="C6724" s="65" t="s">
        <v>849</v>
      </c>
      <c r="D6724" s="66">
        <f>VLOOKUP(Pag_Inicio_Corr_mas_casos[[#This Row],[Corregimiento]],Hoja3!$A$2:$D$676,4,0)</f>
        <v>40611</v>
      </c>
      <c r="E6724" s="65">
        <v>21</v>
      </c>
    </row>
    <row r="6725" spans="1:6">
      <c r="A6725" s="64">
        <v>44207</v>
      </c>
      <c r="B6725" s="65">
        <v>44207</v>
      </c>
      <c r="C6725" s="65" t="s">
        <v>900</v>
      </c>
      <c r="D6725" s="66">
        <f>VLOOKUP(Pag_Inicio_Corr_mas_casos[[#This Row],[Corregimiento]],Hoja3!$A$2:$D$676,4,0)</f>
        <v>130102</v>
      </c>
      <c r="E6725" s="65">
        <v>21</v>
      </c>
    </row>
    <row r="6726" spans="1:6">
      <c r="A6726" s="64">
        <v>44207</v>
      </c>
      <c r="B6726" s="65">
        <v>44207</v>
      </c>
      <c r="C6726" s="65" t="s">
        <v>896</v>
      </c>
      <c r="D6726" s="66">
        <f>VLOOKUP(Pag_Inicio_Corr_mas_casos[[#This Row],[Corregimiento]],Hoja3!$A$2:$D$676,4,0)</f>
        <v>80501</v>
      </c>
      <c r="E6726" s="65">
        <v>20</v>
      </c>
    </row>
    <row r="6727" spans="1:6">
      <c r="A6727" s="64">
        <v>44207</v>
      </c>
      <c r="B6727" s="65">
        <v>44207</v>
      </c>
      <c r="C6727" s="65" t="s">
        <v>909</v>
      </c>
      <c r="D6727" s="66">
        <f>VLOOKUP(Pag_Inicio_Corr_mas_casos[[#This Row],[Corregimiento]],Hoja3!$A$2:$D$676,4,0)</f>
        <v>20401</v>
      </c>
      <c r="E6727" s="65">
        <v>20</v>
      </c>
    </row>
    <row r="6728" spans="1:6">
      <c r="A6728" s="64">
        <v>44207</v>
      </c>
      <c r="B6728" s="65">
        <v>44207</v>
      </c>
      <c r="C6728" s="65" t="s">
        <v>865</v>
      </c>
      <c r="D6728" s="66">
        <f>VLOOKUP(Pag_Inicio_Corr_mas_casos[[#This Row],[Corregimiento]],Hoja3!$A$2:$D$676,4,0)</f>
        <v>81001</v>
      </c>
      <c r="E6728" s="65">
        <v>19</v>
      </c>
    </row>
    <row r="6729" spans="1:6">
      <c r="A6729" s="64">
        <v>44207</v>
      </c>
      <c r="B6729" s="65">
        <v>44207</v>
      </c>
      <c r="C6729" s="65" t="s">
        <v>977</v>
      </c>
      <c r="D6729" s="66">
        <f>VLOOKUP(Pag_Inicio_Corr_mas_casos[[#This Row],[Corregimiento]],Hoja3!$A$2:$D$676,4,0)</f>
        <v>20402</v>
      </c>
      <c r="E6729" s="65">
        <v>19</v>
      </c>
    </row>
    <row r="6730" spans="1:6">
      <c r="A6730" s="64">
        <v>44207</v>
      </c>
      <c r="B6730" s="65">
        <v>44207</v>
      </c>
      <c r="C6730" s="65" t="s">
        <v>797</v>
      </c>
      <c r="D6730" s="65">
        <v>40607</v>
      </c>
      <c r="E6730" s="65">
        <v>19</v>
      </c>
      <c r="F6730" s="5" t="s">
        <v>894</v>
      </c>
    </row>
    <row r="6731" spans="1:6">
      <c r="A6731" s="64">
        <v>44207</v>
      </c>
      <c r="B6731" s="65">
        <v>44207</v>
      </c>
      <c r="C6731" s="65" t="s">
        <v>898</v>
      </c>
      <c r="D6731" s="66">
        <f>VLOOKUP(Pag_Inicio_Corr_mas_casos[[#This Row],[Corregimiento]],Hoja3!$A$2:$D$676,4,0)</f>
        <v>40201</v>
      </c>
      <c r="E6731" s="65">
        <v>19</v>
      </c>
    </row>
    <row r="6732" spans="1:6">
      <c r="A6732" s="64">
        <v>44207</v>
      </c>
      <c r="B6732" s="65">
        <v>44207</v>
      </c>
      <c r="C6732" s="65" t="s">
        <v>868</v>
      </c>
      <c r="D6732" s="66">
        <f>VLOOKUP(Pag_Inicio_Corr_mas_casos[[#This Row],[Corregimiento]],Hoja3!$A$2:$D$676,4,0)</f>
        <v>91001</v>
      </c>
      <c r="E6732" s="65">
        <v>19</v>
      </c>
    </row>
    <row r="6733" spans="1:6">
      <c r="A6733" s="64">
        <v>44207</v>
      </c>
      <c r="B6733" s="65">
        <v>44207</v>
      </c>
      <c r="C6733" s="65" t="s">
        <v>882</v>
      </c>
      <c r="D6733" s="66">
        <f>VLOOKUP(Pag_Inicio_Corr_mas_casos[[#This Row],[Corregimiento]],Hoja3!$A$2:$D$676,4,0)</f>
        <v>130106</v>
      </c>
      <c r="E6733" s="65">
        <v>19</v>
      </c>
    </row>
    <row r="6734" spans="1:6">
      <c r="A6734" s="64">
        <v>44207</v>
      </c>
      <c r="B6734" s="65">
        <v>44207</v>
      </c>
      <c r="C6734" s="65" t="s">
        <v>804</v>
      </c>
      <c r="D6734" s="66">
        <f>VLOOKUP(Pag_Inicio_Corr_mas_casos[[#This Row],[Corregimiento]],Hoja3!$A$2:$D$676,4,0)</f>
        <v>50208</v>
      </c>
      <c r="E6734" s="65">
        <v>18</v>
      </c>
    </row>
    <row r="6735" spans="1:6">
      <c r="A6735" s="64">
        <v>44207</v>
      </c>
      <c r="B6735" s="65">
        <v>44207</v>
      </c>
      <c r="C6735" s="65" t="s">
        <v>814</v>
      </c>
      <c r="D6735" s="66">
        <f>VLOOKUP(Pag_Inicio_Corr_mas_casos[[#This Row],[Corregimiento]],Hoja3!$A$2:$D$676,4,0)</f>
        <v>20107</v>
      </c>
      <c r="E6735" s="65">
        <v>18</v>
      </c>
    </row>
    <row r="6736" spans="1:6">
      <c r="A6736" s="64">
        <v>44207</v>
      </c>
      <c r="B6736" s="65">
        <v>44207</v>
      </c>
      <c r="C6736" s="65" t="s">
        <v>789</v>
      </c>
      <c r="D6736" s="66">
        <f>VLOOKUP(Pag_Inicio_Corr_mas_casos[[#This Row],[Corregimiento]],Hoja3!$A$2:$D$676,4,0)</f>
        <v>80816</v>
      </c>
      <c r="E6736" s="65">
        <v>17</v>
      </c>
    </row>
    <row r="6737" spans="1:5">
      <c r="A6737" s="64">
        <v>44207</v>
      </c>
      <c r="B6737" s="65">
        <v>44207</v>
      </c>
      <c r="C6737" s="65" t="s">
        <v>940</v>
      </c>
      <c r="D6737" s="66">
        <f>VLOOKUP(Pag_Inicio_Corr_mas_casos[[#This Row],[Corregimiento]],Hoja3!$A$2:$D$676,4,0)</f>
        <v>30109</v>
      </c>
      <c r="E6737" s="65">
        <v>17</v>
      </c>
    </row>
    <row r="6738" spans="1:5">
      <c r="A6738" s="64">
        <v>44207</v>
      </c>
      <c r="B6738" s="65">
        <v>44207</v>
      </c>
      <c r="C6738" s="65" t="s">
        <v>803</v>
      </c>
      <c r="D6738" s="66">
        <f>VLOOKUP(Pag_Inicio_Corr_mas_casos[[#This Row],[Corregimiento]],Hoja3!$A$2:$D$676,4,0)</f>
        <v>130716</v>
      </c>
      <c r="E6738" s="65">
        <v>17</v>
      </c>
    </row>
    <row r="6739" spans="1:5">
      <c r="A6739" s="64">
        <v>44207</v>
      </c>
      <c r="B6739" s="65">
        <v>44207</v>
      </c>
      <c r="C6739" s="65" t="s">
        <v>808</v>
      </c>
      <c r="D6739" s="66">
        <f>VLOOKUP(Pag_Inicio_Corr_mas_casos[[#This Row],[Corregimiento]],Hoja3!$A$2:$D$676,4,0)</f>
        <v>81006</v>
      </c>
      <c r="E6739" s="65">
        <v>16</v>
      </c>
    </row>
    <row r="6740" spans="1:5">
      <c r="A6740" s="64">
        <v>44207</v>
      </c>
      <c r="B6740" s="65">
        <v>44207</v>
      </c>
      <c r="C6740" s="65" t="s">
        <v>978</v>
      </c>
      <c r="D6740" s="66">
        <f>VLOOKUP(Pag_Inicio_Corr_mas_casos[[#This Row],[Corregimiento]],Hoja3!$A$2:$D$676,4,0)</f>
        <v>40401</v>
      </c>
      <c r="E6740" s="65">
        <v>16</v>
      </c>
    </row>
    <row r="6741" spans="1:5">
      <c r="A6741" s="64">
        <v>44207</v>
      </c>
      <c r="B6741" s="65">
        <v>44207</v>
      </c>
      <c r="C6741" s="65" t="s">
        <v>866</v>
      </c>
      <c r="D6741" s="66">
        <f>VLOOKUP(Pag_Inicio_Corr_mas_casos[[#This Row],[Corregimiento]],Hoja3!$A$2:$D$676,4,0)</f>
        <v>81002</v>
      </c>
      <c r="E6741" s="65">
        <v>16</v>
      </c>
    </row>
    <row r="6742" spans="1:5">
      <c r="A6742" s="64">
        <v>44207</v>
      </c>
      <c r="B6742" s="65">
        <v>44207</v>
      </c>
      <c r="C6742" s="65" t="s">
        <v>815</v>
      </c>
      <c r="D6742" s="66">
        <f>VLOOKUP(Pag_Inicio_Corr_mas_casos[[#This Row],[Corregimiento]],Hoja3!$A$2:$D$676,4,0)</f>
        <v>130709</v>
      </c>
      <c r="E6742" s="65">
        <v>16</v>
      </c>
    </row>
    <row r="6743" spans="1:5">
      <c r="A6743" s="64">
        <v>44207</v>
      </c>
      <c r="B6743" s="65">
        <v>44207</v>
      </c>
      <c r="C6743" s="65" t="s">
        <v>816</v>
      </c>
      <c r="D6743" s="66">
        <f>VLOOKUP(Pag_Inicio_Corr_mas_casos[[#This Row],[Corregimiento]],Hoja3!$A$2:$D$676,4,0)</f>
        <v>40606</v>
      </c>
      <c r="E6743" s="65">
        <v>16</v>
      </c>
    </row>
    <row r="6744" spans="1:5">
      <c r="A6744" s="64">
        <v>44207</v>
      </c>
      <c r="B6744" s="65">
        <v>44207</v>
      </c>
      <c r="C6744" s="65" t="s">
        <v>864</v>
      </c>
      <c r="D6744" s="66">
        <f>VLOOKUP(Pag_Inicio_Corr_mas_casos[[#This Row],[Corregimiento]],Hoja3!$A$2:$D$676,4,0)</f>
        <v>81008</v>
      </c>
      <c r="E6744" s="65">
        <v>16</v>
      </c>
    </row>
    <row r="6745" spans="1:5">
      <c r="A6745" s="64">
        <v>44207</v>
      </c>
      <c r="B6745" s="65">
        <v>44207</v>
      </c>
      <c r="C6745" s="65" t="s">
        <v>924</v>
      </c>
      <c r="D6745" s="66">
        <f>VLOOKUP(Pag_Inicio_Corr_mas_casos[[#This Row],[Corregimiento]],Hoja3!$A$2:$D$676,4,0)</f>
        <v>40503</v>
      </c>
      <c r="E6745" s="65">
        <v>14</v>
      </c>
    </row>
    <row r="6746" spans="1:5">
      <c r="A6746" s="64">
        <v>44207</v>
      </c>
      <c r="B6746" s="65">
        <v>44207</v>
      </c>
      <c r="C6746" s="65" t="s">
        <v>979</v>
      </c>
      <c r="D6746" s="66">
        <f>VLOOKUP(Pag_Inicio_Corr_mas_casos[[#This Row],[Corregimiento]],Hoja3!$A$2:$D$676,4,0)</f>
        <v>60502</v>
      </c>
      <c r="E6746" s="65">
        <v>14</v>
      </c>
    </row>
    <row r="6747" spans="1:5">
      <c r="A6747" s="64">
        <v>44207</v>
      </c>
      <c r="B6747" s="65">
        <v>44207</v>
      </c>
      <c r="C6747" s="65" t="s">
        <v>884</v>
      </c>
      <c r="D6747" s="66">
        <f>VLOOKUP(Pag_Inicio_Corr_mas_casos[[#This Row],[Corregimiento]],Hoja3!$A$2:$D$676,4,0)</f>
        <v>130108</v>
      </c>
      <c r="E6747" s="65">
        <v>14</v>
      </c>
    </row>
    <row r="6748" spans="1:5">
      <c r="A6748" s="64">
        <v>44207</v>
      </c>
      <c r="B6748" s="65">
        <v>44207</v>
      </c>
      <c r="C6748" s="65" t="s">
        <v>887</v>
      </c>
      <c r="D6748" s="66">
        <f>VLOOKUP(Pag_Inicio_Corr_mas_casos[[#This Row],[Corregimiento]],Hoja3!$A$2:$D$676,4,0)</f>
        <v>70301</v>
      </c>
      <c r="E6748" s="65">
        <v>14</v>
      </c>
    </row>
    <row r="6749" spans="1:5">
      <c r="A6749" s="64">
        <v>44207</v>
      </c>
      <c r="B6749" s="65">
        <v>44207</v>
      </c>
      <c r="C6749" s="65" t="s">
        <v>805</v>
      </c>
      <c r="D6749" s="66">
        <f>VLOOKUP(Pag_Inicio_Corr_mas_casos[[#This Row],[Corregimiento]],Hoja3!$A$2:$D$676,4,0)</f>
        <v>130701</v>
      </c>
      <c r="E6749" s="65">
        <v>13</v>
      </c>
    </row>
    <row r="6750" spans="1:5">
      <c r="A6750" s="64">
        <v>44207</v>
      </c>
      <c r="B6750" s="65">
        <v>44207</v>
      </c>
      <c r="C6750" s="65" t="s">
        <v>852</v>
      </c>
      <c r="D6750" s="66">
        <f>VLOOKUP(Pag_Inicio_Corr_mas_casos[[#This Row],[Corregimiento]],Hoja3!$A$2:$D$676,4,0)</f>
        <v>60101</v>
      </c>
      <c r="E6750" s="65">
        <v>13</v>
      </c>
    </row>
    <row r="6751" spans="1:5">
      <c r="A6751" s="64">
        <v>44207</v>
      </c>
      <c r="B6751" s="65">
        <v>44207</v>
      </c>
      <c r="C6751" s="65" t="s">
        <v>845</v>
      </c>
      <c r="D6751" s="66">
        <f>VLOOKUP(Pag_Inicio_Corr_mas_casos[[#This Row],[Corregimiento]],Hoja3!$A$2:$D$676,4,0)</f>
        <v>60104</v>
      </c>
      <c r="E6751" s="65">
        <v>13</v>
      </c>
    </row>
    <row r="6752" spans="1:5">
      <c r="A6752" s="64">
        <v>44207</v>
      </c>
      <c r="B6752" s="65">
        <v>44207</v>
      </c>
      <c r="C6752" s="65" t="s">
        <v>851</v>
      </c>
      <c r="D6752" s="66">
        <f>VLOOKUP(Pag_Inicio_Corr_mas_casos[[#This Row],[Corregimiento]],Hoja3!$A$2:$D$676,4,0)</f>
        <v>60103</v>
      </c>
      <c r="E6752" s="65">
        <v>13</v>
      </c>
    </row>
    <row r="6753" spans="1:6">
      <c r="A6753" s="64">
        <v>44207</v>
      </c>
      <c r="B6753" s="65">
        <v>44207</v>
      </c>
      <c r="C6753" s="65" t="s">
        <v>918</v>
      </c>
      <c r="D6753" s="66">
        <f>VLOOKUP(Pag_Inicio_Corr_mas_casos[[#This Row],[Corregimiento]],Hoja3!$A$2:$D$676,4,0)</f>
        <v>91014</v>
      </c>
      <c r="E6753" s="65">
        <v>13</v>
      </c>
    </row>
    <row r="6754" spans="1:6">
      <c r="A6754" s="64">
        <v>44207</v>
      </c>
      <c r="B6754" s="65">
        <v>44207</v>
      </c>
      <c r="C6754" s="65" t="s">
        <v>783</v>
      </c>
      <c r="D6754" s="66">
        <f>VLOOKUP(Pag_Inicio_Corr_mas_casos[[#This Row],[Corregimiento]],Hoja3!$A$2:$D$676,4,0)</f>
        <v>80810</v>
      </c>
      <c r="E6754" s="65">
        <v>13</v>
      </c>
    </row>
    <row r="6755" spans="1:6">
      <c r="A6755" s="64">
        <v>44207</v>
      </c>
      <c r="B6755" s="65">
        <v>44207</v>
      </c>
      <c r="C6755" s="65" t="s">
        <v>943</v>
      </c>
      <c r="D6755" s="66">
        <f>VLOOKUP(Pag_Inicio_Corr_mas_casos[[#This Row],[Corregimiento]],Hoja3!$A$2:$D$676,4,0)</f>
        <v>20104</v>
      </c>
      <c r="E6755" s="65">
        <v>13</v>
      </c>
    </row>
    <row r="6756" spans="1:6">
      <c r="A6756" s="64">
        <v>44207</v>
      </c>
      <c r="B6756" s="65">
        <v>44207</v>
      </c>
      <c r="C6756" s="65" t="s">
        <v>953</v>
      </c>
      <c r="D6756" s="66">
        <f>VLOOKUP(Pag_Inicio_Corr_mas_casos[[#This Row],[Corregimiento]],Hoja3!$A$2:$D$676,4,0)</f>
        <v>50207</v>
      </c>
      <c r="E6756" s="65">
        <v>13</v>
      </c>
    </row>
    <row r="6757" spans="1:6">
      <c r="A6757" s="64">
        <v>44207</v>
      </c>
      <c r="B6757" s="65">
        <v>44207</v>
      </c>
      <c r="C6757" s="65" t="s">
        <v>806</v>
      </c>
      <c r="D6757" s="66">
        <f>VLOOKUP(Pag_Inicio_Corr_mas_casos[[#This Row],[Corregimiento]],Hoja3!$A$2:$D$676,4,0)</f>
        <v>80804</v>
      </c>
      <c r="E6757" s="65">
        <v>12</v>
      </c>
    </row>
    <row r="6758" spans="1:6">
      <c r="A6758" s="64">
        <v>44207</v>
      </c>
      <c r="B6758" s="65">
        <v>44207</v>
      </c>
      <c r="C6758" s="65" t="s">
        <v>838</v>
      </c>
      <c r="D6758" s="66">
        <f>VLOOKUP(Pag_Inicio_Corr_mas_casos[[#This Row],[Corregimiento]],Hoja3!$A$2:$D$676,4,0)</f>
        <v>80808</v>
      </c>
      <c r="E6758" s="65">
        <v>12</v>
      </c>
    </row>
    <row r="6759" spans="1:6">
      <c r="A6759" s="64">
        <v>44207</v>
      </c>
      <c r="B6759" s="65">
        <v>44207</v>
      </c>
      <c r="C6759" s="65" t="s">
        <v>925</v>
      </c>
      <c r="D6759" s="66">
        <f>VLOOKUP(Pag_Inicio_Corr_mas_casos[[#This Row],[Corregimiento]],Hoja3!$A$2:$D$676,4,0)</f>
        <v>91101</v>
      </c>
      <c r="E6759" s="65">
        <v>12</v>
      </c>
    </row>
    <row r="6760" spans="1:6">
      <c r="A6760" s="64">
        <v>44207</v>
      </c>
      <c r="B6760" s="65">
        <v>44207</v>
      </c>
      <c r="C6760" s="65" t="s">
        <v>878</v>
      </c>
      <c r="D6760" s="66">
        <f>VLOOKUP(Pag_Inicio_Corr_mas_casos[[#This Row],[Corregimiento]],Hoja3!$A$2:$D$676,4,0)</f>
        <v>30104</v>
      </c>
      <c r="E6760" s="65">
        <v>11</v>
      </c>
    </row>
    <row r="6761" spans="1:6">
      <c r="A6761" s="64">
        <v>44207</v>
      </c>
      <c r="B6761" s="65">
        <v>44207</v>
      </c>
      <c r="C6761" s="65" t="s">
        <v>980</v>
      </c>
      <c r="D6761" s="66">
        <f>VLOOKUP(Pag_Inicio_Corr_mas_casos[[#This Row],[Corregimiento]],Hoja3!$A$2:$D$676,4,0)</f>
        <v>40603</v>
      </c>
      <c r="E6761" s="65">
        <v>11</v>
      </c>
    </row>
    <row r="6762" spans="1:6">
      <c r="A6762" s="64">
        <v>44207</v>
      </c>
      <c r="B6762" s="65">
        <v>44207</v>
      </c>
      <c r="C6762" s="65" t="s">
        <v>790</v>
      </c>
      <c r="D6762" s="66">
        <f>VLOOKUP(Pag_Inicio_Corr_mas_casos[[#This Row],[Corregimiento]],Hoja3!$A$2:$D$676,4,0)</f>
        <v>130708</v>
      </c>
      <c r="E6762" s="65">
        <v>11</v>
      </c>
    </row>
    <row r="6763" spans="1:6">
      <c r="A6763" s="64">
        <v>44207</v>
      </c>
      <c r="B6763" s="65">
        <v>44207</v>
      </c>
      <c r="C6763" s="65" t="s">
        <v>810</v>
      </c>
      <c r="D6763" s="66">
        <f>VLOOKUP(Pag_Inicio_Corr_mas_casos[[#This Row],[Corregimiento]],Hoja3!$A$2:$D$676,4,0)</f>
        <v>30113</v>
      </c>
      <c r="E6763" s="65">
        <v>11</v>
      </c>
    </row>
    <row r="6764" spans="1:6">
      <c r="A6764" s="83">
        <v>44208</v>
      </c>
      <c r="B6764" s="84">
        <v>44208</v>
      </c>
      <c r="C6764" s="84" t="s">
        <v>537</v>
      </c>
      <c r="D6764" s="85">
        <f>VLOOKUP(Pag_Inicio_Corr_mas_casos[[#This Row],[Corregimiento]],Hoja3!$A$2:$D$676,4,0)</f>
        <v>80819</v>
      </c>
      <c r="E6764" s="84">
        <v>99</v>
      </c>
      <c r="F6764">
        <v>20</v>
      </c>
    </row>
    <row r="6765" spans="1:6">
      <c r="A6765" s="83">
        <v>44208</v>
      </c>
      <c r="B6765" s="84">
        <v>44208</v>
      </c>
      <c r="C6765" s="84" t="s">
        <v>882</v>
      </c>
      <c r="D6765" s="85">
        <f>VLOOKUP(Pag_Inicio_Corr_mas_casos[[#This Row],[Corregimiento]],Hoja3!$A$2:$D$676,4,0)</f>
        <v>130106</v>
      </c>
      <c r="E6765" s="84">
        <v>93</v>
      </c>
    </row>
    <row r="6766" spans="1:6">
      <c r="A6766" s="83">
        <v>44208</v>
      </c>
      <c r="B6766" s="84">
        <v>44208</v>
      </c>
      <c r="C6766" s="84" t="s">
        <v>892</v>
      </c>
      <c r="D6766" s="85">
        <f>VLOOKUP(Pag_Inicio_Corr_mas_casos[[#This Row],[Corregimiento]],Hoja3!$A$2:$D$676,4,0)</f>
        <v>80812</v>
      </c>
      <c r="E6766" s="84">
        <v>85</v>
      </c>
    </row>
    <row r="6767" spans="1:6">
      <c r="A6767" s="83">
        <v>44208</v>
      </c>
      <c r="B6767" s="84">
        <v>44208</v>
      </c>
      <c r="C6767" s="84" t="s">
        <v>900</v>
      </c>
      <c r="D6767" s="85">
        <f>VLOOKUP(Pag_Inicio_Corr_mas_casos[[#This Row],[Corregimiento]],Hoja3!$A$2:$D$676,4,0)</f>
        <v>130102</v>
      </c>
      <c r="E6767" s="84">
        <v>80</v>
      </c>
    </row>
    <row r="6768" spans="1:6">
      <c r="A6768" s="83">
        <v>44208</v>
      </c>
      <c r="B6768" s="84">
        <v>44208</v>
      </c>
      <c r="C6768" s="84" t="s">
        <v>618</v>
      </c>
      <c r="D6768" s="85">
        <f>VLOOKUP(Pag_Inicio_Corr_mas_casos[[#This Row],[Corregimiento]],Hoja3!$A$2:$D$676,4,0)</f>
        <v>80821</v>
      </c>
      <c r="E6768" s="84">
        <v>77</v>
      </c>
    </row>
    <row r="6769" spans="1:6">
      <c r="A6769" s="83">
        <v>44208</v>
      </c>
      <c r="B6769" s="84">
        <v>44208</v>
      </c>
      <c r="C6769" s="84" t="s">
        <v>787</v>
      </c>
      <c r="D6769" s="85">
        <f>VLOOKUP(Pag_Inicio_Corr_mas_casos[[#This Row],[Corregimiento]],Hoja3!$A$2:$D$676,4,0)</f>
        <v>80823</v>
      </c>
      <c r="E6769" s="84">
        <v>69</v>
      </c>
    </row>
    <row r="6770" spans="1:6">
      <c r="A6770" s="83">
        <v>44208</v>
      </c>
      <c r="B6770" s="84">
        <v>44208</v>
      </c>
      <c r="C6770" s="84" t="s">
        <v>800</v>
      </c>
      <c r="D6770" s="85">
        <f>VLOOKUP(Pag_Inicio_Corr_mas_casos[[#This Row],[Corregimiento]],Hoja3!$A$2:$D$676,4,0)</f>
        <v>80822</v>
      </c>
      <c r="E6770" s="84">
        <v>66</v>
      </c>
    </row>
    <row r="6771" spans="1:6">
      <c r="A6771" s="83">
        <v>44208</v>
      </c>
      <c r="B6771" s="84">
        <v>44208</v>
      </c>
      <c r="C6771" s="84" t="s">
        <v>799</v>
      </c>
      <c r="D6771" s="85">
        <f>VLOOKUP(Pag_Inicio_Corr_mas_casos[[#This Row],[Corregimiento]],Hoja3!$A$2:$D$676,4,0)</f>
        <v>80817</v>
      </c>
      <c r="E6771" s="84">
        <v>66</v>
      </c>
    </row>
    <row r="6772" spans="1:6">
      <c r="A6772" s="83">
        <v>44208</v>
      </c>
      <c r="B6772" s="84">
        <v>44208</v>
      </c>
      <c r="C6772" s="84" t="s">
        <v>914</v>
      </c>
      <c r="D6772" s="85">
        <f>VLOOKUP(Pag_Inicio_Corr_mas_casos[[#This Row],[Corregimiento]],Hoja3!$A$2:$D$676,4,0)</f>
        <v>130101</v>
      </c>
      <c r="E6772" s="84">
        <v>65</v>
      </c>
    </row>
    <row r="6773" spans="1:6">
      <c r="A6773" s="83">
        <v>44208</v>
      </c>
      <c r="B6773" s="84">
        <v>44208</v>
      </c>
      <c r="C6773" s="84" t="s">
        <v>857</v>
      </c>
      <c r="D6773" s="85">
        <f>VLOOKUP(Pag_Inicio_Corr_mas_casos[[#This Row],[Corregimiento]],Hoja3!$A$2:$D$676,4,0)</f>
        <v>80809</v>
      </c>
      <c r="E6773" s="84">
        <v>65</v>
      </c>
    </row>
    <row r="6774" spans="1:6">
      <c r="A6774" s="83">
        <v>44208</v>
      </c>
      <c r="B6774" s="84">
        <v>44208</v>
      </c>
      <c r="C6774" s="84" t="s">
        <v>797</v>
      </c>
      <c r="D6774" s="85">
        <f>VLOOKUP(Pag_Inicio_Corr_mas_casos[[#This Row],[Corregimiento]],Hoja3!$A$2:$D$676,4,0)</f>
        <v>80813</v>
      </c>
      <c r="E6774" s="84">
        <v>64</v>
      </c>
    </row>
    <row r="6775" spans="1:6">
      <c r="A6775" s="83">
        <v>44208</v>
      </c>
      <c r="B6775" s="84">
        <v>44208</v>
      </c>
      <c r="C6775" s="84" t="s">
        <v>790</v>
      </c>
      <c r="D6775" s="85">
        <f>VLOOKUP(Pag_Inicio_Corr_mas_casos[[#This Row],[Corregimiento]],Hoja3!$A$2:$D$676,4,0)</f>
        <v>130708</v>
      </c>
      <c r="E6775" s="84">
        <v>63</v>
      </c>
    </row>
    <row r="6776" spans="1:6">
      <c r="A6776" s="83">
        <v>44208</v>
      </c>
      <c r="B6776" s="84">
        <v>44208</v>
      </c>
      <c r="C6776" s="84" t="s">
        <v>791</v>
      </c>
      <c r="D6776" s="85">
        <f>VLOOKUP(Pag_Inicio_Corr_mas_casos[[#This Row],[Corregimiento]],Hoja3!$A$2:$D$676,4,0)</f>
        <v>81007</v>
      </c>
      <c r="E6776" s="84">
        <v>59</v>
      </c>
    </row>
    <row r="6777" spans="1:6">
      <c r="A6777" s="83">
        <v>44208</v>
      </c>
      <c r="B6777" s="84">
        <v>44208</v>
      </c>
      <c r="C6777" s="84" t="s">
        <v>793</v>
      </c>
      <c r="D6777" s="85">
        <f>VLOOKUP(Pag_Inicio_Corr_mas_casos[[#This Row],[Corregimiento]],Hoja3!$A$2:$D$676,4,0)</f>
        <v>80826</v>
      </c>
      <c r="E6777" s="84">
        <v>59</v>
      </c>
    </row>
    <row r="6778" spans="1:6">
      <c r="A6778" s="83">
        <v>44208</v>
      </c>
      <c r="B6778" s="84">
        <v>44208</v>
      </c>
      <c r="C6778" s="84" t="s">
        <v>802</v>
      </c>
      <c r="D6778" s="85">
        <f>VLOOKUP(Pag_Inicio_Corr_mas_casos[[#This Row],[Corregimiento]],Hoja3!$A$2:$D$676,4,0)</f>
        <v>80815</v>
      </c>
      <c r="E6778" s="84">
        <v>56</v>
      </c>
    </row>
    <row r="6779" spans="1:6">
      <c r="A6779" s="83">
        <v>44208</v>
      </c>
      <c r="B6779" s="84">
        <v>44208</v>
      </c>
      <c r="C6779" s="84" t="s">
        <v>796</v>
      </c>
      <c r="D6779" s="85">
        <f>VLOOKUP(Pag_Inicio_Corr_mas_casos[[#This Row],[Corregimiento]],Hoja3!$A$2:$D$676,4,0)</f>
        <v>130107</v>
      </c>
      <c r="E6779" s="84">
        <v>54</v>
      </c>
    </row>
    <row r="6780" spans="1:6">
      <c r="A6780" s="83">
        <v>44208</v>
      </c>
      <c r="B6780" s="84">
        <v>44208</v>
      </c>
      <c r="C6780" s="84" t="s">
        <v>865</v>
      </c>
      <c r="D6780" s="85">
        <f>VLOOKUP(Pag_Inicio_Corr_mas_casos[[#This Row],[Corregimiento]],Hoja3!$A$2:$D$676,4,0)</f>
        <v>81001</v>
      </c>
      <c r="E6780" s="84">
        <v>52</v>
      </c>
    </row>
    <row r="6781" spans="1:6">
      <c r="A6781" s="83">
        <v>44208</v>
      </c>
      <c r="B6781" s="84">
        <v>44208</v>
      </c>
      <c r="C6781" s="84" t="s">
        <v>783</v>
      </c>
      <c r="D6781" s="85">
        <f>VLOOKUP(Pag_Inicio_Corr_mas_casos[[#This Row],[Corregimiento]],Hoja3!$A$2:$D$676,4,0)</f>
        <v>80810</v>
      </c>
      <c r="E6781" s="84">
        <v>48</v>
      </c>
    </row>
    <row r="6782" spans="1:6">
      <c r="A6782" s="83">
        <v>44208</v>
      </c>
      <c r="B6782" s="84">
        <v>44208</v>
      </c>
      <c r="C6782" s="84" t="s">
        <v>789</v>
      </c>
      <c r="D6782" s="85">
        <f>VLOOKUP(Pag_Inicio_Corr_mas_casos[[#This Row],[Corregimiento]],Hoja3!$A$2:$D$676,4,0)</f>
        <v>80816</v>
      </c>
      <c r="E6782" s="84">
        <v>46</v>
      </c>
    </row>
    <row r="6783" spans="1:6">
      <c r="A6783" s="83">
        <v>44208</v>
      </c>
      <c r="B6783" s="84">
        <v>44208</v>
      </c>
      <c r="C6783" s="84" t="s">
        <v>866</v>
      </c>
      <c r="D6783" s="85">
        <f>VLOOKUP(Pag_Inicio_Corr_mas_casos[[#This Row],[Corregimiento]],Hoja3!$A$2:$D$676,4,0)</f>
        <v>81002</v>
      </c>
      <c r="E6783" s="84">
        <v>45</v>
      </c>
    </row>
    <row r="6784" spans="1:6">
      <c r="A6784" s="37">
        <v>44209</v>
      </c>
      <c r="B6784" s="38">
        <v>44209</v>
      </c>
      <c r="C6784" s="38" t="s">
        <v>914</v>
      </c>
      <c r="D6784" s="39">
        <f>VLOOKUP(Pag_Inicio_Corr_mas_casos[[#This Row],[Corregimiento]],Hoja3!$A$2:$D$676,4,0)</f>
        <v>130101</v>
      </c>
      <c r="E6784" s="38">
        <v>84</v>
      </c>
      <c r="F6784">
        <v>20</v>
      </c>
    </row>
    <row r="6785" spans="1:5">
      <c r="A6785" s="37">
        <v>44209</v>
      </c>
      <c r="B6785" s="38">
        <v>44209</v>
      </c>
      <c r="C6785" s="38" t="s">
        <v>618</v>
      </c>
      <c r="D6785" s="39">
        <f>VLOOKUP(Pag_Inicio_Corr_mas_casos[[#This Row],[Corregimiento]],Hoja3!$A$2:$D$676,4,0)</f>
        <v>80821</v>
      </c>
      <c r="E6785" s="38">
        <v>80</v>
      </c>
    </row>
    <row r="6786" spans="1:5">
      <c r="A6786" s="37">
        <v>44209</v>
      </c>
      <c r="B6786" s="38">
        <v>44209</v>
      </c>
      <c r="C6786" s="38" t="s">
        <v>858</v>
      </c>
      <c r="D6786" s="39">
        <f>VLOOKUP(Pag_Inicio_Corr_mas_casos[[#This Row],[Corregimiento]],Hoja3!$A$2:$D$676,4,0)</f>
        <v>80819</v>
      </c>
      <c r="E6786" s="38">
        <v>73</v>
      </c>
    </row>
    <row r="6787" spans="1:5">
      <c r="A6787" s="37">
        <v>44209</v>
      </c>
      <c r="B6787" s="38">
        <v>44209</v>
      </c>
      <c r="C6787" s="38" t="s">
        <v>892</v>
      </c>
      <c r="D6787" s="39">
        <f>VLOOKUP(Pag_Inicio_Corr_mas_casos[[#This Row],[Corregimiento]],Hoja3!$A$2:$D$676,4,0)</f>
        <v>80812</v>
      </c>
      <c r="E6787" s="38">
        <v>73</v>
      </c>
    </row>
    <row r="6788" spans="1:5">
      <c r="A6788" s="37">
        <v>44209</v>
      </c>
      <c r="B6788" s="38">
        <v>44209</v>
      </c>
      <c r="C6788" s="38" t="s">
        <v>790</v>
      </c>
      <c r="D6788" s="39">
        <f>VLOOKUP(Pag_Inicio_Corr_mas_casos[[#This Row],[Corregimiento]],Hoja3!$A$2:$D$676,4,0)</f>
        <v>130708</v>
      </c>
      <c r="E6788" s="38">
        <v>63</v>
      </c>
    </row>
    <row r="6789" spans="1:5">
      <c r="A6789" s="37">
        <v>44209</v>
      </c>
      <c r="B6789" s="38">
        <v>44209</v>
      </c>
      <c r="C6789" s="38" t="s">
        <v>857</v>
      </c>
      <c r="D6789" s="39">
        <f>VLOOKUP(Pag_Inicio_Corr_mas_casos[[#This Row],[Corregimiento]],Hoja3!$A$2:$D$676,4,0)</f>
        <v>80809</v>
      </c>
      <c r="E6789" s="38">
        <v>62</v>
      </c>
    </row>
    <row r="6790" spans="1:5">
      <c r="A6790" s="37">
        <v>44209</v>
      </c>
      <c r="B6790" s="38">
        <v>44209</v>
      </c>
      <c r="C6790" s="38" t="s">
        <v>802</v>
      </c>
      <c r="D6790" s="39">
        <f>VLOOKUP(Pag_Inicio_Corr_mas_casos[[#This Row],[Corregimiento]],Hoja3!$A$2:$D$676,4,0)</f>
        <v>80815</v>
      </c>
      <c r="E6790" s="38">
        <v>58</v>
      </c>
    </row>
    <row r="6791" spans="1:5">
      <c r="A6791" s="37">
        <v>44209</v>
      </c>
      <c r="B6791" s="38">
        <v>44209</v>
      </c>
      <c r="C6791" s="38" t="s">
        <v>787</v>
      </c>
      <c r="D6791" s="39">
        <f>VLOOKUP(Pag_Inicio_Corr_mas_casos[[#This Row],[Corregimiento]],Hoja3!$A$2:$D$676,4,0)</f>
        <v>80823</v>
      </c>
      <c r="E6791" s="38">
        <v>57</v>
      </c>
    </row>
    <row r="6792" spans="1:5">
      <c r="A6792" s="37">
        <v>44209</v>
      </c>
      <c r="B6792" s="38">
        <v>44209</v>
      </c>
      <c r="C6792" s="38" t="s">
        <v>882</v>
      </c>
      <c r="D6792" s="39">
        <f>VLOOKUP(Pag_Inicio_Corr_mas_casos[[#This Row],[Corregimiento]],Hoja3!$A$2:$D$676,4,0)</f>
        <v>130106</v>
      </c>
      <c r="E6792" s="38">
        <v>56</v>
      </c>
    </row>
    <row r="6793" spans="1:5">
      <c r="A6793" s="37">
        <v>44209</v>
      </c>
      <c r="B6793" s="38">
        <v>44209</v>
      </c>
      <c r="C6793" s="38" t="s">
        <v>783</v>
      </c>
      <c r="D6793" s="39">
        <f>VLOOKUP(Pag_Inicio_Corr_mas_casos[[#This Row],[Corregimiento]],Hoja3!$A$2:$D$676,4,0)</f>
        <v>80810</v>
      </c>
      <c r="E6793" s="38">
        <v>55</v>
      </c>
    </row>
    <row r="6794" spans="1:5">
      <c r="A6794" s="37">
        <v>44209</v>
      </c>
      <c r="B6794" s="38">
        <v>44209</v>
      </c>
      <c r="C6794" s="38" t="s">
        <v>785</v>
      </c>
      <c r="D6794" s="39">
        <f>VLOOKUP(Pag_Inicio_Corr_mas_casos[[#This Row],[Corregimiento]],Hoja3!$A$2:$D$676,4,0)</f>
        <v>81009</v>
      </c>
      <c r="E6794" s="38">
        <v>53</v>
      </c>
    </row>
    <row r="6795" spans="1:5">
      <c r="A6795" s="37">
        <v>44209</v>
      </c>
      <c r="B6795" s="38">
        <v>44209</v>
      </c>
      <c r="C6795" s="38" t="s">
        <v>799</v>
      </c>
      <c r="D6795" s="39">
        <f>VLOOKUP(Pag_Inicio_Corr_mas_casos[[#This Row],[Corregimiento]],Hoja3!$A$2:$D$676,4,0)</f>
        <v>80817</v>
      </c>
      <c r="E6795" s="38">
        <v>53</v>
      </c>
    </row>
    <row r="6796" spans="1:5">
      <c r="A6796" s="37">
        <v>44209</v>
      </c>
      <c r="B6796" s="38">
        <v>44209</v>
      </c>
      <c r="C6796" s="38" t="s">
        <v>865</v>
      </c>
      <c r="D6796" s="39">
        <f>VLOOKUP(Pag_Inicio_Corr_mas_casos[[#This Row],[Corregimiento]],Hoja3!$A$2:$D$676,4,0)</f>
        <v>81001</v>
      </c>
      <c r="E6796" s="38">
        <v>53</v>
      </c>
    </row>
    <row r="6797" spans="1:5">
      <c r="A6797" s="37">
        <v>44209</v>
      </c>
      <c r="B6797" s="38">
        <v>44209</v>
      </c>
      <c r="C6797" s="38" t="s">
        <v>813</v>
      </c>
      <c r="D6797" s="39">
        <f>VLOOKUP(Pag_Inicio_Corr_mas_casos[[#This Row],[Corregimiento]],Hoja3!$A$2:$D$676,4,0)</f>
        <v>30107</v>
      </c>
      <c r="E6797" s="38">
        <v>51</v>
      </c>
    </row>
    <row r="6798" spans="1:5">
      <c r="A6798" s="37">
        <v>44209</v>
      </c>
      <c r="B6798" s="38">
        <v>44209</v>
      </c>
      <c r="C6798" s="38" t="s">
        <v>866</v>
      </c>
      <c r="D6798" s="39">
        <f>VLOOKUP(Pag_Inicio_Corr_mas_casos[[#This Row],[Corregimiento]],Hoja3!$A$2:$D$676,4,0)</f>
        <v>81002</v>
      </c>
      <c r="E6798" s="38">
        <v>50</v>
      </c>
    </row>
    <row r="6799" spans="1:5">
      <c r="A6799" s="37">
        <v>44209</v>
      </c>
      <c r="B6799" s="38">
        <v>44209</v>
      </c>
      <c r="C6799" s="38" t="s">
        <v>797</v>
      </c>
      <c r="D6799" s="39">
        <f>VLOOKUP(Pag_Inicio_Corr_mas_casos[[#This Row],[Corregimiento]],Hoja3!$A$2:$D$676,4,0)</f>
        <v>80813</v>
      </c>
      <c r="E6799" s="38">
        <v>50</v>
      </c>
    </row>
    <row r="6800" spans="1:5">
      <c r="A6800" s="37">
        <v>44209</v>
      </c>
      <c r="B6800" s="38">
        <v>44209</v>
      </c>
      <c r="C6800" s="38" t="s">
        <v>868</v>
      </c>
      <c r="D6800" s="39">
        <f>VLOOKUP(Pag_Inicio_Corr_mas_casos[[#This Row],[Corregimiento]],Hoja3!$A$2:$D$676,4,0)</f>
        <v>91001</v>
      </c>
      <c r="E6800" s="38">
        <v>50</v>
      </c>
    </row>
    <row r="6801" spans="1:6">
      <c r="A6801" s="37">
        <v>44209</v>
      </c>
      <c r="B6801" s="38">
        <v>44209</v>
      </c>
      <c r="C6801" s="38" t="s">
        <v>791</v>
      </c>
      <c r="D6801" s="39">
        <f>VLOOKUP(Pag_Inicio_Corr_mas_casos[[#This Row],[Corregimiento]],Hoja3!$A$2:$D$676,4,0)</f>
        <v>81007</v>
      </c>
      <c r="E6801" s="38">
        <v>50</v>
      </c>
    </row>
    <row r="6802" spans="1:6">
      <c r="A6802" s="37">
        <v>44209</v>
      </c>
      <c r="B6802" s="38">
        <v>44209</v>
      </c>
      <c r="C6802" s="38" t="s">
        <v>906</v>
      </c>
      <c r="D6802" s="39">
        <f>VLOOKUP(Pag_Inicio_Corr_mas_casos[[#This Row],[Corregimiento]],Hoja3!$A$2:$D$676,4,0)</f>
        <v>40601</v>
      </c>
      <c r="E6802" s="38">
        <v>50</v>
      </c>
    </row>
    <row r="6803" spans="1:6">
      <c r="A6803" s="37">
        <v>44209</v>
      </c>
      <c r="B6803" s="38">
        <v>44209</v>
      </c>
      <c r="C6803" s="38" t="s">
        <v>793</v>
      </c>
      <c r="D6803" s="39">
        <f>VLOOKUP(Pag_Inicio_Corr_mas_casos[[#This Row],[Corregimiento]],Hoja3!$A$2:$D$676,4,0)</f>
        <v>80826</v>
      </c>
      <c r="E6803" s="38">
        <v>47</v>
      </c>
    </row>
    <row r="6804" spans="1:6">
      <c r="A6804" s="89">
        <v>44210</v>
      </c>
      <c r="B6804" s="90">
        <v>44210</v>
      </c>
      <c r="C6804" s="90" t="s">
        <v>981</v>
      </c>
      <c r="D6804" s="91">
        <f>VLOOKUP(Pag_Inicio_Corr_mas_casos[[#This Row],[Corregimiento]],Hoja3!$A$2:$D$676,4,0)</f>
        <v>130101</v>
      </c>
      <c r="E6804" s="90">
        <v>105</v>
      </c>
      <c r="F6804">
        <v>20</v>
      </c>
    </row>
    <row r="6805" spans="1:6">
      <c r="A6805" s="89">
        <v>44210</v>
      </c>
      <c r="B6805" s="90">
        <v>44210</v>
      </c>
      <c r="C6805" s="90" t="s">
        <v>618</v>
      </c>
      <c r="D6805" s="91">
        <f>VLOOKUP(Pag_Inicio_Corr_mas_casos[[#This Row],[Corregimiento]],Hoja3!$A$2:$D$676,4,0)</f>
        <v>80821</v>
      </c>
      <c r="E6805" s="90">
        <v>81</v>
      </c>
    </row>
    <row r="6806" spans="1:6">
      <c r="A6806" s="89">
        <v>44210</v>
      </c>
      <c r="B6806" s="90">
        <v>44210</v>
      </c>
      <c r="C6806" s="90" t="s">
        <v>942</v>
      </c>
      <c r="D6806" s="91">
        <f>VLOOKUP(Pag_Inicio_Corr_mas_casos[[#This Row],[Corregimiento]],Hoja3!$A$2:$D$676,4,0)</f>
        <v>130106</v>
      </c>
      <c r="E6806" s="90">
        <v>72</v>
      </c>
    </row>
    <row r="6807" spans="1:6">
      <c r="A6807" s="89">
        <v>44210</v>
      </c>
      <c r="B6807" s="90">
        <v>44210</v>
      </c>
      <c r="C6807" s="90" t="s">
        <v>858</v>
      </c>
      <c r="D6807" s="91">
        <f>VLOOKUP(Pag_Inicio_Corr_mas_casos[[#This Row],[Corregimiento]],Hoja3!$A$2:$D$676,4,0)</f>
        <v>80819</v>
      </c>
      <c r="E6807" s="90">
        <v>71</v>
      </c>
    </row>
    <row r="6808" spans="1:6">
      <c r="A6808" s="89">
        <v>44210</v>
      </c>
      <c r="B6808" s="90">
        <v>44210</v>
      </c>
      <c r="C6808" s="90" t="s">
        <v>868</v>
      </c>
      <c r="D6808" s="91">
        <f>VLOOKUP(Pag_Inicio_Corr_mas_casos[[#This Row],[Corregimiento]],Hoja3!$A$2:$D$676,4,0)</f>
        <v>91001</v>
      </c>
      <c r="E6808" s="90">
        <v>63</v>
      </c>
    </row>
    <row r="6809" spans="1:6">
      <c r="A6809" s="89">
        <v>44210</v>
      </c>
      <c r="B6809" s="90">
        <v>44210</v>
      </c>
      <c r="C6809" s="90" t="s">
        <v>900</v>
      </c>
      <c r="D6809" s="91">
        <f>VLOOKUP(Pag_Inicio_Corr_mas_casos[[#This Row],[Corregimiento]],Hoja3!$A$2:$D$676,4,0)</f>
        <v>130102</v>
      </c>
      <c r="E6809" s="90">
        <v>59</v>
      </c>
    </row>
    <row r="6810" spans="1:6">
      <c r="A6810" s="89">
        <v>44210</v>
      </c>
      <c r="B6810" s="90">
        <v>44210</v>
      </c>
      <c r="C6810" s="90" t="s">
        <v>892</v>
      </c>
      <c r="D6810" s="91">
        <f>VLOOKUP(Pag_Inicio_Corr_mas_casos[[#This Row],[Corregimiento]],Hoja3!$A$2:$D$676,4,0)</f>
        <v>80812</v>
      </c>
      <c r="E6810" s="90">
        <v>54</v>
      </c>
    </row>
    <row r="6811" spans="1:6">
      <c r="A6811" s="89">
        <v>44210</v>
      </c>
      <c r="B6811" s="90">
        <v>44210</v>
      </c>
      <c r="C6811" s="90" t="s">
        <v>799</v>
      </c>
      <c r="D6811" s="91">
        <f>VLOOKUP(Pag_Inicio_Corr_mas_casos[[#This Row],[Corregimiento]],Hoja3!$A$2:$D$676,4,0)</f>
        <v>80817</v>
      </c>
      <c r="E6811" s="90">
        <v>83</v>
      </c>
    </row>
    <row r="6812" spans="1:6">
      <c r="A6812" s="89">
        <v>44210</v>
      </c>
      <c r="B6812" s="90">
        <v>44210</v>
      </c>
      <c r="C6812" s="90" t="s">
        <v>798</v>
      </c>
      <c r="D6812" s="91">
        <f>VLOOKUP(Pag_Inicio_Corr_mas_casos[[#This Row],[Corregimiento]],Hoja3!$A$2:$D$676,4,0)</f>
        <v>80820</v>
      </c>
      <c r="E6812" s="90">
        <v>44</v>
      </c>
    </row>
    <row r="6813" spans="1:6">
      <c r="A6813" s="89">
        <v>44210</v>
      </c>
      <c r="B6813" s="90">
        <v>44210</v>
      </c>
      <c r="C6813" s="90" t="s">
        <v>797</v>
      </c>
      <c r="D6813" s="91">
        <f>VLOOKUP(Pag_Inicio_Corr_mas_casos[[#This Row],[Corregimiento]],Hoja3!$A$2:$D$676,4,0)</f>
        <v>80813</v>
      </c>
      <c r="E6813" s="90">
        <v>43</v>
      </c>
    </row>
    <row r="6814" spans="1:6">
      <c r="A6814" s="89">
        <v>44210</v>
      </c>
      <c r="B6814" s="90">
        <v>44210</v>
      </c>
      <c r="C6814" s="90" t="s">
        <v>790</v>
      </c>
      <c r="D6814" s="91">
        <f>VLOOKUP(Pag_Inicio_Corr_mas_casos[[#This Row],[Corregimiento]],Hoja3!$A$2:$D$676,4,0)</f>
        <v>130708</v>
      </c>
      <c r="E6814" s="90">
        <v>42</v>
      </c>
    </row>
    <row r="6815" spans="1:6">
      <c r="A6815" s="89">
        <v>44210</v>
      </c>
      <c r="B6815" s="90">
        <v>44210</v>
      </c>
      <c r="C6815" s="90" t="s">
        <v>857</v>
      </c>
      <c r="D6815" s="91">
        <f>VLOOKUP(Pag_Inicio_Corr_mas_casos[[#This Row],[Corregimiento]],Hoja3!$A$2:$D$676,4,0)</f>
        <v>80809</v>
      </c>
      <c r="E6815" s="90">
        <v>41</v>
      </c>
    </row>
    <row r="6816" spans="1:6">
      <c r="A6816" s="89">
        <v>44210</v>
      </c>
      <c r="B6816" s="90">
        <v>44210</v>
      </c>
      <c r="C6816" s="90" t="s">
        <v>787</v>
      </c>
      <c r="D6816" s="91">
        <f>VLOOKUP(Pag_Inicio_Corr_mas_casos[[#This Row],[Corregimiento]],Hoja3!$A$2:$D$676,4,0)</f>
        <v>80823</v>
      </c>
      <c r="E6816" s="90">
        <v>40</v>
      </c>
    </row>
    <row r="6817" spans="1:6">
      <c r="A6817" s="89">
        <v>44210</v>
      </c>
      <c r="B6817" s="90">
        <v>44210</v>
      </c>
      <c r="C6817" s="90" t="s">
        <v>861</v>
      </c>
      <c r="D6817" s="91">
        <f>VLOOKUP(Pag_Inicio_Corr_mas_casos[[#This Row],[Corregimiento]],Hoja3!$A$2:$D$676,4,0)</f>
        <v>130702</v>
      </c>
      <c r="E6817" s="90">
        <v>40</v>
      </c>
    </row>
    <row r="6818" spans="1:6">
      <c r="A6818" s="89">
        <v>44210</v>
      </c>
      <c r="B6818" s="90">
        <v>44210</v>
      </c>
      <c r="C6818" s="90" t="s">
        <v>783</v>
      </c>
      <c r="D6818" s="91">
        <f>VLOOKUP(Pag_Inicio_Corr_mas_casos[[#This Row],[Corregimiento]],Hoja3!$A$2:$D$676,4,0)</f>
        <v>80810</v>
      </c>
      <c r="E6818" s="90">
        <v>39</v>
      </c>
    </row>
    <row r="6819" spans="1:6">
      <c r="A6819" s="89">
        <v>44210</v>
      </c>
      <c r="B6819" s="90">
        <v>44210</v>
      </c>
      <c r="C6819" s="90" t="s">
        <v>864</v>
      </c>
      <c r="D6819" s="91">
        <f>VLOOKUP(Pag_Inicio_Corr_mas_casos[[#This Row],[Corregimiento]],Hoja3!$A$2:$D$676,4,0)</f>
        <v>81008</v>
      </c>
      <c r="E6819" s="90">
        <v>36</v>
      </c>
    </row>
    <row r="6820" spans="1:6">
      <c r="A6820" s="89">
        <v>44210</v>
      </c>
      <c r="B6820" s="90">
        <v>44210</v>
      </c>
      <c r="C6820" s="90" t="s">
        <v>884</v>
      </c>
      <c r="D6820" s="91">
        <f>VLOOKUP(Pag_Inicio_Corr_mas_casos[[#This Row],[Corregimiento]],Hoja3!$A$2:$D$676,4,0)</f>
        <v>130108</v>
      </c>
      <c r="E6820" s="90">
        <v>36</v>
      </c>
    </row>
    <row r="6821" spans="1:6">
      <c r="A6821" s="89">
        <v>44210</v>
      </c>
      <c r="B6821" s="90">
        <v>44210</v>
      </c>
      <c r="C6821" s="90" t="s">
        <v>800</v>
      </c>
      <c r="D6821" s="91">
        <f>VLOOKUP(Pag_Inicio_Corr_mas_casos[[#This Row],[Corregimiento]],Hoja3!$A$2:$D$676,4,0)</f>
        <v>80822</v>
      </c>
      <c r="E6821" s="90">
        <v>36</v>
      </c>
    </row>
    <row r="6822" spans="1:6">
      <c r="A6822" s="89">
        <v>44210</v>
      </c>
      <c r="B6822" s="90">
        <v>44210</v>
      </c>
      <c r="C6822" s="90" t="s">
        <v>906</v>
      </c>
      <c r="D6822" s="91">
        <f>VLOOKUP(Pag_Inicio_Corr_mas_casos[[#This Row],[Corregimiento]],Hoja3!$A$2:$D$676,4,0)</f>
        <v>40601</v>
      </c>
      <c r="E6822" s="90">
        <v>35</v>
      </c>
    </row>
    <row r="6823" spans="1:6">
      <c r="A6823" s="64">
        <v>44211</v>
      </c>
      <c r="B6823" s="65">
        <v>44211</v>
      </c>
      <c r="C6823" s="65" t="s">
        <v>981</v>
      </c>
      <c r="D6823" s="66">
        <f>VLOOKUP(Pag_Inicio_Corr_mas_casos[[#This Row],[Corregimiento]],Hoja3!$A$2:$D$676,4,0)</f>
        <v>130101</v>
      </c>
      <c r="E6823" s="65">
        <v>62</v>
      </c>
      <c r="F6823">
        <v>20</v>
      </c>
    </row>
    <row r="6824" spans="1:6">
      <c r="A6824" s="64">
        <v>44211</v>
      </c>
      <c r="B6824" s="65">
        <v>44211</v>
      </c>
      <c r="C6824" s="65" t="s">
        <v>882</v>
      </c>
      <c r="D6824" s="66">
        <f>VLOOKUP(Pag_Inicio_Corr_mas_casos[[#This Row],[Corregimiento]],Hoja3!$A$2:$D$676,4,0)</f>
        <v>130106</v>
      </c>
      <c r="E6824" s="65">
        <v>58</v>
      </c>
    </row>
    <row r="6825" spans="1:6">
      <c r="A6825" s="64">
        <v>44211</v>
      </c>
      <c r="B6825" s="65">
        <v>44211</v>
      </c>
      <c r="C6825" s="65" t="s">
        <v>799</v>
      </c>
      <c r="D6825" s="66">
        <f>VLOOKUP(Pag_Inicio_Corr_mas_casos[[#This Row],[Corregimiento]],Hoja3!$A$2:$D$676,4,0)</f>
        <v>80817</v>
      </c>
      <c r="E6825" s="65">
        <v>54</v>
      </c>
    </row>
    <row r="6826" spans="1:6">
      <c r="A6826" s="64">
        <v>44211</v>
      </c>
      <c r="B6826" s="65">
        <v>44211</v>
      </c>
      <c r="C6826" s="65" t="s">
        <v>892</v>
      </c>
      <c r="D6826" s="66">
        <f>VLOOKUP(Pag_Inicio_Corr_mas_casos[[#This Row],[Corregimiento]],Hoja3!$A$2:$D$676,4,0)</f>
        <v>80812</v>
      </c>
      <c r="E6826" s="65">
        <v>52</v>
      </c>
    </row>
    <row r="6827" spans="1:6">
      <c r="A6827" s="64">
        <v>44211</v>
      </c>
      <c r="B6827" s="65">
        <v>44211</v>
      </c>
      <c r="C6827" s="65" t="s">
        <v>868</v>
      </c>
      <c r="D6827" s="66">
        <f>VLOOKUP(Pag_Inicio_Corr_mas_casos[[#This Row],[Corregimiento]],Hoja3!$A$2:$D$676,4,0)</f>
        <v>91001</v>
      </c>
      <c r="E6827" s="65">
        <v>52</v>
      </c>
    </row>
    <row r="6828" spans="1:6">
      <c r="A6828" s="64">
        <v>44211</v>
      </c>
      <c r="B6828" s="65">
        <v>44211</v>
      </c>
      <c r="C6828" s="65" t="s">
        <v>858</v>
      </c>
      <c r="D6828" s="66">
        <f>VLOOKUP(Pag_Inicio_Corr_mas_casos[[#This Row],[Corregimiento]],Hoja3!$A$2:$D$676,4,0)</f>
        <v>80819</v>
      </c>
      <c r="E6828" s="65">
        <v>51</v>
      </c>
    </row>
    <row r="6829" spans="1:6">
      <c r="A6829" s="64">
        <v>44211</v>
      </c>
      <c r="B6829" s="65">
        <v>44211</v>
      </c>
      <c r="C6829" s="65" t="s">
        <v>906</v>
      </c>
      <c r="D6829" s="66">
        <f>VLOOKUP(Pag_Inicio_Corr_mas_casos[[#This Row],[Corregimiento]],Hoja3!$A$2:$D$676,4,0)</f>
        <v>40601</v>
      </c>
      <c r="E6829" s="65">
        <v>48</v>
      </c>
    </row>
    <row r="6830" spans="1:6">
      <c r="A6830" s="64">
        <v>44211</v>
      </c>
      <c r="B6830" s="65">
        <v>44211</v>
      </c>
      <c r="C6830" s="65" t="s">
        <v>618</v>
      </c>
      <c r="D6830" s="66">
        <f>VLOOKUP(Pag_Inicio_Corr_mas_casos[[#This Row],[Corregimiento]],Hoja3!$A$2:$D$676,4,0)</f>
        <v>80821</v>
      </c>
      <c r="E6830" s="65">
        <v>47</v>
      </c>
    </row>
    <row r="6831" spans="1:6">
      <c r="A6831" s="64">
        <v>44211</v>
      </c>
      <c r="B6831" s="65">
        <v>44211</v>
      </c>
      <c r="C6831" s="65" t="s">
        <v>800</v>
      </c>
      <c r="D6831" s="66">
        <f>VLOOKUP(Pag_Inicio_Corr_mas_casos[[#This Row],[Corregimiento]],Hoja3!$A$2:$D$676,4,0)</f>
        <v>80822</v>
      </c>
      <c r="E6831" s="65">
        <v>44</v>
      </c>
    </row>
    <row r="6832" spans="1:6">
      <c r="A6832" s="64">
        <v>44211</v>
      </c>
      <c r="B6832" s="65">
        <v>44211</v>
      </c>
      <c r="C6832" s="65" t="s">
        <v>857</v>
      </c>
      <c r="D6832" s="66">
        <f>VLOOKUP(Pag_Inicio_Corr_mas_casos[[#This Row],[Corregimiento]],Hoja3!$A$2:$D$676,4,0)</f>
        <v>80809</v>
      </c>
      <c r="E6832" s="65">
        <v>38</v>
      </c>
    </row>
    <row r="6833" spans="1:5">
      <c r="A6833" s="64">
        <v>44211</v>
      </c>
      <c r="B6833" s="65">
        <v>44211</v>
      </c>
      <c r="C6833" s="65" t="s">
        <v>791</v>
      </c>
      <c r="D6833" s="66">
        <f>VLOOKUP(Pag_Inicio_Corr_mas_casos[[#This Row],[Corregimiento]],Hoja3!$A$2:$D$676,4,0)</f>
        <v>81007</v>
      </c>
      <c r="E6833" s="65">
        <v>37</v>
      </c>
    </row>
    <row r="6834" spans="1:5">
      <c r="A6834" s="64">
        <v>44211</v>
      </c>
      <c r="B6834" s="65">
        <v>44211</v>
      </c>
      <c r="C6834" s="65" t="s">
        <v>784</v>
      </c>
      <c r="D6834" s="66">
        <f>VLOOKUP(Pag_Inicio_Corr_mas_casos[[#This Row],[Corregimiento]],Hoja3!$A$2:$D$676,4,0)</f>
        <v>130717</v>
      </c>
      <c r="E6834" s="65">
        <v>35</v>
      </c>
    </row>
    <row r="6835" spans="1:5">
      <c r="A6835" s="64">
        <v>44211</v>
      </c>
      <c r="B6835" s="65">
        <v>44211</v>
      </c>
      <c r="C6835" s="65" t="s">
        <v>793</v>
      </c>
      <c r="D6835" s="66">
        <f>VLOOKUP(Pag_Inicio_Corr_mas_casos[[#This Row],[Corregimiento]],Hoja3!$A$2:$D$676,4,0)</f>
        <v>80826</v>
      </c>
      <c r="E6835" s="65">
        <v>34</v>
      </c>
    </row>
    <row r="6836" spans="1:5">
      <c r="A6836" s="64">
        <v>44211</v>
      </c>
      <c r="B6836" s="65">
        <v>44211</v>
      </c>
      <c r="C6836" s="65" t="s">
        <v>802</v>
      </c>
      <c r="D6836" s="66">
        <f>VLOOKUP(Pag_Inicio_Corr_mas_casos[[#This Row],[Corregimiento]],Hoja3!$A$2:$D$676,4,0)</f>
        <v>80815</v>
      </c>
      <c r="E6836" s="65">
        <v>33</v>
      </c>
    </row>
    <row r="6837" spans="1:5">
      <c r="A6837" s="64">
        <v>44211</v>
      </c>
      <c r="B6837" s="65">
        <v>44211</v>
      </c>
      <c r="C6837" s="65" t="s">
        <v>866</v>
      </c>
      <c r="D6837" s="66">
        <f>VLOOKUP(Pag_Inicio_Corr_mas_casos[[#This Row],[Corregimiento]],Hoja3!$A$2:$D$676,4,0)</f>
        <v>81002</v>
      </c>
      <c r="E6837" s="65">
        <v>31</v>
      </c>
    </row>
    <row r="6838" spans="1:5">
      <c r="A6838" s="64">
        <v>44211</v>
      </c>
      <c r="B6838" s="65">
        <v>44211</v>
      </c>
      <c r="C6838" s="65" t="s">
        <v>865</v>
      </c>
      <c r="D6838" s="66">
        <f>VLOOKUP(Pag_Inicio_Corr_mas_casos[[#This Row],[Corregimiento]],Hoja3!$A$2:$D$676,4,0)</f>
        <v>81001</v>
      </c>
      <c r="E6838" s="65">
        <v>30</v>
      </c>
    </row>
    <row r="6839" spans="1:5">
      <c r="A6839" s="64">
        <v>44211</v>
      </c>
      <c r="B6839" s="65">
        <v>44211</v>
      </c>
      <c r="C6839" s="65" t="s">
        <v>805</v>
      </c>
      <c r="D6839" s="66">
        <f>VLOOKUP(Pag_Inicio_Corr_mas_casos[[#This Row],[Corregimiento]],Hoja3!$A$2:$D$676,4,0)</f>
        <v>130701</v>
      </c>
      <c r="E6839" s="65">
        <v>30</v>
      </c>
    </row>
    <row r="6840" spans="1:5">
      <c r="A6840" s="64">
        <v>44211</v>
      </c>
      <c r="B6840" s="65">
        <v>44211</v>
      </c>
      <c r="C6840" s="65" t="s">
        <v>861</v>
      </c>
      <c r="D6840" s="66">
        <f>VLOOKUP(Pag_Inicio_Corr_mas_casos[[#This Row],[Corregimiento]],Hoja3!$A$2:$D$676,4,0)</f>
        <v>130702</v>
      </c>
      <c r="E6840" s="65">
        <v>30</v>
      </c>
    </row>
    <row r="6841" spans="1:5">
      <c r="A6841" s="64">
        <v>44211</v>
      </c>
      <c r="B6841" s="65">
        <v>44211</v>
      </c>
      <c r="C6841" s="65" t="s">
        <v>900</v>
      </c>
      <c r="D6841" s="66">
        <f>VLOOKUP(Pag_Inicio_Corr_mas_casos[[#This Row],[Corregimiento]],Hoja3!$A$2:$D$676,4,0)</f>
        <v>130102</v>
      </c>
      <c r="E6841" s="65">
        <v>29</v>
      </c>
    </row>
    <row r="6842" spans="1:5">
      <c r="A6842" s="64">
        <v>44211</v>
      </c>
      <c r="B6842" s="65">
        <v>44211</v>
      </c>
      <c r="C6842" s="65" t="s">
        <v>864</v>
      </c>
      <c r="D6842" s="66">
        <f>VLOOKUP(Pag_Inicio_Corr_mas_casos[[#This Row],[Corregimiento]],Hoja3!$A$2:$D$676,4,0)</f>
        <v>81008</v>
      </c>
      <c r="E6842" s="65">
        <v>28</v>
      </c>
    </row>
    <row r="6843" spans="1:5">
      <c r="A6843" s="92">
        <v>44212</v>
      </c>
      <c r="B6843" s="93">
        <v>44212</v>
      </c>
      <c r="C6843" s="93" t="s">
        <v>618</v>
      </c>
      <c r="D6843" s="94">
        <f>VLOOKUP(Pag_Inicio_Corr_mas_casos[[#This Row],[Corregimiento]],Hoja3!$A$2:$D$676,4,0)</f>
        <v>80821</v>
      </c>
      <c r="E6843" s="93">
        <v>82</v>
      </c>
    </row>
    <row r="6844" spans="1:5">
      <c r="A6844" s="92">
        <v>44212</v>
      </c>
      <c r="B6844" s="93">
        <v>44212</v>
      </c>
      <c r="C6844" s="93" t="s">
        <v>882</v>
      </c>
      <c r="D6844" s="94">
        <f>VLOOKUP(Pag_Inicio_Corr_mas_casos[[#This Row],[Corregimiento]],Hoja3!$A$2:$D$676,4,0)</f>
        <v>130106</v>
      </c>
      <c r="E6844" s="93">
        <v>71</v>
      </c>
    </row>
    <row r="6845" spans="1:5">
      <c r="A6845" s="92">
        <v>44212</v>
      </c>
      <c r="B6845" s="93">
        <v>44212</v>
      </c>
      <c r="C6845" s="93" t="s">
        <v>789</v>
      </c>
      <c r="D6845" s="94">
        <f>VLOOKUP(Pag_Inicio_Corr_mas_casos[[#This Row],[Corregimiento]],Hoja3!$A$2:$D$676,4,0)</f>
        <v>80816</v>
      </c>
      <c r="E6845" s="93">
        <v>69</v>
      </c>
    </row>
    <row r="6846" spans="1:5">
      <c r="A6846" s="92">
        <v>44212</v>
      </c>
      <c r="B6846" s="93">
        <v>44212</v>
      </c>
      <c r="C6846" s="93" t="s">
        <v>858</v>
      </c>
      <c r="D6846" s="94">
        <f>VLOOKUP(Pag_Inicio_Corr_mas_casos[[#This Row],[Corregimiento]],Hoja3!$A$2:$D$676,4,0)</f>
        <v>80819</v>
      </c>
      <c r="E6846" s="93">
        <v>57</v>
      </c>
    </row>
    <row r="6847" spans="1:5">
      <c r="A6847" s="92">
        <v>44212</v>
      </c>
      <c r="B6847" s="93">
        <v>44212</v>
      </c>
      <c r="C6847" s="93" t="s">
        <v>787</v>
      </c>
      <c r="D6847" s="94">
        <f>VLOOKUP(Pag_Inicio_Corr_mas_casos[[#This Row],[Corregimiento]],Hoja3!$A$2:$D$676,4,0)</f>
        <v>80823</v>
      </c>
      <c r="E6847" s="93">
        <v>51</v>
      </c>
    </row>
    <row r="6848" spans="1:5">
      <c r="A6848" s="92">
        <v>44212</v>
      </c>
      <c r="B6848" s="93">
        <v>44212</v>
      </c>
      <c r="C6848" s="93" t="s">
        <v>800</v>
      </c>
      <c r="D6848" s="94">
        <f>VLOOKUP(Pag_Inicio_Corr_mas_casos[[#This Row],[Corregimiento]],Hoja3!$A$2:$D$676,4,0)</f>
        <v>80822</v>
      </c>
      <c r="E6848" s="93">
        <v>50</v>
      </c>
    </row>
    <row r="6849" spans="1:5">
      <c r="A6849" s="92">
        <v>44212</v>
      </c>
      <c r="B6849" s="93">
        <v>44212</v>
      </c>
      <c r="C6849" s="93" t="s">
        <v>791</v>
      </c>
      <c r="D6849" s="94">
        <f>VLOOKUP(Pag_Inicio_Corr_mas_casos[[#This Row],[Corregimiento]],Hoja3!$A$2:$D$676,4,0)</f>
        <v>81007</v>
      </c>
      <c r="E6849" s="93">
        <v>49</v>
      </c>
    </row>
    <row r="6850" spans="1:5">
      <c r="A6850" s="92">
        <v>44212</v>
      </c>
      <c r="B6850" s="93">
        <v>44212</v>
      </c>
      <c r="C6850" s="93" t="s">
        <v>868</v>
      </c>
      <c r="D6850" s="94">
        <f>VLOOKUP(Pag_Inicio_Corr_mas_casos[[#This Row],[Corregimiento]],Hoja3!$A$2:$D$676,4,0)</f>
        <v>91001</v>
      </c>
      <c r="E6850" s="93">
        <v>49</v>
      </c>
    </row>
    <row r="6851" spans="1:5">
      <c r="A6851" s="92">
        <v>44212</v>
      </c>
      <c r="B6851" s="93">
        <v>44212</v>
      </c>
      <c r="C6851" s="93" t="s">
        <v>799</v>
      </c>
      <c r="D6851" s="94">
        <f>VLOOKUP(Pag_Inicio_Corr_mas_casos[[#This Row],[Corregimiento]],Hoja3!$A$2:$D$676,4,0)</f>
        <v>80817</v>
      </c>
      <c r="E6851" s="93">
        <v>46</v>
      </c>
    </row>
    <row r="6852" spans="1:5">
      <c r="A6852" s="92">
        <v>44212</v>
      </c>
      <c r="B6852" s="93">
        <v>44212</v>
      </c>
      <c r="C6852" s="93" t="s">
        <v>865</v>
      </c>
      <c r="D6852" s="94">
        <f>VLOOKUP(Pag_Inicio_Corr_mas_casos[[#This Row],[Corregimiento]],Hoja3!$A$2:$D$676,4,0)</f>
        <v>81001</v>
      </c>
      <c r="E6852" s="93">
        <v>44</v>
      </c>
    </row>
    <row r="6853" spans="1:5">
      <c r="A6853" s="92">
        <v>44212</v>
      </c>
      <c r="B6853" s="93">
        <v>44212</v>
      </c>
      <c r="C6853" s="93" t="s">
        <v>864</v>
      </c>
      <c r="D6853" s="94">
        <f>VLOOKUP(Pag_Inicio_Corr_mas_casos[[#This Row],[Corregimiento]],Hoja3!$A$2:$D$676,4,0)</f>
        <v>81008</v>
      </c>
      <c r="E6853" s="93">
        <v>43</v>
      </c>
    </row>
    <row r="6854" spans="1:5">
      <c r="A6854" s="92">
        <v>44212</v>
      </c>
      <c r="B6854" s="93">
        <v>44212</v>
      </c>
      <c r="C6854" s="93" t="s">
        <v>802</v>
      </c>
      <c r="D6854" s="94">
        <f>VLOOKUP(Pag_Inicio_Corr_mas_casos[[#This Row],[Corregimiento]],Hoja3!$A$2:$D$676,4,0)</f>
        <v>80815</v>
      </c>
      <c r="E6854" s="93">
        <v>42</v>
      </c>
    </row>
    <row r="6855" spans="1:5">
      <c r="A6855" s="92">
        <v>44212</v>
      </c>
      <c r="B6855" s="93">
        <v>44212</v>
      </c>
      <c r="C6855" s="93" t="s">
        <v>906</v>
      </c>
      <c r="D6855" s="94">
        <f>VLOOKUP(Pag_Inicio_Corr_mas_casos[[#This Row],[Corregimiento]],Hoja3!$A$2:$D$676,4,0)</f>
        <v>40601</v>
      </c>
      <c r="E6855" s="93">
        <v>42</v>
      </c>
    </row>
    <row r="6856" spans="1:5">
      <c r="A6856" s="92">
        <v>44212</v>
      </c>
      <c r="B6856" s="93">
        <v>44212</v>
      </c>
      <c r="C6856" s="93" t="s">
        <v>892</v>
      </c>
      <c r="D6856" s="94">
        <f>VLOOKUP(Pag_Inicio_Corr_mas_casos[[#This Row],[Corregimiento]],Hoja3!$A$2:$D$676,4,0)</f>
        <v>80812</v>
      </c>
      <c r="E6856" s="93">
        <v>42</v>
      </c>
    </row>
    <row r="6857" spans="1:5">
      <c r="A6857" s="92">
        <v>44212</v>
      </c>
      <c r="B6857" s="93">
        <v>44212</v>
      </c>
      <c r="C6857" s="93" t="s">
        <v>900</v>
      </c>
      <c r="D6857" s="94">
        <f>VLOOKUP(Pag_Inicio_Corr_mas_casos[[#This Row],[Corregimiento]],Hoja3!$A$2:$D$676,4,0)</f>
        <v>130102</v>
      </c>
      <c r="E6857" s="93">
        <v>41</v>
      </c>
    </row>
    <row r="6858" spans="1:5">
      <c r="A6858" s="92">
        <v>44212</v>
      </c>
      <c r="B6858" s="93">
        <v>44212</v>
      </c>
      <c r="C6858" s="93" t="s">
        <v>914</v>
      </c>
      <c r="D6858" s="94">
        <f>VLOOKUP(Pag_Inicio_Corr_mas_casos[[#This Row],[Corregimiento]],Hoja3!$A$2:$D$676,4,0)</f>
        <v>130101</v>
      </c>
      <c r="E6858" s="93">
        <v>40</v>
      </c>
    </row>
    <row r="6859" spans="1:5">
      <c r="A6859" s="92">
        <v>44212</v>
      </c>
      <c r="B6859" s="93">
        <v>44212</v>
      </c>
      <c r="C6859" s="93" t="s">
        <v>866</v>
      </c>
      <c r="D6859" s="94">
        <f>VLOOKUP(Pag_Inicio_Corr_mas_casos[[#This Row],[Corregimiento]],Hoja3!$A$2:$D$676,4,0)</f>
        <v>81002</v>
      </c>
      <c r="E6859" s="93">
        <v>38</v>
      </c>
    </row>
    <row r="6860" spans="1:5">
      <c r="A6860" s="92">
        <v>44212</v>
      </c>
      <c r="B6860" s="93">
        <v>44212</v>
      </c>
      <c r="C6860" s="93" t="s">
        <v>786</v>
      </c>
      <c r="D6860" s="94">
        <f>VLOOKUP(Pag_Inicio_Corr_mas_casos[[#This Row],[Corregimiento]],Hoja3!$A$2:$D$676,4,0)</f>
        <v>80806</v>
      </c>
      <c r="E6860" s="93">
        <v>38</v>
      </c>
    </row>
    <row r="6861" spans="1:5">
      <c r="A6861" s="92">
        <v>44212</v>
      </c>
      <c r="B6861" s="93">
        <v>44212</v>
      </c>
      <c r="C6861" s="93" t="s">
        <v>794</v>
      </c>
      <c r="D6861" s="94">
        <f>VLOOKUP(Pag_Inicio_Corr_mas_casos[[#This Row],[Corregimiento]],Hoja3!$A$2:$D$676,4,0)</f>
        <v>80811</v>
      </c>
      <c r="E6861" s="93">
        <v>37</v>
      </c>
    </row>
    <row r="6862" spans="1:5">
      <c r="A6862" s="92">
        <v>44212</v>
      </c>
      <c r="B6862" s="93">
        <v>44212</v>
      </c>
      <c r="C6862" s="93" t="s">
        <v>903</v>
      </c>
      <c r="D6862" s="94">
        <f>VLOOKUP(Pag_Inicio_Corr_mas_casos[[#This Row],[Corregimiento]],Hoja3!$A$2:$D$676,4,0)</f>
        <v>20101</v>
      </c>
      <c r="E6862" s="93">
        <v>36</v>
      </c>
    </row>
    <row r="6863" spans="1:5">
      <c r="A6863" s="105">
        <v>44213</v>
      </c>
      <c r="B6863" s="106">
        <v>44213</v>
      </c>
      <c r="C6863" s="106" t="s">
        <v>892</v>
      </c>
      <c r="D6863" s="107">
        <f>VLOOKUP(Pag_Inicio_Corr_mas_casos[[#This Row],[Corregimiento]],Hoja3!$A$2:$D$676,4,0)</f>
        <v>80812</v>
      </c>
      <c r="E6863" s="106">
        <v>59</v>
      </c>
    </row>
    <row r="6864" spans="1:5">
      <c r="A6864" s="105">
        <v>44213</v>
      </c>
      <c r="B6864" s="106">
        <v>44213</v>
      </c>
      <c r="C6864" s="106" t="s">
        <v>882</v>
      </c>
      <c r="D6864" s="107">
        <f>VLOOKUP(Pag_Inicio_Corr_mas_casos[[#This Row],[Corregimiento]],Hoja3!$A$2:$D$676,4,0)</f>
        <v>130106</v>
      </c>
      <c r="E6864" s="106">
        <v>56</v>
      </c>
    </row>
    <row r="6865" spans="1:5">
      <c r="A6865" s="105">
        <v>44213</v>
      </c>
      <c r="B6865" s="106">
        <v>44213</v>
      </c>
      <c r="C6865" s="106" t="s">
        <v>914</v>
      </c>
      <c r="D6865" s="107">
        <f>VLOOKUP(Pag_Inicio_Corr_mas_casos[[#This Row],[Corregimiento]],Hoja3!$A$2:$D$676,4,0)</f>
        <v>130101</v>
      </c>
      <c r="E6865" s="106">
        <v>46</v>
      </c>
    </row>
    <row r="6866" spans="1:5">
      <c r="A6866" s="105">
        <v>44213</v>
      </c>
      <c r="B6866" s="106">
        <v>44213</v>
      </c>
      <c r="C6866" s="106" t="s">
        <v>900</v>
      </c>
      <c r="D6866" s="107">
        <f>VLOOKUP(Pag_Inicio_Corr_mas_casos[[#This Row],[Corregimiento]],Hoja3!$A$2:$D$676,4,0)</f>
        <v>130102</v>
      </c>
      <c r="E6866" s="106">
        <v>46</v>
      </c>
    </row>
    <row r="6867" spans="1:5">
      <c r="A6867" s="105">
        <v>44213</v>
      </c>
      <c r="B6867" s="106">
        <v>44213</v>
      </c>
      <c r="C6867" s="106" t="s">
        <v>858</v>
      </c>
      <c r="D6867" s="107">
        <f>VLOOKUP(Pag_Inicio_Corr_mas_casos[[#This Row],[Corregimiento]],Hoja3!$A$2:$D$676,4,0)</f>
        <v>80819</v>
      </c>
      <c r="E6867" s="106">
        <v>46</v>
      </c>
    </row>
    <row r="6868" spans="1:5">
      <c r="A6868" s="105">
        <v>44213</v>
      </c>
      <c r="B6868" s="106">
        <v>44213</v>
      </c>
      <c r="C6868" s="106" t="s">
        <v>618</v>
      </c>
      <c r="D6868" s="107">
        <f>VLOOKUP(Pag_Inicio_Corr_mas_casos[[#This Row],[Corregimiento]],Hoja3!$A$2:$D$676,4,0)</f>
        <v>80821</v>
      </c>
      <c r="E6868" s="106">
        <v>40</v>
      </c>
    </row>
    <row r="6869" spans="1:5">
      <c r="A6869" s="105">
        <v>44213</v>
      </c>
      <c r="B6869" s="106">
        <v>44213</v>
      </c>
      <c r="C6869" s="106" t="s">
        <v>793</v>
      </c>
      <c r="D6869" s="107">
        <f>VLOOKUP(Pag_Inicio_Corr_mas_casos[[#This Row],[Corregimiento]],Hoja3!$A$2:$D$676,4,0)</f>
        <v>80826</v>
      </c>
      <c r="E6869" s="106">
        <v>37</v>
      </c>
    </row>
    <row r="6870" spans="1:5">
      <c r="A6870" s="105">
        <v>44213</v>
      </c>
      <c r="B6870" s="106">
        <v>44213</v>
      </c>
      <c r="C6870" s="106" t="s">
        <v>798</v>
      </c>
      <c r="D6870" s="107">
        <f>VLOOKUP(Pag_Inicio_Corr_mas_casos[[#This Row],[Corregimiento]],Hoja3!$A$2:$D$676,4,0)</f>
        <v>80820</v>
      </c>
      <c r="E6870" s="106">
        <v>34</v>
      </c>
    </row>
    <row r="6871" spans="1:5">
      <c r="A6871" s="105">
        <v>44213</v>
      </c>
      <c r="B6871" s="106">
        <v>44213</v>
      </c>
      <c r="C6871" s="106" t="s">
        <v>861</v>
      </c>
      <c r="D6871" s="107">
        <f>VLOOKUP(Pag_Inicio_Corr_mas_casos[[#This Row],[Corregimiento]],Hoja3!$A$2:$D$676,4,0)</f>
        <v>130702</v>
      </c>
      <c r="E6871" s="106">
        <v>31</v>
      </c>
    </row>
    <row r="6872" spans="1:5">
      <c r="A6872" s="105">
        <v>44213</v>
      </c>
      <c r="B6872" s="106">
        <v>44213</v>
      </c>
      <c r="C6872" s="106" t="s">
        <v>800</v>
      </c>
      <c r="D6872" s="107">
        <f>VLOOKUP(Pag_Inicio_Corr_mas_casos[[#This Row],[Corregimiento]],Hoja3!$A$2:$D$676,4,0)</f>
        <v>80822</v>
      </c>
      <c r="E6872" s="106">
        <v>29</v>
      </c>
    </row>
    <row r="6873" spans="1:5">
      <c r="A6873" s="105">
        <v>44213</v>
      </c>
      <c r="B6873" s="106">
        <v>44213</v>
      </c>
      <c r="C6873" s="106" t="s">
        <v>865</v>
      </c>
      <c r="D6873" s="107">
        <f>VLOOKUP(Pag_Inicio_Corr_mas_casos[[#This Row],[Corregimiento]],Hoja3!$A$2:$D$676,4,0)</f>
        <v>81001</v>
      </c>
      <c r="E6873" s="106">
        <v>28</v>
      </c>
    </row>
    <row r="6874" spans="1:5">
      <c r="A6874" s="105">
        <v>44213</v>
      </c>
      <c r="B6874" s="106">
        <v>44213</v>
      </c>
      <c r="C6874" s="106" t="s">
        <v>787</v>
      </c>
      <c r="D6874" s="107">
        <f>VLOOKUP(Pag_Inicio_Corr_mas_casos[[#This Row],[Corregimiento]],Hoja3!$A$2:$D$676,4,0)</f>
        <v>80823</v>
      </c>
      <c r="E6874" s="106">
        <v>28</v>
      </c>
    </row>
    <row r="6875" spans="1:5">
      <c r="A6875" s="105">
        <v>44213</v>
      </c>
      <c r="B6875" s="106">
        <v>44213</v>
      </c>
      <c r="C6875" s="106" t="s">
        <v>796</v>
      </c>
      <c r="D6875" s="107">
        <f>VLOOKUP(Pag_Inicio_Corr_mas_casos[[#This Row],[Corregimiento]],Hoja3!$A$2:$D$676,4,0)</f>
        <v>130107</v>
      </c>
      <c r="E6875" s="106">
        <v>27</v>
      </c>
    </row>
    <row r="6876" spans="1:5">
      <c r="A6876" s="105">
        <v>44213</v>
      </c>
      <c r="B6876" s="106">
        <v>44213</v>
      </c>
      <c r="C6876" s="106" t="s">
        <v>797</v>
      </c>
      <c r="D6876" s="107">
        <f>VLOOKUP(Pag_Inicio_Corr_mas_casos[[#This Row],[Corregimiento]],Hoja3!$A$2:$D$676,4,0)</f>
        <v>80813</v>
      </c>
      <c r="E6876" s="106">
        <v>27</v>
      </c>
    </row>
    <row r="6877" spans="1:5">
      <c r="A6877" s="105">
        <v>44213</v>
      </c>
      <c r="B6877" s="106">
        <v>44213</v>
      </c>
      <c r="C6877" s="106" t="s">
        <v>807</v>
      </c>
      <c r="D6877" s="107">
        <f>VLOOKUP(Pag_Inicio_Corr_mas_casos[[#This Row],[Corregimiento]],Hoja3!$A$2:$D$676,4,0)</f>
        <v>20601</v>
      </c>
      <c r="E6877" s="106">
        <v>26</v>
      </c>
    </row>
    <row r="6878" spans="1:5">
      <c r="A6878" s="105">
        <v>44213</v>
      </c>
      <c r="B6878" s="106">
        <v>44213</v>
      </c>
      <c r="C6878" s="106" t="s">
        <v>813</v>
      </c>
      <c r="D6878" s="107">
        <f>VLOOKUP(Pag_Inicio_Corr_mas_casos[[#This Row],[Corregimiento]],Hoja3!$A$2:$D$676,4,0)</f>
        <v>30107</v>
      </c>
      <c r="E6878" s="106">
        <v>25</v>
      </c>
    </row>
    <row r="6879" spans="1:5">
      <c r="A6879" s="105">
        <v>44213</v>
      </c>
      <c r="B6879" s="106">
        <v>44213</v>
      </c>
      <c r="C6879" s="106" t="s">
        <v>802</v>
      </c>
      <c r="D6879" s="107">
        <f>VLOOKUP(Pag_Inicio_Corr_mas_casos[[#This Row],[Corregimiento]],Hoja3!$A$2:$D$676,4,0)</f>
        <v>80815</v>
      </c>
      <c r="E6879" s="106">
        <v>23</v>
      </c>
    </row>
    <row r="6880" spans="1:5">
      <c r="A6880" s="105">
        <v>44213</v>
      </c>
      <c r="B6880" s="106">
        <v>44213</v>
      </c>
      <c r="C6880" s="106" t="s">
        <v>952</v>
      </c>
      <c r="D6880" s="107">
        <f>VLOOKUP(Pag_Inicio_Corr_mas_casos[[#This Row],[Corregimiento]],Hoja3!$A$2:$D$676,4,0)</f>
        <v>50307</v>
      </c>
      <c r="E6880" s="106">
        <v>23</v>
      </c>
    </row>
    <row r="6881" spans="1:6">
      <c r="A6881" s="105">
        <v>44213</v>
      </c>
      <c r="B6881" s="106">
        <v>44213</v>
      </c>
      <c r="C6881" s="106" t="s">
        <v>868</v>
      </c>
      <c r="D6881" s="107">
        <f>VLOOKUP(Pag_Inicio_Corr_mas_casos[[#This Row],[Corregimiento]],Hoja3!$A$2:$D$676,4,0)</f>
        <v>91001</v>
      </c>
      <c r="E6881" s="106">
        <v>23</v>
      </c>
    </row>
    <row r="6882" spans="1:6">
      <c r="A6882" s="105">
        <v>44213</v>
      </c>
      <c r="B6882" s="106">
        <v>44213</v>
      </c>
      <c r="C6882" s="106" t="s">
        <v>791</v>
      </c>
      <c r="D6882" s="107">
        <f>VLOOKUP(Pag_Inicio_Corr_mas_casos[[#This Row],[Corregimiento]],Hoja3!$A$2:$D$676,4,0)</f>
        <v>81007</v>
      </c>
      <c r="E6882" s="106">
        <v>22</v>
      </c>
    </row>
    <row r="6883" spans="1:6">
      <c r="A6883" s="58">
        <v>44214</v>
      </c>
      <c r="B6883" s="59">
        <v>44214</v>
      </c>
      <c r="C6883" s="59" t="s">
        <v>618</v>
      </c>
      <c r="D6883" s="60">
        <f>VLOOKUP(Pag_Inicio_Corr_mas_casos[[#This Row],[Corregimiento]],Hoja3!$A$2:$D$676,4,0)</f>
        <v>80821</v>
      </c>
      <c r="E6883" s="59">
        <v>50</v>
      </c>
      <c r="F6883">
        <v>20</v>
      </c>
    </row>
    <row r="6884" spans="1:6">
      <c r="A6884" s="58">
        <v>44214</v>
      </c>
      <c r="B6884" s="59">
        <v>44214</v>
      </c>
      <c r="C6884" s="59" t="s">
        <v>858</v>
      </c>
      <c r="D6884" s="60">
        <f>VLOOKUP(Pag_Inicio_Corr_mas_casos[[#This Row],[Corregimiento]],Hoja3!$A$2:$D$676,4,0)</f>
        <v>80819</v>
      </c>
      <c r="E6884" s="59">
        <v>40</v>
      </c>
    </row>
    <row r="6885" spans="1:6">
      <c r="A6885" s="58">
        <v>44214</v>
      </c>
      <c r="B6885" s="59">
        <v>44214</v>
      </c>
      <c r="C6885" s="59" t="s">
        <v>900</v>
      </c>
      <c r="D6885" s="60">
        <f>VLOOKUP(Pag_Inicio_Corr_mas_casos[[#This Row],[Corregimiento]],Hoja3!$A$2:$D$676,4,0)</f>
        <v>130102</v>
      </c>
      <c r="E6885" s="59">
        <v>39</v>
      </c>
    </row>
    <row r="6886" spans="1:6">
      <c r="A6886" s="58">
        <v>44214</v>
      </c>
      <c r="B6886" s="59">
        <v>44214</v>
      </c>
      <c r="C6886" s="59" t="s">
        <v>865</v>
      </c>
      <c r="D6886" s="60">
        <f>VLOOKUP(Pag_Inicio_Corr_mas_casos[[#This Row],[Corregimiento]],Hoja3!$A$2:$D$676,4,0)</f>
        <v>81001</v>
      </c>
      <c r="E6886" s="59">
        <v>34</v>
      </c>
    </row>
    <row r="6887" spans="1:6">
      <c r="A6887" s="58">
        <v>44214</v>
      </c>
      <c r="B6887" s="59">
        <v>44214</v>
      </c>
      <c r="C6887" s="59" t="s">
        <v>914</v>
      </c>
      <c r="D6887" s="60">
        <f>VLOOKUP(Pag_Inicio_Corr_mas_casos[[#This Row],[Corregimiento]],Hoja3!$A$2:$D$676,4,0)</f>
        <v>130101</v>
      </c>
      <c r="E6887" s="59">
        <v>32</v>
      </c>
    </row>
    <row r="6888" spans="1:6">
      <c r="A6888" s="58">
        <v>44214</v>
      </c>
      <c r="B6888" s="59">
        <v>44214</v>
      </c>
      <c r="C6888" s="59" t="s">
        <v>790</v>
      </c>
      <c r="D6888" s="60">
        <f>VLOOKUP(Pag_Inicio_Corr_mas_casos[[#This Row],[Corregimiento]],Hoja3!$A$2:$D$676,4,0)</f>
        <v>130708</v>
      </c>
      <c r="E6888" s="59">
        <v>30</v>
      </c>
    </row>
    <row r="6889" spans="1:6">
      <c r="A6889" s="58">
        <v>44214</v>
      </c>
      <c r="B6889" s="59">
        <v>44214</v>
      </c>
      <c r="C6889" s="59" t="s">
        <v>816</v>
      </c>
      <c r="D6889" s="60">
        <f>VLOOKUP(Pag_Inicio_Corr_mas_casos[[#This Row],[Corregimiento]],Hoja3!$A$2:$D$676,4,0)</f>
        <v>40606</v>
      </c>
      <c r="E6889" s="59">
        <v>28</v>
      </c>
    </row>
    <row r="6890" spans="1:6">
      <c r="A6890" s="58">
        <v>44214</v>
      </c>
      <c r="B6890" s="59">
        <v>44214</v>
      </c>
      <c r="C6890" s="59" t="s">
        <v>791</v>
      </c>
      <c r="D6890" s="60">
        <f>VLOOKUP(Pag_Inicio_Corr_mas_casos[[#This Row],[Corregimiento]],Hoja3!$A$2:$D$676,4,0)</f>
        <v>81007</v>
      </c>
      <c r="E6890" s="59">
        <v>26</v>
      </c>
    </row>
    <row r="6891" spans="1:6">
      <c r="A6891" s="58">
        <v>44214</v>
      </c>
      <c r="B6891" s="59">
        <v>44214</v>
      </c>
      <c r="C6891" s="59" t="s">
        <v>868</v>
      </c>
      <c r="D6891" s="60">
        <f>VLOOKUP(Pag_Inicio_Corr_mas_casos[[#This Row],[Corregimiento]],Hoja3!$A$2:$D$676,4,0)</f>
        <v>91001</v>
      </c>
      <c r="E6891" s="59">
        <v>22</v>
      </c>
    </row>
    <row r="6892" spans="1:6">
      <c r="A6892" s="58">
        <v>44214</v>
      </c>
      <c r="B6892" s="59">
        <v>44214</v>
      </c>
      <c r="C6892" s="59" t="s">
        <v>866</v>
      </c>
      <c r="D6892" s="60">
        <f>VLOOKUP(Pag_Inicio_Corr_mas_casos[[#This Row],[Corregimiento]],Hoja3!$A$2:$D$676,4,0)</f>
        <v>81002</v>
      </c>
      <c r="E6892" s="59">
        <v>20</v>
      </c>
    </row>
    <row r="6893" spans="1:6">
      <c r="A6893" s="58">
        <v>44214</v>
      </c>
      <c r="B6893" s="59">
        <v>44214</v>
      </c>
      <c r="C6893" s="59" t="s">
        <v>798</v>
      </c>
      <c r="D6893" s="60">
        <f>VLOOKUP(Pag_Inicio_Corr_mas_casos[[#This Row],[Corregimiento]],Hoja3!$A$2:$D$676,4,0)</f>
        <v>80820</v>
      </c>
      <c r="E6893" s="59">
        <v>20</v>
      </c>
    </row>
    <row r="6894" spans="1:6">
      <c r="A6894" s="58">
        <v>44214</v>
      </c>
      <c r="B6894" s="59">
        <v>44214</v>
      </c>
      <c r="C6894" s="59" t="s">
        <v>898</v>
      </c>
      <c r="D6894" s="60">
        <f>VLOOKUP(Pag_Inicio_Corr_mas_casos[[#This Row],[Corregimiento]],Hoja3!$A$2:$D$676,4,0)</f>
        <v>40201</v>
      </c>
      <c r="E6894" s="59">
        <v>19</v>
      </c>
    </row>
    <row r="6895" spans="1:6">
      <c r="A6895" s="58">
        <v>44214</v>
      </c>
      <c r="B6895" s="59">
        <v>44214</v>
      </c>
      <c r="C6895" s="59" t="s">
        <v>857</v>
      </c>
      <c r="D6895" s="60">
        <f>VLOOKUP(Pag_Inicio_Corr_mas_casos[[#This Row],[Corregimiento]],Hoja3!$A$2:$D$676,4,0)</f>
        <v>80809</v>
      </c>
      <c r="E6895" s="59">
        <v>19</v>
      </c>
    </row>
    <row r="6896" spans="1:6">
      <c r="A6896" s="58">
        <v>44214</v>
      </c>
      <c r="B6896" s="59">
        <v>44214</v>
      </c>
      <c r="C6896" s="59" t="s">
        <v>805</v>
      </c>
      <c r="D6896" s="60">
        <f>VLOOKUP(Pag_Inicio_Corr_mas_casos[[#This Row],[Corregimiento]],Hoja3!$A$2:$D$676,4,0)</f>
        <v>130701</v>
      </c>
      <c r="E6896" s="59">
        <v>18</v>
      </c>
    </row>
    <row r="6897" spans="1:5">
      <c r="A6897" s="58">
        <v>44214</v>
      </c>
      <c r="B6897" s="59">
        <v>44214</v>
      </c>
      <c r="C6897" s="59" t="s">
        <v>904</v>
      </c>
      <c r="D6897" s="60">
        <f>VLOOKUP(Pag_Inicio_Corr_mas_casos[[#This Row],[Corregimiento]],Hoja3!$A$2:$D$676,4,0)</f>
        <v>40501</v>
      </c>
      <c r="E6897" s="59">
        <v>18</v>
      </c>
    </row>
    <row r="6898" spans="1:5">
      <c r="A6898" s="58">
        <v>44214</v>
      </c>
      <c r="B6898" s="59">
        <v>44214</v>
      </c>
      <c r="C6898" s="59" t="s">
        <v>807</v>
      </c>
      <c r="D6898" s="60">
        <f>VLOOKUP(Pag_Inicio_Corr_mas_casos[[#This Row],[Corregimiento]],Hoja3!$A$2:$D$676,4,0)</f>
        <v>20601</v>
      </c>
      <c r="E6898" s="59">
        <v>17</v>
      </c>
    </row>
    <row r="6899" spans="1:5">
      <c r="A6899" s="58">
        <v>44214</v>
      </c>
      <c r="B6899" s="59">
        <v>44214</v>
      </c>
      <c r="C6899" s="59" t="s">
        <v>822</v>
      </c>
      <c r="D6899" s="60">
        <f>VLOOKUP(Pag_Inicio_Corr_mas_casos[[#This Row],[Corregimiento]],Hoja3!$A$2:$D$676,4,0)</f>
        <v>60105</v>
      </c>
      <c r="E6899" s="59">
        <v>17</v>
      </c>
    </row>
    <row r="6900" spans="1:5">
      <c r="A6900" s="58">
        <v>44214</v>
      </c>
      <c r="B6900" s="59">
        <v>44214</v>
      </c>
      <c r="C6900" s="59" t="s">
        <v>800</v>
      </c>
      <c r="D6900" s="60">
        <f>VLOOKUP(Pag_Inicio_Corr_mas_casos[[#This Row],[Corregimiento]],Hoja3!$A$2:$D$676,4,0)</f>
        <v>80822</v>
      </c>
      <c r="E6900" s="59">
        <v>16</v>
      </c>
    </row>
    <row r="6901" spans="1:5">
      <c r="A6901" s="58">
        <v>44214</v>
      </c>
      <c r="B6901" s="59">
        <v>44214</v>
      </c>
      <c r="C6901" s="59" t="s">
        <v>852</v>
      </c>
      <c r="D6901" s="60">
        <f>VLOOKUP(Pag_Inicio_Corr_mas_casos[[#This Row],[Corregimiento]],Hoja3!$A$2:$D$676,4,0)</f>
        <v>60101</v>
      </c>
      <c r="E6901" s="59">
        <v>16</v>
      </c>
    </row>
    <row r="6902" spans="1:5">
      <c r="A6902" s="58">
        <v>44214</v>
      </c>
      <c r="B6902" s="59">
        <v>44214</v>
      </c>
      <c r="C6902" s="59" t="s">
        <v>787</v>
      </c>
      <c r="D6902" s="60">
        <f>VLOOKUP(Pag_Inicio_Corr_mas_casos[[#This Row],[Corregimiento]],Hoja3!$A$2:$D$676,4,0)</f>
        <v>80823</v>
      </c>
      <c r="E6902" s="59">
        <v>16</v>
      </c>
    </row>
    <row r="6903" spans="1:5">
      <c r="A6903" s="89">
        <v>44215</v>
      </c>
      <c r="B6903" s="90">
        <v>44215</v>
      </c>
      <c r="C6903" s="90" t="s">
        <v>868</v>
      </c>
      <c r="D6903" s="91">
        <f>VLOOKUP(Pag_Inicio_Corr_mas_casos[[#This Row],[Corregimiento]],Hoja3!$A$2:$D$676,4,0)</f>
        <v>91001</v>
      </c>
      <c r="E6903" s="90">
        <v>59</v>
      </c>
    </row>
    <row r="6904" spans="1:5">
      <c r="A6904" s="89">
        <v>44215</v>
      </c>
      <c r="B6904" s="90">
        <v>44215</v>
      </c>
      <c r="C6904" s="90" t="s">
        <v>882</v>
      </c>
      <c r="D6904" s="91">
        <f>VLOOKUP(Pag_Inicio_Corr_mas_casos[[#This Row],[Corregimiento]],Hoja3!$A$2:$D$676,4,0)</f>
        <v>130106</v>
      </c>
      <c r="E6904" s="90">
        <v>59</v>
      </c>
    </row>
    <row r="6905" spans="1:5">
      <c r="A6905" s="89">
        <v>44215</v>
      </c>
      <c r="B6905" s="90">
        <v>44215</v>
      </c>
      <c r="C6905" s="90" t="s">
        <v>798</v>
      </c>
      <c r="D6905" s="91">
        <f>VLOOKUP(Pag_Inicio_Corr_mas_casos[[#This Row],[Corregimiento]],Hoja3!$A$2:$D$676,4,0)</f>
        <v>80820</v>
      </c>
      <c r="E6905" s="90">
        <v>51</v>
      </c>
    </row>
    <row r="6906" spans="1:5">
      <c r="A6906" s="89">
        <v>44215</v>
      </c>
      <c r="B6906" s="90">
        <v>44215</v>
      </c>
      <c r="C6906" s="90" t="s">
        <v>858</v>
      </c>
      <c r="D6906" s="91">
        <f>VLOOKUP(Pag_Inicio_Corr_mas_casos[[#This Row],[Corregimiento]],Hoja3!$A$2:$D$676,4,0)</f>
        <v>80819</v>
      </c>
      <c r="E6906" s="90">
        <v>40</v>
      </c>
    </row>
    <row r="6907" spans="1:5">
      <c r="A6907" s="89">
        <v>44215</v>
      </c>
      <c r="B6907" s="90">
        <v>44215</v>
      </c>
      <c r="C6907" s="90" t="s">
        <v>618</v>
      </c>
      <c r="D6907" s="91">
        <f>VLOOKUP(Pag_Inicio_Corr_mas_casos[[#This Row],[Corregimiento]],Hoja3!$A$2:$D$676,4,0)</f>
        <v>80821</v>
      </c>
      <c r="E6907" s="90">
        <v>39</v>
      </c>
    </row>
    <row r="6908" spans="1:5">
      <c r="A6908" s="89">
        <v>44215</v>
      </c>
      <c r="B6908" s="90">
        <v>44215</v>
      </c>
      <c r="C6908" s="90" t="s">
        <v>800</v>
      </c>
      <c r="D6908" s="91">
        <f>VLOOKUP(Pag_Inicio_Corr_mas_casos[[#This Row],[Corregimiento]],Hoja3!$A$2:$D$676,4,0)</f>
        <v>80822</v>
      </c>
      <c r="E6908" s="90">
        <v>39</v>
      </c>
    </row>
    <row r="6909" spans="1:5">
      <c r="A6909" s="89">
        <v>44215</v>
      </c>
      <c r="B6909" s="90">
        <v>44215</v>
      </c>
      <c r="C6909" s="116" t="s">
        <v>900</v>
      </c>
      <c r="D6909" s="91">
        <f>VLOOKUP(Pag_Inicio_Corr_mas_casos[[#This Row],[Corregimiento]],Hoja3!$A$2:$D$676,4,0)</f>
        <v>130102</v>
      </c>
      <c r="E6909" s="90">
        <v>39</v>
      </c>
    </row>
    <row r="6910" spans="1:5">
      <c r="A6910" s="89">
        <v>44215</v>
      </c>
      <c r="B6910" s="90">
        <v>44215</v>
      </c>
      <c r="C6910" s="116" t="s">
        <v>857</v>
      </c>
      <c r="D6910" s="117">
        <f>VLOOKUP(Pag_Inicio_Corr_mas_casos[[#This Row],[Corregimiento]],Hoja3!$A$2:$D$676,4,0)</f>
        <v>80809</v>
      </c>
      <c r="E6910" s="90">
        <v>39</v>
      </c>
    </row>
    <row r="6911" spans="1:5">
      <c r="A6911" s="89">
        <v>44215</v>
      </c>
      <c r="B6911" s="90">
        <v>44215</v>
      </c>
      <c r="C6911" s="116" t="s">
        <v>916</v>
      </c>
      <c r="D6911" s="117">
        <f>VLOOKUP(Pag_Inicio_Corr_mas_casos[[#This Row],[Corregimiento]],Hoja3!$A$2:$D$676,4,0)</f>
        <v>91011</v>
      </c>
      <c r="E6911" s="90">
        <v>38</v>
      </c>
    </row>
    <row r="6912" spans="1:5">
      <c r="A6912" s="89">
        <v>44215</v>
      </c>
      <c r="B6912" s="90">
        <v>44215</v>
      </c>
      <c r="C6912" s="116" t="s">
        <v>802</v>
      </c>
      <c r="D6912" s="117">
        <f>VLOOKUP(Pag_Inicio_Corr_mas_casos[[#This Row],[Corregimiento]],Hoja3!$A$2:$D$676,4,0)</f>
        <v>80815</v>
      </c>
      <c r="E6912" s="90">
        <v>35</v>
      </c>
    </row>
    <row r="6913" spans="1:5">
      <c r="A6913" s="89">
        <v>44215</v>
      </c>
      <c r="B6913" s="90">
        <v>44215</v>
      </c>
      <c r="C6913" s="116" t="s">
        <v>892</v>
      </c>
      <c r="D6913" s="117">
        <f>VLOOKUP(Pag_Inicio_Corr_mas_casos[[#This Row],[Corregimiento]],Hoja3!$A$2:$D$676,4,0)</f>
        <v>80812</v>
      </c>
      <c r="E6913" s="90">
        <v>34</v>
      </c>
    </row>
    <row r="6914" spans="1:5">
      <c r="A6914" s="89">
        <v>44215</v>
      </c>
      <c r="B6914" s="90">
        <v>44215</v>
      </c>
      <c r="C6914" s="116" t="s">
        <v>797</v>
      </c>
      <c r="D6914" s="117">
        <f>VLOOKUP(Pag_Inicio_Corr_mas_casos[[#This Row],[Corregimiento]],Hoja3!$A$2:$D$676,4,0)</f>
        <v>80813</v>
      </c>
      <c r="E6914" s="90">
        <v>34</v>
      </c>
    </row>
    <row r="6915" spans="1:5">
      <c r="A6915" s="89">
        <v>44215</v>
      </c>
      <c r="B6915" s="90">
        <v>44215</v>
      </c>
      <c r="C6915" s="116" t="s">
        <v>787</v>
      </c>
      <c r="D6915" s="117">
        <f>VLOOKUP(Pag_Inicio_Corr_mas_casos[[#This Row],[Corregimiento]],Hoja3!$A$2:$D$676,4,0)</f>
        <v>80823</v>
      </c>
      <c r="E6915" s="90">
        <v>33</v>
      </c>
    </row>
    <row r="6916" spans="1:5">
      <c r="A6916" s="89">
        <v>44215</v>
      </c>
      <c r="B6916" s="90">
        <v>44215</v>
      </c>
      <c r="C6916" s="116" t="s">
        <v>813</v>
      </c>
      <c r="D6916" s="117">
        <f>VLOOKUP(Pag_Inicio_Corr_mas_casos[[#This Row],[Corregimiento]],Hoja3!$A$2:$D$676,4,0)</f>
        <v>30107</v>
      </c>
      <c r="E6916" s="90">
        <v>30</v>
      </c>
    </row>
    <row r="6917" spans="1:5">
      <c r="A6917" s="89">
        <v>44215</v>
      </c>
      <c r="B6917" s="90">
        <v>44215</v>
      </c>
      <c r="C6917" s="116" t="s">
        <v>906</v>
      </c>
      <c r="D6917" s="117">
        <f>VLOOKUP(Pag_Inicio_Corr_mas_casos[[#This Row],[Corregimiento]],Hoja3!$A$2:$D$676,4,0)</f>
        <v>40601</v>
      </c>
      <c r="E6917" s="90">
        <v>30</v>
      </c>
    </row>
    <row r="6918" spans="1:5">
      <c r="A6918" s="89">
        <v>44215</v>
      </c>
      <c r="B6918" s="90">
        <v>44215</v>
      </c>
      <c r="C6918" s="116" t="s">
        <v>807</v>
      </c>
      <c r="D6918" s="117">
        <f>VLOOKUP(Pag_Inicio_Corr_mas_casos[[#This Row],[Corregimiento]],Hoja3!$A$2:$D$676,4,0)</f>
        <v>20601</v>
      </c>
      <c r="E6918" s="90">
        <v>30</v>
      </c>
    </row>
    <row r="6919" spans="1:5">
      <c r="A6919" s="89">
        <v>44215</v>
      </c>
      <c r="B6919" s="90">
        <v>44215</v>
      </c>
      <c r="C6919" s="116" t="s">
        <v>786</v>
      </c>
      <c r="D6919" s="117">
        <f>VLOOKUP(Pag_Inicio_Corr_mas_casos[[#This Row],[Corregimiento]],Hoja3!$A$2:$D$676,4,0)</f>
        <v>80806</v>
      </c>
      <c r="E6919" s="90">
        <v>29</v>
      </c>
    </row>
    <row r="6920" spans="1:5">
      <c r="A6920" s="89">
        <v>44215</v>
      </c>
      <c r="B6920" s="90">
        <v>44215</v>
      </c>
      <c r="C6920" s="116" t="s">
        <v>799</v>
      </c>
      <c r="D6920" s="117">
        <f>VLOOKUP(Pag_Inicio_Corr_mas_casos[[#This Row],[Corregimiento]],Hoja3!$A$2:$D$676,4,0)</f>
        <v>80817</v>
      </c>
      <c r="E6920" s="90">
        <v>29</v>
      </c>
    </row>
    <row r="6921" spans="1:5">
      <c r="A6921" s="89">
        <v>44215</v>
      </c>
      <c r="B6921" s="90">
        <v>44215</v>
      </c>
      <c r="C6921" s="116" t="s">
        <v>866</v>
      </c>
      <c r="D6921" s="117">
        <f>VLOOKUP(Pag_Inicio_Corr_mas_casos[[#This Row],[Corregimiento]],Hoja3!$A$2:$D$676,4,0)</f>
        <v>81002</v>
      </c>
      <c r="E6921" s="90">
        <v>27</v>
      </c>
    </row>
    <row r="6922" spans="1:5">
      <c r="A6922" s="89">
        <v>44215</v>
      </c>
      <c r="B6922" s="90">
        <v>44215</v>
      </c>
      <c r="C6922" s="116" t="s">
        <v>842</v>
      </c>
      <c r="D6922" s="117">
        <f>VLOOKUP(Pag_Inicio_Corr_mas_casos[[#This Row],[Corregimiento]],Hoja3!$A$2:$D$676,4,0)</f>
        <v>80802</v>
      </c>
      <c r="E6922" s="90">
        <v>27</v>
      </c>
    </row>
    <row r="6923" spans="1:5">
      <c r="A6923" s="64">
        <v>44216</v>
      </c>
      <c r="B6923" s="65">
        <v>44216</v>
      </c>
      <c r="C6923" s="118" t="s">
        <v>914</v>
      </c>
      <c r="D6923" s="119">
        <f>VLOOKUP(Pag_Inicio_Corr_mas_casos[[#This Row],[Corregimiento]],Hoja3!$A$2:$D$676,4,0)</f>
        <v>130101</v>
      </c>
      <c r="E6923" s="65">
        <v>61</v>
      </c>
    </row>
    <row r="6924" spans="1:5">
      <c r="A6924" s="64">
        <v>44216</v>
      </c>
      <c r="B6924" s="65">
        <v>44216</v>
      </c>
      <c r="C6924" s="118" t="s">
        <v>618</v>
      </c>
      <c r="D6924" s="119">
        <f>VLOOKUP(Pag_Inicio_Corr_mas_casos[[#This Row],[Corregimiento]],Hoja3!$A$2:$D$676,4,0)</f>
        <v>80821</v>
      </c>
      <c r="E6924" s="65">
        <v>55</v>
      </c>
    </row>
    <row r="6925" spans="1:5">
      <c r="A6925" s="64">
        <v>44216</v>
      </c>
      <c r="B6925" s="65">
        <v>44216</v>
      </c>
      <c r="C6925" s="118" t="s">
        <v>868</v>
      </c>
      <c r="D6925" s="119">
        <f>VLOOKUP(Pag_Inicio_Corr_mas_casos[[#This Row],[Corregimiento]],Hoja3!$A$2:$D$676,4,0)</f>
        <v>91001</v>
      </c>
      <c r="E6925" s="65">
        <v>54</v>
      </c>
    </row>
    <row r="6926" spans="1:5">
      <c r="A6926" s="64">
        <v>44216</v>
      </c>
      <c r="B6926" s="65">
        <v>44216</v>
      </c>
      <c r="C6926" s="118" t="s">
        <v>882</v>
      </c>
      <c r="D6926" s="119">
        <f>VLOOKUP(Pag_Inicio_Corr_mas_casos[[#This Row],[Corregimiento]],Hoja3!$A$2:$D$676,4,0)</f>
        <v>130106</v>
      </c>
      <c r="E6926" s="65">
        <v>54</v>
      </c>
    </row>
    <row r="6927" spans="1:5">
      <c r="A6927" s="64">
        <v>44216</v>
      </c>
      <c r="B6927" s="65">
        <v>44216</v>
      </c>
      <c r="C6927" s="118" t="s">
        <v>858</v>
      </c>
      <c r="D6927" s="119">
        <f>VLOOKUP(Pag_Inicio_Corr_mas_casos[[#This Row],[Corregimiento]],Hoja3!$A$2:$D$676,4,0)</f>
        <v>80819</v>
      </c>
      <c r="E6927" s="65">
        <v>53</v>
      </c>
    </row>
    <row r="6928" spans="1:5">
      <c r="A6928" s="64">
        <v>44216</v>
      </c>
      <c r="B6928" s="65">
        <v>44216</v>
      </c>
      <c r="C6928" s="118" t="s">
        <v>959</v>
      </c>
      <c r="D6928" s="119">
        <f>VLOOKUP(Pag_Inicio_Corr_mas_casos[[#This Row],[Corregimiento]],Hoja3!$A$2:$D$676,4,0)</f>
        <v>20307</v>
      </c>
      <c r="E6928" s="65">
        <v>45</v>
      </c>
    </row>
    <row r="6929" spans="1:5">
      <c r="A6929" s="64">
        <v>44216</v>
      </c>
      <c r="B6929" s="65">
        <v>44216</v>
      </c>
      <c r="C6929" s="118" t="s">
        <v>797</v>
      </c>
      <c r="D6929" s="119">
        <f>VLOOKUP(Pag_Inicio_Corr_mas_casos[[#This Row],[Corregimiento]],Hoja3!$A$2:$D$676,4,0)</f>
        <v>80813</v>
      </c>
      <c r="E6929" s="65">
        <v>34</v>
      </c>
    </row>
    <row r="6930" spans="1:5">
      <c r="A6930" s="64">
        <v>44216</v>
      </c>
      <c r="B6930" s="65">
        <v>44216</v>
      </c>
      <c r="C6930" s="118" t="s">
        <v>892</v>
      </c>
      <c r="D6930" s="119">
        <f>VLOOKUP(Pag_Inicio_Corr_mas_casos[[#This Row],[Corregimiento]],Hoja3!$A$2:$D$676,4,0)</f>
        <v>80812</v>
      </c>
      <c r="E6930" s="65">
        <v>34</v>
      </c>
    </row>
    <row r="6931" spans="1:5">
      <c r="A6931" s="64">
        <v>44216</v>
      </c>
      <c r="B6931" s="65">
        <v>44216</v>
      </c>
      <c r="C6931" s="118" t="s">
        <v>790</v>
      </c>
      <c r="D6931" s="119">
        <f>VLOOKUP(Pag_Inicio_Corr_mas_casos[[#This Row],[Corregimiento]],Hoja3!$A$2:$D$676,4,0)</f>
        <v>130708</v>
      </c>
      <c r="E6931" s="65">
        <v>33</v>
      </c>
    </row>
    <row r="6932" spans="1:5">
      <c r="A6932" s="64">
        <v>44216</v>
      </c>
      <c r="B6932" s="65">
        <v>44216</v>
      </c>
      <c r="C6932" s="118" t="s">
        <v>787</v>
      </c>
      <c r="D6932" s="119">
        <f>VLOOKUP(Pag_Inicio_Corr_mas_casos[[#This Row],[Corregimiento]],Hoja3!$A$2:$D$676,4,0)</f>
        <v>80823</v>
      </c>
      <c r="E6932" s="65">
        <v>31</v>
      </c>
    </row>
    <row r="6933" spans="1:5">
      <c r="A6933" s="64">
        <v>44216</v>
      </c>
      <c r="B6933" s="65">
        <v>44216</v>
      </c>
      <c r="C6933" s="118" t="s">
        <v>906</v>
      </c>
      <c r="D6933" s="119">
        <f>VLOOKUP(Pag_Inicio_Corr_mas_casos[[#This Row],[Corregimiento]],Hoja3!$A$2:$D$676,4,0)</f>
        <v>40601</v>
      </c>
      <c r="E6933" s="65">
        <v>31</v>
      </c>
    </row>
    <row r="6934" spans="1:5">
      <c r="A6934" s="64">
        <v>44216</v>
      </c>
      <c r="B6934" s="65">
        <v>44216</v>
      </c>
      <c r="C6934" s="118" t="s">
        <v>799</v>
      </c>
      <c r="D6934" s="119">
        <f>VLOOKUP(Pag_Inicio_Corr_mas_casos[[#This Row],[Corregimiento]],Hoja3!$A$2:$D$676,4,0)</f>
        <v>80817</v>
      </c>
      <c r="E6934" s="65">
        <v>30</v>
      </c>
    </row>
    <row r="6935" spans="1:5">
      <c r="A6935" s="64">
        <v>44216</v>
      </c>
      <c r="B6935" s="65">
        <v>44216</v>
      </c>
      <c r="C6935" s="118" t="s">
        <v>800</v>
      </c>
      <c r="D6935" s="119">
        <f>VLOOKUP(Pag_Inicio_Corr_mas_casos[[#This Row],[Corregimiento]],Hoja3!$A$2:$D$676,4,0)</f>
        <v>80822</v>
      </c>
      <c r="E6935" s="65">
        <v>30</v>
      </c>
    </row>
    <row r="6936" spans="1:5">
      <c r="A6936" s="64">
        <v>44216</v>
      </c>
      <c r="B6936" s="65">
        <v>44216</v>
      </c>
      <c r="C6936" s="118" t="s">
        <v>867</v>
      </c>
      <c r="D6936" s="119">
        <f>VLOOKUP(Pag_Inicio_Corr_mas_casos[[#This Row],[Corregimiento]],Hoja3!$A$2:$D$676,4,0)</f>
        <v>81003</v>
      </c>
      <c r="E6936" s="65">
        <v>28</v>
      </c>
    </row>
    <row r="6937" spans="1:5">
      <c r="A6937" s="64">
        <v>44216</v>
      </c>
      <c r="B6937" s="65">
        <v>44216</v>
      </c>
      <c r="C6937" s="118" t="s">
        <v>785</v>
      </c>
      <c r="D6937" s="119">
        <f>VLOOKUP(Pag_Inicio_Corr_mas_casos[[#This Row],[Corregimiento]],Hoja3!$A$2:$D$676,4,0)</f>
        <v>81009</v>
      </c>
      <c r="E6937" s="65">
        <v>28</v>
      </c>
    </row>
    <row r="6938" spans="1:5">
      <c r="A6938" s="64">
        <v>44216</v>
      </c>
      <c r="B6938" s="65">
        <v>44216</v>
      </c>
      <c r="C6938" s="118" t="s">
        <v>789</v>
      </c>
      <c r="D6938" s="119">
        <f>VLOOKUP(Pag_Inicio_Corr_mas_casos[[#This Row],[Corregimiento]],Hoja3!$A$2:$D$676,4,0)</f>
        <v>80816</v>
      </c>
      <c r="E6938" s="65">
        <v>28</v>
      </c>
    </row>
    <row r="6939" spans="1:5">
      <c r="A6939" s="64">
        <v>44216</v>
      </c>
      <c r="B6939" s="65">
        <v>44216</v>
      </c>
      <c r="C6939" s="118" t="s">
        <v>900</v>
      </c>
      <c r="D6939" s="119">
        <f>VLOOKUP(Pag_Inicio_Corr_mas_casos[[#This Row],[Corregimiento]],Hoja3!$A$2:$D$676,4,0)</f>
        <v>130102</v>
      </c>
      <c r="E6939" s="65">
        <v>27</v>
      </c>
    </row>
    <row r="6940" spans="1:5">
      <c r="A6940" s="64">
        <v>44216</v>
      </c>
      <c r="B6940" s="65">
        <v>44216</v>
      </c>
      <c r="C6940" s="118" t="s">
        <v>786</v>
      </c>
      <c r="D6940" s="119">
        <f>VLOOKUP(Pag_Inicio_Corr_mas_casos[[#This Row],[Corregimiento]],Hoja3!$A$2:$D$676,4,0)</f>
        <v>80806</v>
      </c>
      <c r="E6940" s="65">
        <v>27</v>
      </c>
    </row>
    <row r="6941" spans="1:5">
      <c r="A6941" s="64">
        <v>44216</v>
      </c>
      <c r="B6941" s="65">
        <v>44216</v>
      </c>
      <c r="C6941" s="118" t="s">
        <v>802</v>
      </c>
      <c r="D6941" s="119">
        <f>VLOOKUP(Pag_Inicio_Corr_mas_casos[[#This Row],[Corregimiento]],Hoja3!$A$2:$D$676,4,0)</f>
        <v>80815</v>
      </c>
      <c r="E6941" s="65">
        <v>25</v>
      </c>
    </row>
    <row r="6942" spans="1:5">
      <c r="A6942" s="64">
        <v>44216</v>
      </c>
      <c r="B6942" s="65">
        <v>44216</v>
      </c>
      <c r="C6942" s="118" t="s">
        <v>861</v>
      </c>
      <c r="D6942" s="119">
        <f>VLOOKUP(Pag_Inicio_Corr_mas_casos[[#This Row],[Corregimiento]],Hoja3!$A$2:$D$676,4,0)</f>
        <v>130702</v>
      </c>
      <c r="E6942" s="65">
        <v>24</v>
      </c>
    </row>
    <row r="6943" spans="1:5">
      <c r="A6943" s="83">
        <v>44217</v>
      </c>
      <c r="B6943" s="84">
        <v>44217</v>
      </c>
      <c r="C6943" s="120" t="s">
        <v>892</v>
      </c>
      <c r="D6943" s="121">
        <f>VLOOKUP(Pag_Inicio_Corr_mas_casos[[#This Row],[Corregimiento]],Hoja3!$A$2:$D$676,4,0)</f>
        <v>80812</v>
      </c>
      <c r="E6943" s="84">
        <v>40</v>
      </c>
    </row>
    <row r="6944" spans="1:5">
      <c r="A6944" s="83">
        <v>44217</v>
      </c>
      <c r="B6944" s="84">
        <v>44217</v>
      </c>
      <c r="C6944" s="120" t="s">
        <v>789</v>
      </c>
      <c r="D6944" s="121">
        <f>VLOOKUP(Pag_Inicio_Corr_mas_casos[[#This Row],[Corregimiento]],Hoja3!$A$2:$D$676,4,0)</f>
        <v>80816</v>
      </c>
      <c r="E6944" s="84">
        <v>36</v>
      </c>
    </row>
    <row r="6945" spans="1:5">
      <c r="A6945" s="83">
        <v>44217</v>
      </c>
      <c r="B6945" s="84">
        <v>44217</v>
      </c>
      <c r="C6945" s="120" t="s">
        <v>858</v>
      </c>
      <c r="D6945" s="121">
        <f>VLOOKUP(Pag_Inicio_Corr_mas_casos[[#This Row],[Corregimiento]],Hoja3!$A$2:$D$676,4,0)</f>
        <v>80819</v>
      </c>
      <c r="E6945" s="84">
        <v>35</v>
      </c>
    </row>
    <row r="6946" spans="1:5">
      <c r="A6946" s="83">
        <v>44217</v>
      </c>
      <c r="B6946" s="84">
        <v>44217</v>
      </c>
      <c r="C6946" s="120" t="s">
        <v>882</v>
      </c>
      <c r="D6946" s="121">
        <f>VLOOKUP(Pag_Inicio_Corr_mas_casos[[#This Row],[Corregimiento]],Hoja3!$A$2:$D$676,4,0)</f>
        <v>130106</v>
      </c>
      <c r="E6946" s="84">
        <v>35</v>
      </c>
    </row>
    <row r="6947" spans="1:5">
      <c r="A6947" s="83">
        <v>44217</v>
      </c>
      <c r="B6947" s="84">
        <v>44217</v>
      </c>
      <c r="C6947" s="120" t="s">
        <v>906</v>
      </c>
      <c r="D6947" s="121">
        <f>VLOOKUP(Pag_Inicio_Corr_mas_casos[[#This Row],[Corregimiento]],Hoja3!$A$2:$D$676,4,0)</f>
        <v>40601</v>
      </c>
      <c r="E6947" s="84">
        <v>34</v>
      </c>
    </row>
    <row r="6948" spans="1:5">
      <c r="A6948" s="83">
        <v>44217</v>
      </c>
      <c r="B6948" s="84">
        <v>44217</v>
      </c>
      <c r="C6948" s="120" t="s">
        <v>618</v>
      </c>
      <c r="D6948" s="121">
        <f>VLOOKUP(Pag_Inicio_Corr_mas_casos[[#This Row],[Corregimiento]],Hoja3!$A$2:$D$676,4,0)</f>
        <v>80821</v>
      </c>
      <c r="E6948" s="84">
        <v>33</v>
      </c>
    </row>
    <row r="6949" spans="1:5">
      <c r="A6949" s="83">
        <v>44217</v>
      </c>
      <c r="B6949" s="84">
        <v>44217</v>
      </c>
      <c r="C6949" s="120" t="s">
        <v>802</v>
      </c>
      <c r="D6949" s="121">
        <f>VLOOKUP(Pag_Inicio_Corr_mas_casos[[#This Row],[Corregimiento]],Hoja3!$A$2:$D$676,4,0)</f>
        <v>80815</v>
      </c>
      <c r="E6949" s="84">
        <v>33</v>
      </c>
    </row>
    <row r="6950" spans="1:5">
      <c r="A6950" s="83">
        <v>44217</v>
      </c>
      <c r="B6950" s="84">
        <v>44217</v>
      </c>
      <c r="C6950" s="120" t="s">
        <v>914</v>
      </c>
      <c r="D6950" s="121">
        <f>VLOOKUP(Pag_Inicio_Corr_mas_casos[[#This Row],[Corregimiento]],Hoja3!$A$2:$D$676,4,0)</f>
        <v>130101</v>
      </c>
      <c r="E6950" s="84">
        <v>30</v>
      </c>
    </row>
    <row r="6951" spans="1:5">
      <c r="A6951" s="83">
        <v>44217</v>
      </c>
      <c r="B6951" s="84">
        <v>44217</v>
      </c>
      <c r="C6951" s="120" t="s">
        <v>786</v>
      </c>
      <c r="D6951" s="121">
        <f>VLOOKUP(Pag_Inicio_Corr_mas_casos[[#This Row],[Corregimiento]],Hoja3!$A$2:$D$676,4,0)</f>
        <v>80806</v>
      </c>
      <c r="E6951" s="84">
        <v>30</v>
      </c>
    </row>
    <row r="6952" spans="1:5">
      <c r="A6952" s="83">
        <v>44217</v>
      </c>
      <c r="B6952" s="84">
        <v>44217</v>
      </c>
      <c r="C6952" s="120" t="s">
        <v>857</v>
      </c>
      <c r="D6952" s="121">
        <f>VLOOKUP(Pag_Inicio_Corr_mas_casos[[#This Row],[Corregimiento]],Hoja3!$A$2:$D$676,4,0)</f>
        <v>80809</v>
      </c>
      <c r="E6952" s="84">
        <v>30</v>
      </c>
    </row>
    <row r="6953" spans="1:5">
      <c r="A6953" s="83">
        <v>44217</v>
      </c>
      <c r="B6953" s="84">
        <v>44217</v>
      </c>
      <c r="C6953" s="120" t="s">
        <v>783</v>
      </c>
      <c r="D6953" s="121">
        <f>VLOOKUP(Pag_Inicio_Corr_mas_casos[[#This Row],[Corregimiento]],Hoja3!$A$2:$D$676,4,0)</f>
        <v>80810</v>
      </c>
      <c r="E6953" s="84">
        <v>29</v>
      </c>
    </row>
    <row r="6954" spans="1:5">
      <c r="A6954" s="83">
        <v>44217</v>
      </c>
      <c r="B6954" s="84">
        <v>44217</v>
      </c>
      <c r="C6954" s="120" t="s">
        <v>785</v>
      </c>
      <c r="D6954" s="121">
        <f>VLOOKUP(Pag_Inicio_Corr_mas_casos[[#This Row],[Corregimiento]],Hoja3!$A$2:$D$676,4,0)</f>
        <v>81009</v>
      </c>
      <c r="E6954" s="84">
        <v>29</v>
      </c>
    </row>
    <row r="6955" spans="1:5">
      <c r="A6955" s="83">
        <v>44217</v>
      </c>
      <c r="B6955" s="84">
        <v>44217</v>
      </c>
      <c r="C6955" s="120" t="s">
        <v>788</v>
      </c>
      <c r="D6955" s="121">
        <f>VLOOKUP(Pag_Inicio_Corr_mas_casos[[#This Row],[Corregimiento]],Hoja3!$A$2:$D$676,4,0)</f>
        <v>80807</v>
      </c>
      <c r="E6955" s="84">
        <v>28</v>
      </c>
    </row>
    <row r="6956" spans="1:5">
      <c r="A6956" s="83">
        <v>44217</v>
      </c>
      <c r="B6956" s="84">
        <v>44217</v>
      </c>
      <c r="C6956" s="120" t="s">
        <v>800</v>
      </c>
      <c r="D6956" s="121">
        <f>VLOOKUP(Pag_Inicio_Corr_mas_casos[[#This Row],[Corregimiento]],Hoja3!$A$2:$D$676,4,0)</f>
        <v>80822</v>
      </c>
      <c r="E6956" s="84">
        <v>27</v>
      </c>
    </row>
    <row r="6957" spans="1:5">
      <c r="A6957" s="83">
        <v>44217</v>
      </c>
      <c r="B6957" s="84">
        <v>44217</v>
      </c>
      <c r="C6957" s="120" t="s">
        <v>798</v>
      </c>
      <c r="D6957" s="121">
        <f>VLOOKUP(Pag_Inicio_Corr_mas_casos[[#This Row],[Corregimiento]],Hoja3!$A$2:$D$676,4,0)</f>
        <v>80820</v>
      </c>
      <c r="E6957" s="84">
        <v>27</v>
      </c>
    </row>
    <row r="6958" spans="1:5">
      <c r="A6958" s="83">
        <v>44217</v>
      </c>
      <c r="B6958" s="84">
        <v>44217</v>
      </c>
      <c r="C6958" s="120" t="s">
        <v>794</v>
      </c>
      <c r="D6958" s="121">
        <f>VLOOKUP(Pag_Inicio_Corr_mas_casos[[#This Row],[Corregimiento]],Hoja3!$A$2:$D$676,4,0)</f>
        <v>80811</v>
      </c>
      <c r="E6958" s="84">
        <v>27</v>
      </c>
    </row>
    <row r="6959" spans="1:5">
      <c r="A6959" s="83">
        <v>44217</v>
      </c>
      <c r="B6959" s="84">
        <v>44217</v>
      </c>
      <c r="C6959" s="120" t="s">
        <v>878</v>
      </c>
      <c r="D6959" s="121">
        <f>VLOOKUP(Pag_Inicio_Corr_mas_casos[[#This Row],[Corregimiento]],Hoja3!$A$2:$D$676,4,0)</f>
        <v>30104</v>
      </c>
      <c r="E6959" s="84">
        <v>25</v>
      </c>
    </row>
    <row r="6960" spans="1:5">
      <c r="A6960" s="83">
        <v>44217</v>
      </c>
      <c r="B6960" s="84">
        <v>44217</v>
      </c>
      <c r="C6960" s="120" t="s">
        <v>868</v>
      </c>
      <c r="D6960" s="121">
        <f>VLOOKUP(Pag_Inicio_Corr_mas_casos[[#This Row],[Corregimiento]],Hoja3!$A$2:$D$676,4,0)</f>
        <v>91001</v>
      </c>
      <c r="E6960" s="84">
        <v>25</v>
      </c>
    </row>
    <row r="6961" spans="1:5">
      <c r="A6961" s="83">
        <v>44217</v>
      </c>
      <c r="B6961" s="84">
        <v>44217</v>
      </c>
      <c r="C6961" s="120" t="s">
        <v>865</v>
      </c>
      <c r="D6961" s="121">
        <f>VLOOKUP(Pag_Inicio_Corr_mas_casos[[#This Row],[Corregimiento]],Hoja3!$A$2:$D$676,4,0)</f>
        <v>81001</v>
      </c>
      <c r="E6961" s="84">
        <v>23</v>
      </c>
    </row>
    <row r="6962" spans="1:5">
      <c r="A6962" s="83">
        <v>44217</v>
      </c>
      <c r="B6962" s="84">
        <v>44217</v>
      </c>
      <c r="C6962" s="120" t="s">
        <v>813</v>
      </c>
      <c r="D6962" s="121">
        <f>VLOOKUP(Pag_Inicio_Corr_mas_casos[[#This Row],[Corregimiento]],Hoja3!$A$2:$D$676,4,0)</f>
        <v>30107</v>
      </c>
      <c r="E6962" s="84">
        <v>23</v>
      </c>
    </row>
    <row r="6963" spans="1:5">
      <c r="A6963" s="105">
        <v>44218</v>
      </c>
      <c r="B6963" s="106">
        <v>44218</v>
      </c>
      <c r="C6963" s="122" t="s">
        <v>858</v>
      </c>
      <c r="D6963" s="123">
        <f>VLOOKUP(Pag_Inicio_Corr_mas_casos[[#This Row],[Corregimiento]],Hoja3!$A$2:$D$676,4,0)</f>
        <v>80819</v>
      </c>
      <c r="E6963" s="106">
        <v>44</v>
      </c>
    </row>
    <row r="6964" spans="1:5">
      <c r="A6964" s="105">
        <v>44218</v>
      </c>
      <c r="B6964" s="106">
        <v>44218</v>
      </c>
      <c r="C6964" s="122" t="s">
        <v>882</v>
      </c>
      <c r="D6964" s="123">
        <f>VLOOKUP(Pag_Inicio_Corr_mas_casos[[#This Row],[Corregimiento]],Hoja3!$A$2:$D$676,4,0)</f>
        <v>130106</v>
      </c>
      <c r="E6964" s="106">
        <v>44</v>
      </c>
    </row>
    <row r="6965" spans="1:5">
      <c r="A6965" s="105">
        <v>44218</v>
      </c>
      <c r="B6965" s="106">
        <v>44218</v>
      </c>
      <c r="C6965" s="122" t="s">
        <v>906</v>
      </c>
      <c r="D6965" s="123">
        <f>VLOOKUP(Pag_Inicio_Corr_mas_casos[[#This Row],[Corregimiento]],Hoja3!$A$2:$D$676,4,0)</f>
        <v>40601</v>
      </c>
      <c r="E6965" s="106">
        <v>42</v>
      </c>
    </row>
    <row r="6966" spans="1:5">
      <c r="A6966" s="105">
        <v>44218</v>
      </c>
      <c r="B6966" s="106">
        <v>44218</v>
      </c>
      <c r="C6966" s="122" t="s">
        <v>861</v>
      </c>
      <c r="D6966" s="123">
        <f>VLOOKUP(Pag_Inicio_Corr_mas_casos[[#This Row],[Corregimiento]],Hoja3!$A$2:$D$676,4,0)</f>
        <v>130702</v>
      </c>
      <c r="E6966" s="106">
        <v>38</v>
      </c>
    </row>
    <row r="6967" spans="1:5">
      <c r="A6967" s="105">
        <v>44218</v>
      </c>
      <c r="B6967" s="106">
        <v>44218</v>
      </c>
      <c r="C6967" s="122" t="s">
        <v>787</v>
      </c>
      <c r="D6967" s="123">
        <f>VLOOKUP(Pag_Inicio_Corr_mas_casos[[#This Row],[Corregimiento]],Hoja3!$A$2:$D$676,4,0)</f>
        <v>80823</v>
      </c>
      <c r="E6967" s="106">
        <v>37</v>
      </c>
    </row>
    <row r="6968" spans="1:5">
      <c r="A6968" s="105">
        <v>44218</v>
      </c>
      <c r="B6968" s="106">
        <v>44218</v>
      </c>
      <c r="C6968" s="122" t="s">
        <v>892</v>
      </c>
      <c r="D6968" s="123">
        <f>VLOOKUP(Pag_Inicio_Corr_mas_casos[[#This Row],[Corregimiento]],Hoja3!$A$2:$D$676,4,0)</f>
        <v>80812</v>
      </c>
      <c r="E6968" s="106">
        <v>31</v>
      </c>
    </row>
    <row r="6969" spans="1:5">
      <c r="A6969" s="105">
        <v>44218</v>
      </c>
      <c r="B6969" s="106">
        <v>44218</v>
      </c>
      <c r="C6969" s="122" t="s">
        <v>865</v>
      </c>
      <c r="D6969" s="123">
        <f>VLOOKUP(Pag_Inicio_Corr_mas_casos[[#This Row],[Corregimiento]],Hoja3!$A$2:$D$676,4,0)</f>
        <v>81001</v>
      </c>
      <c r="E6969" s="106">
        <v>30</v>
      </c>
    </row>
    <row r="6970" spans="1:5">
      <c r="A6970" s="105">
        <v>44218</v>
      </c>
      <c r="B6970" s="106">
        <v>44218</v>
      </c>
      <c r="C6970" s="122" t="s">
        <v>790</v>
      </c>
      <c r="D6970" s="123">
        <f>VLOOKUP(Pag_Inicio_Corr_mas_casos[[#This Row],[Corregimiento]],Hoja3!$A$2:$D$676,4,0)</f>
        <v>130708</v>
      </c>
      <c r="E6970" s="106">
        <v>30</v>
      </c>
    </row>
    <row r="6971" spans="1:5">
      <c r="A6971" s="105">
        <v>44218</v>
      </c>
      <c r="B6971" s="106">
        <v>44218</v>
      </c>
      <c r="C6971" s="122" t="s">
        <v>868</v>
      </c>
      <c r="D6971" s="123">
        <f>VLOOKUP(Pag_Inicio_Corr_mas_casos[[#This Row],[Corregimiento]],Hoja3!$A$2:$D$676,4,0)</f>
        <v>91001</v>
      </c>
      <c r="E6971" s="106">
        <v>30</v>
      </c>
    </row>
    <row r="6972" spans="1:5">
      <c r="A6972" s="105">
        <v>44218</v>
      </c>
      <c r="B6972" s="106">
        <v>44218</v>
      </c>
      <c r="C6972" s="122" t="s">
        <v>800</v>
      </c>
      <c r="D6972" s="123">
        <f>VLOOKUP(Pag_Inicio_Corr_mas_casos[[#This Row],[Corregimiento]],Hoja3!$A$2:$D$676,4,0)</f>
        <v>80822</v>
      </c>
      <c r="E6972" s="106">
        <v>29</v>
      </c>
    </row>
    <row r="6973" spans="1:5">
      <c r="A6973" s="105">
        <v>44218</v>
      </c>
      <c r="B6973" s="106">
        <v>44218</v>
      </c>
      <c r="C6973" s="122" t="s">
        <v>900</v>
      </c>
      <c r="D6973" s="123">
        <f>VLOOKUP(Pag_Inicio_Corr_mas_casos[[#This Row],[Corregimiento]],Hoja3!$A$2:$D$676,4,0)</f>
        <v>130102</v>
      </c>
      <c r="E6973" s="106">
        <v>28</v>
      </c>
    </row>
    <row r="6974" spans="1:5">
      <c r="A6974" s="105">
        <v>44218</v>
      </c>
      <c r="B6974" s="106">
        <v>44218</v>
      </c>
      <c r="C6974" s="122" t="s">
        <v>805</v>
      </c>
      <c r="D6974" s="123">
        <f>VLOOKUP(Pag_Inicio_Corr_mas_casos[[#This Row],[Corregimiento]],Hoja3!$A$2:$D$676,4,0)</f>
        <v>130701</v>
      </c>
      <c r="E6974" s="106">
        <v>27</v>
      </c>
    </row>
    <row r="6975" spans="1:5">
      <c r="A6975" s="105">
        <v>44218</v>
      </c>
      <c r="B6975" s="106">
        <v>44218</v>
      </c>
      <c r="C6975" s="122" t="s">
        <v>791</v>
      </c>
      <c r="D6975" s="123">
        <f>VLOOKUP(Pag_Inicio_Corr_mas_casos[[#This Row],[Corregimiento]],Hoja3!$A$2:$D$676,4,0)</f>
        <v>81007</v>
      </c>
      <c r="E6975" s="106">
        <v>27</v>
      </c>
    </row>
    <row r="6976" spans="1:5">
      <c r="A6976" s="105">
        <v>44218</v>
      </c>
      <c r="B6976" s="106">
        <v>44218</v>
      </c>
      <c r="C6976" s="122" t="s">
        <v>786</v>
      </c>
      <c r="D6976" s="123">
        <f>VLOOKUP(Pag_Inicio_Corr_mas_casos[[#This Row],[Corregimiento]],Hoja3!$A$2:$D$676,4,0)</f>
        <v>80806</v>
      </c>
      <c r="E6976" s="106">
        <v>27</v>
      </c>
    </row>
    <row r="6977" spans="1:5">
      <c r="A6977" s="105">
        <v>44218</v>
      </c>
      <c r="B6977" s="106">
        <v>44218</v>
      </c>
      <c r="C6977" s="122" t="s">
        <v>803</v>
      </c>
      <c r="D6977" s="123">
        <f>VLOOKUP(Pag_Inicio_Corr_mas_casos[[#This Row],[Corregimiento]],Hoja3!$A$2:$D$676,4,0)</f>
        <v>130716</v>
      </c>
      <c r="E6977" s="106">
        <v>27</v>
      </c>
    </row>
    <row r="6978" spans="1:5">
      <c r="A6978" s="105">
        <v>44218</v>
      </c>
      <c r="B6978" s="106">
        <v>44218</v>
      </c>
      <c r="C6978" s="122" t="s">
        <v>618</v>
      </c>
      <c r="D6978" s="123">
        <f>VLOOKUP(Pag_Inicio_Corr_mas_casos[[#This Row],[Corregimiento]],Hoja3!$A$2:$D$676,4,0)</f>
        <v>80821</v>
      </c>
      <c r="E6978" s="106">
        <v>26</v>
      </c>
    </row>
    <row r="6979" spans="1:5">
      <c r="A6979" s="105">
        <v>44218</v>
      </c>
      <c r="B6979" s="106">
        <v>44218</v>
      </c>
      <c r="C6979" s="122" t="s">
        <v>802</v>
      </c>
      <c r="D6979" s="123">
        <f>VLOOKUP(Pag_Inicio_Corr_mas_casos[[#This Row],[Corregimiento]],Hoja3!$A$2:$D$676,4,0)</f>
        <v>80815</v>
      </c>
      <c r="E6979" s="106">
        <v>25</v>
      </c>
    </row>
    <row r="6980" spans="1:5">
      <c r="A6980" s="105">
        <v>44218</v>
      </c>
      <c r="B6980" s="106">
        <v>44218</v>
      </c>
      <c r="C6980" s="122" t="s">
        <v>867</v>
      </c>
      <c r="D6980" s="123">
        <f>VLOOKUP(Pag_Inicio_Corr_mas_casos[[#This Row],[Corregimiento]],Hoja3!$A$2:$D$676,4,0)</f>
        <v>81003</v>
      </c>
      <c r="E6980" s="106">
        <v>25</v>
      </c>
    </row>
    <row r="6981" spans="1:5">
      <c r="A6981" s="105">
        <v>44218</v>
      </c>
      <c r="B6981" s="106">
        <v>44218</v>
      </c>
      <c r="C6981" s="122" t="s">
        <v>784</v>
      </c>
      <c r="D6981" s="123">
        <f>VLOOKUP(Pag_Inicio_Corr_mas_casos[[#This Row],[Corregimiento]],Hoja3!$A$2:$D$676,4,0)</f>
        <v>130717</v>
      </c>
      <c r="E6981" s="106">
        <v>24</v>
      </c>
    </row>
    <row r="6982" spans="1:5">
      <c r="A6982" s="105">
        <v>44218</v>
      </c>
      <c r="B6982" s="106">
        <v>44218</v>
      </c>
      <c r="C6982" s="122" t="s">
        <v>914</v>
      </c>
      <c r="D6982" s="123">
        <f>VLOOKUP(Pag_Inicio_Corr_mas_casos[[#This Row],[Corregimiento]],Hoja3!$A$2:$D$676,4,0)</f>
        <v>130101</v>
      </c>
      <c r="E6982" s="106">
        <v>23</v>
      </c>
    </row>
    <row r="6983" spans="1:5">
      <c r="A6983" s="58">
        <v>44219</v>
      </c>
      <c r="B6983" s="59">
        <v>44219</v>
      </c>
      <c r="C6983" s="124" t="s">
        <v>982</v>
      </c>
      <c r="D6983" s="125">
        <f>VLOOKUP(Pag_Inicio_Corr_mas_casos[[#This Row],[Corregimiento]],Hoja3!$A$2:$D$676,4,0)</f>
        <v>91001</v>
      </c>
      <c r="E6983" s="59">
        <v>57</v>
      </c>
    </row>
    <row r="6984" spans="1:5">
      <c r="A6984" s="58">
        <v>44219</v>
      </c>
      <c r="B6984" s="59">
        <v>44219</v>
      </c>
      <c r="C6984" s="124" t="s">
        <v>983</v>
      </c>
      <c r="D6984" s="125">
        <f>VLOOKUP(Pag_Inicio_Corr_mas_casos[[#This Row],[Corregimiento]],Hoja3!$A$2:$D$676,4,0)</f>
        <v>80819</v>
      </c>
      <c r="E6984" s="59">
        <v>54</v>
      </c>
    </row>
    <row r="6985" spans="1:5">
      <c r="A6985" s="58">
        <v>44219</v>
      </c>
      <c r="B6985" s="59">
        <v>44219</v>
      </c>
      <c r="C6985" s="124" t="s">
        <v>984</v>
      </c>
      <c r="D6985" s="125">
        <f>VLOOKUP(Pag_Inicio_Corr_mas_casos[[#This Row],[Corregimiento]],Hoja3!$A$2:$D$676,4,0)</f>
        <v>80815</v>
      </c>
      <c r="E6985" s="59">
        <v>46</v>
      </c>
    </row>
    <row r="6986" spans="1:5">
      <c r="A6986" s="58">
        <v>44219</v>
      </c>
      <c r="B6986" s="59">
        <v>44219</v>
      </c>
      <c r="C6986" s="124" t="s">
        <v>618</v>
      </c>
      <c r="D6986" s="125">
        <f>VLOOKUP(Pag_Inicio_Corr_mas_casos[[#This Row],[Corregimiento]],Hoja3!$A$2:$D$676,4,0)</f>
        <v>80821</v>
      </c>
      <c r="E6986" s="59">
        <v>44</v>
      </c>
    </row>
    <row r="6987" spans="1:5">
      <c r="A6987" s="58">
        <v>44219</v>
      </c>
      <c r="B6987" s="59">
        <v>44219</v>
      </c>
      <c r="C6987" s="124" t="s">
        <v>906</v>
      </c>
      <c r="D6987" s="125">
        <f>VLOOKUP(Pag_Inicio_Corr_mas_casos[[#This Row],[Corregimiento]],Hoja3!$A$2:$D$676,4,0)</f>
        <v>40601</v>
      </c>
      <c r="E6987" s="59">
        <v>39</v>
      </c>
    </row>
    <row r="6988" spans="1:5">
      <c r="A6988" s="58">
        <v>44219</v>
      </c>
      <c r="B6988" s="59">
        <v>44219</v>
      </c>
      <c r="C6988" s="124" t="s">
        <v>787</v>
      </c>
      <c r="D6988" s="125">
        <f>VLOOKUP(Pag_Inicio_Corr_mas_casos[[#This Row],[Corregimiento]],Hoja3!$A$2:$D$676,4,0)</f>
        <v>80823</v>
      </c>
      <c r="E6988" s="59">
        <v>37</v>
      </c>
    </row>
    <row r="6989" spans="1:5">
      <c r="A6989" s="58">
        <v>44219</v>
      </c>
      <c r="B6989" s="59">
        <v>44219</v>
      </c>
      <c r="C6989" s="124" t="s">
        <v>892</v>
      </c>
      <c r="D6989" s="125">
        <f>VLOOKUP(Pag_Inicio_Corr_mas_casos[[#This Row],[Corregimiento]],Hoja3!$A$2:$D$676,4,0)</f>
        <v>80812</v>
      </c>
      <c r="E6989" s="59">
        <v>37</v>
      </c>
    </row>
    <row r="6990" spans="1:5">
      <c r="A6990" s="58">
        <v>44219</v>
      </c>
      <c r="B6990" s="59">
        <v>44219</v>
      </c>
      <c r="C6990" s="124" t="s">
        <v>790</v>
      </c>
      <c r="D6990" s="125">
        <f>VLOOKUP(Pag_Inicio_Corr_mas_casos[[#This Row],[Corregimiento]],Hoja3!$A$2:$D$676,4,0)</f>
        <v>130708</v>
      </c>
      <c r="E6990" s="59">
        <v>35</v>
      </c>
    </row>
    <row r="6991" spans="1:5">
      <c r="A6991" s="58">
        <v>44219</v>
      </c>
      <c r="B6991" s="59">
        <v>44219</v>
      </c>
      <c r="C6991" s="124" t="s">
        <v>857</v>
      </c>
      <c r="D6991" s="125">
        <f>VLOOKUP(Pag_Inicio_Corr_mas_casos[[#This Row],[Corregimiento]],Hoja3!$A$2:$D$676,4,0)</f>
        <v>80809</v>
      </c>
      <c r="E6991" s="59">
        <v>35</v>
      </c>
    </row>
    <row r="6992" spans="1:5">
      <c r="A6992" s="58">
        <v>44219</v>
      </c>
      <c r="B6992" s="59">
        <v>44219</v>
      </c>
      <c r="C6992" s="124" t="s">
        <v>805</v>
      </c>
      <c r="D6992" s="125">
        <f>VLOOKUP(Pag_Inicio_Corr_mas_casos[[#This Row],[Corregimiento]],Hoja3!$A$2:$D$676,4,0)</f>
        <v>130701</v>
      </c>
      <c r="E6992" s="59">
        <v>33</v>
      </c>
    </row>
    <row r="6993" spans="1:5">
      <c r="A6993" s="58">
        <v>44219</v>
      </c>
      <c r="B6993" s="59">
        <v>44219</v>
      </c>
      <c r="C6993" s="124" t="s">
        <v>800</v>
      </c>
      <c r="D6993" s="125">
        <f>VLOOKUP(Pag_Inicio_Corr_mas_casos[[#This Row],[Corregimiento]],Hoja3!$A$2:$D$676,4,0)</f>
        <v>80822</v>
      </c>
      <c r="E6993" s="59">
        <v>32</v>
      </c>
    </row>
    <row r="6994" spans="1:5">
      <c r="A6994" s="58">
        <v>44219</v>
      </c>
      <c r="B6994" s="59">
        <v>44219</v>
      </c>
      <c r="C6994" s="124" t="s">
        <v>789</v>
      </c>
      <c r="D6994" s="125">
        <f>VLOOKUP(Pag_Inicio_Corr_mas_casos[[#This Row],[Corregimiento]],Hoja3!$A$2:$D$676,4,0)</f>
        <v>80816</v>
      </c>
      <c r="E6994" s="59">
        <v>30</v>
      </c>
    </row>
    <row r="6995" spans="1:5">
      <c r="A6995" s="58">
        <v>44219</v>
      </c>
      <c r="B6995" s="59">
        <v>44219</v>
      </c>
      <c r="C6995" s="124" t="s">
        <v>867</v>
      </c>
      <c r="D6995" s="125">
        <f>VLOOKUP(Pag_Inicio_Corr_mas_casos[[#This Row],[Corregimiento]],Hoja3!$A$2:$D$676,4,0)</f>
        <v>81003</v>
      </c>
      <c r="E6995" s="59">
        <v>29</v>
      </c>
    </row>
    <row r="6996" spans="1:5">
      <c r="A6996" s="58">
        <v>44219</v>
      </c>
      <c r="B6996" s="59">
        <v>44219</v>
      </c>
      <c r="C6996" s="124" t="s">
        <v>914</v>
      </c>
      <c r="D6996" s="125">
        <f>VLOOKUP(Pag_Inicio_Corr_mas_casos[[#This Row],[Corregimiento]],Hoja3!$A$2:$D$676,4,0)</f>
        <v>130101</v>
      </c>
      <c r="E6996" s="59">
        <v>28</v>
      </c>
    </row>
    <row r="6997" spans="1:5">
      <c r="A6997" s="58">
        <v>44219</v>
      </c>
      <c r="B6997" s="59">
        <v>44219</v>
      </c>
      <c r="C6997" s="124" t="s">
        <v>798</v>
      </c>
      <c r="D6997" s="125">
        <f>VLOOKUP(Pag_Inicio_Corr_mas_casos[[#This Row],[Corregimiento]],Hoja3!$A$2:$D$676,4,0)</f>
        <v>80820</v>
      </c>
      <c r="E6997" s="59">
        <v>28</v>
      </c>
    </row>
    <row r="6998" spans="1:5">
      <c r="A6998" s="58">
        <v>44219</v>
      </c>
      <c r="B6998" s="59">
        <v>44219</v>
      </c>
      <c r="C6998" s="124" t="s">
        <v>875</v>
      </c>
      <c r="D6998" s="125">
        <f>VLOOKUP(Pag_Inicio_Corr_mas_casos[[#This Row],[Corregimiento]],Hoja3!$A$2:$D$676,4,0)</f>
        <v>20609</v>
      </c>
      <c r="E6998" s="59">
        <v>28</v>
      </c>
    </row>
    <row r="6999" spans="1:5">
      <c r="A6999" s="58">
        <v>44219</v>
      </c>
      <c r="B6999" s="59">
        <v>44219</v>
      </c>
      <c r="C6999" s="124" t="s">
        <v>796</v>
      </c>
      <c r="D6999" s="125">
        <f>VLOOKUP(Pag_Inicio_Corr_mas_casos[[#This Row],[Corregimiento]],Hoja3!$A$2:$D$676,4,0)</f>
        <v>130107</v>
      </c>
      <c r="E6999" s="59">
        <v>27</v>
      </c>
    </row>
    <row r="7000" spans="1:5">
      <c r="A7000" s="58">
        <v>44219</v>
      </c>
      <c r="B7000" s="59">
        <v>44219</v>
      </c>
      <c r="C7000" s="124" t="s">
        <v>783</v>
      </c>
      <c r="D7000" s="125">
        <f>VLOOKUP(Pag_Inicio_Corr_mas_casos[[#This Row],[Corregimiento]],Hoja3!$A$2:$D$676,4,0)</f>
        <v>80810</v>
      </c>
      <c r="E7000" s="59">
        <v>27</v>
      </c>
    </row>
    <row r="7001" spans="1:5">
      <c r="A7001" s="58">
        <v>44219</v>
      </c>
      <c r="B7001" s="59">
        <v>44219</v>
      </c>
      <c r="C7001" s="124" t="s">
        <v>810</v>
      </c>
      <c r="D7001" s="125">
        <f>VLOOKUP(Pag_Inicio_Corr_mas_casos[[#This Row],[Corregimiento]],Hoja3!$A$2:$D$676,4,0)</f>
        <v>30113</v>
      </c>
      <c r="E7001" s="59">
        <v>27</v>
      </c>
    </row>
    <row r="7002" spans="1:5">
      <c r="A7002" s="58">
        <v>44219</v>
      </c>
      <c r="B7002" s="59">
        <v>44219</v>
      </c>
      <c r="C7002" s="124" t="s">
        <v>786</v>
      </c>
      <c r="D7002" s="125">
        <f>VLOOKUP(Pag_Inicio_Corr_mas_casos[[#This Row],[Corregimiento]],Hoja3!$A$2:$D$676,4,0)</f>
        <v>80806</v>
      </c>
      <c r="E7002" s="59">
        <v>24</v>
      </c>
    </row>
    <row r="7003" spans="1:5">
      <c r="A7003" s="89">
        <v>44220</v>
      </c>
      <c r="B7003" s="90">
        <v>44220</v>
      </c>
      <c r="C7003" s="116" t="s">
        <v>618</v>
      </c>
      <c r="D7003" s="117">
        <f>VLOOKUP(Pag_Inicio_Corr_mas_casos[[#This Row],[Corregimiento]],Hoja3!$A$2:$D$676,4,0)</f>
        <v>80821</v>
      </c>
      <c r="E7003" s="90">
        <v>49</v>
      </c>
    </row>
    <row r="7004" spans="1:5">
      <c r="A7004" s="89">
        <v>44220</v>
      </c>
      <c r="B7004" s="90">
        <v>44220</v>
      </c>
      <c r="C7004" s="116" t="s">
        <v>800</v>
      </c>
      <c r="D7004" s="117">
        <f>VLOOKUP(Pag_Inicio_Corr_mas_casos[[#This Row],[Corregimiento]],Hoja3!$A$2:$D$676,4,0)</f>
        <v>80822</v>
      </c>
      <c r="E7004" s="90">
        <v>43</v>
      </c>
    </row>
    <row r="7005" spans="1:5">
      <c r="A7005" s="89">
        <v>44220</v>
      </c>
      <c r="B7005" s="90">
        <v>44220</v>
      </c>
      <c r="C7005" s="116" t="s">
        <v>868</v>
      </c>
      <c r="D7005" s="117">
        <f>VLOOKUP(Pag_Inicio_Corr_mas_casos[[#This Row],[Corregimiento]],Hoja3!$A$2:$D$676,4,0)</f>
        <v>91001</v>
      </c>
      <c r="E7005" s="90">
        <v>30</v>
      </c>
    </row>
    <row r="7006" spans="1:5">
      <c r="A7006" s="89">
        <v>44220</v>
      </c>
      <c r="B7006" s="90">
        <v>44220</v>
      </c>
      <c r="C7006" s="116" t="s">
        <v>802</v>
      </c>
      <c r="D7006" s="117">
        <f>VLOOKUP(Pag_Inicio_Corr_mas_casos[[#This Row],[Corregimiento]],Hoja3!$A$2:$D$676,4,0)</f>
        <v>80815</v>
      </c>
      <c r="E7006" s="90">
        <v>27</v>
      </c>
    </row>
    <row r="7007" spans="1:5">
      <c r="A7007" s="89">
        <v>44220</v>
      </c>
      <c r="B7007" s="90">
        <v>44220</v>
      </c>
      <c r="C7007" s="116" t="s">
        <v>798</v>
      </c>
      <c r="D7007" s="117">
        <f>VLOOKUP(Pag_Inicio_Corr_mas_casos[[#This Row],[Corregimiento]],Hoja3!$A$2:$D$676,4,0)</f>
        <v>80820</v>
      </c>
      <c r="E7007" s="90">
        <v>26</v>
      </c>
    </row>
    <row r="7008" spans="1:5">
      <c r="A7008" s="89">
        <v>44220</v>
      </c>
      <c r="B7008" s="90">
        <v>44220</v>
      </c>
      <c r="C7008" s="116" t="s">
        <v>906</v>
      </c>
      <c r="D7008" s="117">
        <f>VLOOKUP(Pag_Inicio_Corr_mas_casos[[#This Row],[Corregimiento]],Hoja3!$A$2:$D$676,4,0)</f>
        <v>40601</v>
      </c>
      <c r="E7008" s="90">
        <v>25</v>
      </c>
    </row>
    <row r="7009" spans="1:5">
      <c r="A7009" s="89">
        <v>44220</v>
      </c>
      <c r="B7009" s="90">
        <v>44220</v>
      </c>
      <c r="C7009" s="116" t="s">
        <v>900</v>
      </c>
      <c r="D7009" s="117">
        <f>VLOOKUP(Pag_Inicio_Corr_mas_casos[[#This Row],[Corregimiento]],Hoja3!$A$2:$D$676,4,0)</f>
        <v>130102</v>
      </c>
      <c r="E7009" s="90">
        <v>23</v>
      </c>
    </row>
    <row r="7010" spans="1:5">
      <c r="A7010" s="89">
        <v>44220</v>
      </c>
      <c r="B7010" s="90">
        <v>44220</v>
      </c>
      <c r="C7010" s="116" t="s">
        <v>799</v>
      </c>
      <c r="D7010" s="117">
        <f>VLOOKUP(Pag_Inicio_Corr_mas_casos[[#This Row],[Corregimiento]],Hoja3!$A$2:$D$676,4,0)</f>
        <v>80817</v>
      </c>
      <c r="E7010" s="90">
        <v>23</v>
      </c>
    </row>
    <row r="7011" spans="1:5">
      <c r="A7011" s="89">
        <v>44220</v>
      </c>
      <c r="B7011" s="90">
        <v>44220</v>
      </c>
      <c r="C7011" s="116" t="s">
        <v>858</v>
      </c>
      <c r="D7011" s="117">
        <f>VLOOKUP(Pag_Inicio_Corr_mas_casos[[#This Row],[Corregimiento]],Hoja3!$A$2:$D$676,4,0)</f>
        <v>80819</v>
      </c>
      <c r="E7011" s="90">
        <v>21</v>
      </c>
    </row>
    <row r="7012" spans="1:5">
      <c r="A7012" s="89">
        <v>44220</v>
      </c>
      <c r="B7012" s="90">
        <v>44220</v>
      </c>
      <c r="C7012" s="116" t="s">
        <v>793</v>
      </c>
      <c r="D7012" s="117">
        <f>VLOOKUP(Pag_Inicio_Corr_mas_casos[[#This Row],[Corregimiento]],Hoja3!$A$2:$D$676,4,0)</f>
        <v>80826</v>
      </c>
      <c r="E7012" s="90">
        <v>20</v>
      </c>
    </row>
    <row r="7013" spans="1:5">
      <c r="A7013" s="89">
        <v>44220</v>
      </c>
      <c r="B7013" s="90">
        <v>44220</v>
      </c>
      <c r="C7013" s="116" t="s">
        <v>816</v>
      </c>
      <c r="D7013" s="117">
        <f>VLOOKUP(Pag_Inicio_Corr_mas_casos[[#This Row],[Corregimiento]],Hoja3!$A$2:$D$676,4,0)</f>
        <v>40606</v>
      </c>
      <c r="E7013" s="90">
        <v>19</v>
      </c>
    </row>
    <row r="7014" spans="1:5">
      <c r="A7014" s="89">
        <v>44220</v>
      </c>
      <c r="B7014" s="90">
        <v>44220</v>
      </c>
      <c r="C7014" s="116" t="s">
        <v>787</v>
      </c>
      <c r="D7014" s="117">
        <f>VLOOKUP(Pag_Inicio_Corr_mas_casos[[#This Row],[Corregimiento]],Hoja3!$A$2:$D$676,4,0)</f>
        <v>80823</v>
      </c>
      <c r="E7014" s="90">
        <v>18</v>
      </c>
    </row>
    <row r="7015" spans="1:5">
      <c r="A7015" s="89">
        <v>44220</v>
      </c>
      <c r="B7015" s="90">
        <v>44220</v>
      </c>
      <c r="C7015" s="116" t="s">
        <v>892</v>
      </c>
      <c r="D7015" s="117">
        <f>VLOOKUP(Pag_Inicio_Corr_mas_casos[[#This Row],[Corregimiento]],Hoja3!$A$2:$D$676,4,0)</f>
        <v>80812</v>
      </c>
      <c r="E7015" s="90">
        <v>18</v>
      </c>
    </row>
    <row r="7016" spans="1:5">
      <c r="A7016" s="89">
        <v>44220</v>
      </c>
      <c r="B7016" s="90">
        <v>44220</v>
      </c>
      <c r="C7016" s="116" t="s">
        <v>791</v>
      </c>
      <c r="D7016" s="117">
        <f>VLOOKUP(Pag_Inicio_Corr_mas_casos[[#This Row],[Corregimiento]],Hoja3!$A$2:$D$676,4,0)</f>
        <v>81007</v>
      </c>
      <c r="E7016" s="90">
        <v>17</v>
      </c>
    </row>
    <row r="7017" spans="1:5">
      <c r="A7017" s="89">
        <v>44220</v>
      </c>
      <c r="B7017" s="90">
        <v>44220</v>
      </c>
      <c r="C7017" s="116" t="s">
        <v>813</v>
      </c>
      <c r="D7017" s="117">
        <f>VLOOKUP(Pag_Inicio_Corr_mas_casos[[#This Row],[Corregimiento]],Hoja3!$A$2:$D$676,4,0)</f>
        <v>30107</v>
      </c>
      <c r="E7017" s="90">
        <v>17</v>
      </c>
    </row>
    <row r="7018" spans="1:5">
      <c r="A7018" s="89">
        <v>44220</v>
      </c>
      <c r="B7018" s="90">
        <v>44220</v>
      </c>
      <c r="C7018" s="116" t="s">
        <v>821</v>
      </c>
      <c r="D7018" s="117">
        <f>VLOOKUP(Pag_Inicio_Corr_mas_casos[[#This Row],[Corregimiento]],Hoja3!$A$2:$D$676,4,0)</f>
        <v>20207</v>
      </c>
      <c r="E7018" s="90">
        <v>17</v>
      </c>
    </row>
    <row r="7019" spans="1:5">
      <c r="A7019" s="89">
        <v>44220</v>
      </c>
      <c r="B7019" s="90">
        <v>44220</v>
      </c>
      <c r="C7019" s="116" t="s">
        <v>805</v>
      </c>
      <c r="D7019" s="117">
        <f>VLOOKUP(Pag_Inicio_Corr_mas_casos[[#This Row],[Corregimiento]],Hoja3!$A$2:$D$676,4,0)</f>
        <v>130701</v>
      </c>
      <c r="E7019" s="90">
        <v>16</v>
      </c>
    </row>
    <row r="7020" spans="1:5">
      <c r="A7020" s="89">
        <v>44220</v>
      </c>
      <c r="B7020" s="90">
        <v>44220</v>
      </c>
      <c r="C7020" s="116" t="s">
        <v>783</v>
      </c>
      <c r="D7020" s="117">
        <f>VLOOKUP(Pag_Inicio_Corr_mas_casos[[#This Row],[Corregimiento]],Hoja3!$A$2:$D$676,4,0)</f>
        <v>80810</v>
      </c>
      <c r="E7020" s="90">
        <v>16</v>
      </c>
    </row>
    <row r="7021" spans="1:5">
      <c r="A7021" s="89">
        <v>44220</v>
      </c>
      <c r="B7021" s="90">
        <v>44220</v>
      </c>
      <c r="C7021" s="116" t="s">
        <v>797</v>
      </c>
      <c r="D7021" s="117">
        <f>VLOOKUP(Pag_Inicio_Corr_mas_casos[[#This Row],[Corregimiento]],Hoja3!$A$2:$D$676,4,0)</f>
        <v>80813</v>
      </c>
      <c r="E7021" s="90">
        <v>16</v>
      </c>
    </row>
    <row r="7022" spans="1:5">
      <c r="A7022" s="89">
        <v>44220</v>
      </c>
      <c r="B7022" s="90">
        <v>44220</v>
      </c>
      <c r="C7022" s="116" t="s">
        <v>857</v>
      </c>
      <c r="D7022" s="117">
        <f>VLOOKUP(Pag_Inicio_Corr_mas_casos[[#This Row],[Corregimiento]],Hoja3!$A$2:$D$676,4,0)</f>
        <v>80809</v>
      </c>
      <c r="E7022" s="90">
        <v>16</v>
      </c>
    </row>
    <row r="7023" spans="1:5">
      <c r="A7023" s="74">
        <v>44221</v>
      </c>
      <c r="B7023" s="75">
        <v>44221</v>
      </c>
      <c r="C7023" s="126" t="s">
        <v>618</v>
      </c>
      <c r="D7023" s="127">
        <f>VLOOKUP(Pag_Inicio_Corr_mas_casos[[#This Row],[Corregimiento]],Hoja3!$A$2:$D$676,4,0)</f>
        <v>80821</v>
      </c>
      <c r="E7023" s="75">
        <v>31</v>
      </c>
    </row>
    <row r="7024" spans="1:5">
      <c r="A7024" s="74">
        <v>44221</v>
      </c>
      <c r="B7024" s="75">
        <v>44221</v>
      </c>
      <c r="C7024" s="126" t="s">
        <v>858</v>
      </c>
      <c r="D7024" s="127">
        <f>VLOOKUP(Pag_Inicio_Corr_mas_casos[[#This Row],[Corregimiento]],Hoja3!$A$2:$D$676,4,0)</f>
        <v>80819</v>
      </c>
      <c r="E7024" s="75">
        <v>29</v>
      </c>
    </row>
    <row r="7025" spans="1:5">
      <c r="A7025" s="74">
        <v>44221</v>
      </c>
      <c r="B7025" s="75">
        <v>44221</v>
      </c>
      <c r="C7025" s="126" t="s">
        <v>798</v>
      </c>
      <c r="D7025" s="127">
        <f>VLOOKUP(Pag_Inicio_Corr_mas_casos[[#This Row],[Corregimiento]],Hoja3!$A$2:$D$676,4,0)</f>
        <v>80820</v>
      </c>
      <c r="E7025" s="75">
        <v>27</v>
      </c>
    </row>
    <row r="7026" spans="1:5">
      <c r="A7026" s="74">
        <v>44221</v>
      </c>
      <c r="B7026" s="75">
        <v>44221</v>
      </c>
      <c r="C7026" s="126" t="s">
        <v>900</v>
      </c>
      <c r="D7026" s="127">
        <f>VLOOKUP(Pag_Inicio_Corr_mas_casos[[#This Row],[Corregimiento]],Hoja3!$A$2:$D$676,4,0)</f>
        <v>130102</v>
      </c>
      <c r="E7026" s="75">
        <v>23</v>
      </c>
    </row>
    <row r="7027" spans="1:5">
      <c r="A7027" s="74">
        <v>44221</v>
      </c>
      <c r="B7027" s="75">
        <v>44221</v>
      </c>
      <c r="C7027" s="75" t="s">
        <v>985</v>
      </c>
      <c r="D7027" s="127">
        <f>VLOOKUP(Pag_Inicio_Corr_mas_casos[[#This Row],[Corregimiento]],Hoja3!$A$2:$D$676,4,0)</f>
        <v>91201</v>
      </c>
      <c r="E7027" s="75">
        <v>18</v>
      </c>
    </row>
    <row r="7028" spans="1:5">
      <c r="A7028" s="74">
        <v>44221</v>
      </c>
      <c r="B7028" s="75">
        <v>44221</v>
      </c>
      <c r="C7028" s="126" t="s">
        <v>906</v>
      </c>
      <c r="D7028" s="127">
        <f>VLOOKUP(Pag_Inicio_Corr_mas_casos[[#This Row],[Corregimiento]],Hoja3!$A$2:$D$676,4,0)</f>
        <v>40601</v>
      </c>
      <c r="E7028" s="75">
        <v>17</v>
      </c>
    </row>
    <row r="7029" spans="1:5">
      <c r="A7029" s="74">
        <v>44221</v>
      </c>
      <c r="B7029" s="75">
        <v>44221</v>
      </c>
      <c r="C7029" s="126" t="s">
        <v>805</v>
      </c>
      <c r="D7029" s="127">
        <f>VLOOKUP(Pag_Inicio_Corr_mas_casos[[#This Row],[Corregimiento]],Hoja3!$A$2:$D$676,4,0)</f>
        <v>130701</v>
      </c>
      <c r="E7029" s="75">
        <v>16</v>
      </c>
    </row>
    <row r="7030" spans="1:5">
      <c r="A7030" s="74">
        <v>44221</v>
      </c>
      <c r="B7030" s="75">
        <v>44221</v>
      </c>
      <c r="C7030" s="126" t="s">
        <v>800</v>
      </c>
      <c r="D7030" s="127">
        <f>VLOOKUP(Pag_Inicio_Corr_mas_casos[[#This Row],[Corregimiento]],Hoja3!$A$2:$D$676,4,0)</f>
        <v>80822</v>
      </c>
      <c r="E7030" s="75">
        <v>15</v>
      </c>
    </row>
    <row r="7031" spans="1:5">
      <c r="A7031" s="74">
        <v>44221</v>
      </c>
      <c r="B7031" s="75">
        <v>44221</v>
      </c>
      <c r="C7031" s="128" t="s">
        <v>799</v>
      </c>
      <c r="D7031" s="129">
        <f>VLOOKUP(Pag_Inicio_Corr_mas_casos[[#This Row],[Corregimiento]],Hoja3!$A$2:$D$676,4,0)</f>
        <v>80817</v>
      </c>
      <c r="E7031" s="75">
        <v>15</v>
      </c>
    </row>
    <row r="7032" spans="1:5">
      <c r="A7032" s="74">
        <v>44221</v>
      </c>
      <c r="B7032" s="75">
        <v>44221</v>
      </c>
      <c r="C7032" s="128" t="s">
        <v>786</v>
      </c>
      <c r="D7032" s="129">
        <f>VLOOKUP(Pag_Inicio_Corr_mas_casos[[#This Row],[Corregimiento]],Hoja3!$A$2:$D$676,4,0)</f>
        <v>80806</v>
      </c>
      <c r="E7032" s="75">
        <v>13</v>
      </c>
    </row>
    <row r="7033" spans="1:5">
      <c r="A7033" s="74">
        <v>44221</v>
      </c>
      <c r="B7033" s="75">
        <v>44221</v>
      </c>
      <c r="C7033" s="128" t="s">
        <v>873</v>
      </c>
      <c r="D7033" s="129">
        <f>VLOOKUP(Pag_Inicio_Corr_mas_casos[[#This Row],[Corregimiento]],Hoja3!$A$2:$D$676,4,0)</f>
        <v>30103</v>
      </c>
      <c r="E7033" s="75">
        <v>13</v>
      </c>
    </row>
    <row r="7034" spans="1:5">
      <c r="A7034" s="74">
        <v>44221</v>
      </c>
      <c r="B7034" s="75">
        <v>44221</v>
      </c>
      <c r="C7034" s="128" t="s">
        <v>865</v>
      </c>
      <c r="D7034" s="129">
        <f>VLOOKUP(Pag_Inicio_Corr_mas_casos[[#This Row],[Corregimiento]],Hoja3!$A$2:$D$676,4,0)</f>
        <v>81001</v>
      </c>
      <c r="E7034" s="75">
        <v>12</v>
      </c>
    </row>
    <row r="7035" spans="1:5">
      <c r="A7035" s="74">
        <v>44221</v>
      </c>
      <c r="B7035" s="75">
        <v>44221</v>
      </c>
      <c r="C7035" s="128" t="s">
        <v>914</v>
      </c>
      <c r="D7035" s="129">
        <f>VLOOKUP(Pag_Inicio_Corr_mas_casos[[#This Row],[Corregimiento]],Hoja3!$A$2:$D$676,4,0)</f>
        <v>130101</v>
      </c>
      <c r="E7035" s="75">
        <v>12</v>
      </c>
    </row>
    <row r="7036" spans="1:5">
      <c r="A7036" s="74">
        <v>44221</v>
      </c>
      <c r="B7036" s="75">
        <v>44221</v>
      </c>
      <c r="C7036" s="128" t="s">
        <v>867</v>
      </c>
      <c r="D7036" s="129">
        <f>VLOOKUP(Pag_Inicio_Corr_mas_casos[[#This Row],[Corregimiento]],Hoja3!$A$2:$D$676,4,0)</f>
        <v>81003</v>
      </c>
      <c r="E7036" s="75">
        <v>12</v>
      </c>
    </row>
    <row r="7037" spans="1:5">
      <c r="A7037" s="74">
        <v>44221</v>
      </c>
      <c r="B7037" s="75">
        <v>44221</v>
      </c>
      <c r="C7037" s="128" t="s">
        <v>892</v>
      </c>
      <c r="D7037" s="129">
        <f>VLOOKUP(Pag_Inicio_Corr_mas_casos[[#This Row],[Corregimiento]],Hoja3!$A$2:$D$676,4,0)</f>
        <v>80812</v>
      </c>
      <c r="E7037" s="75">
        <v>12</v>
      </c>
    </row>
    <row r="7038" spans="1:5">
      <c r="A7038" s="74">
        <v>44221</v>
      </c>
      <c r="B7038" s="75">
        <v>44221</v>
      </c>
      <c r="C7038" s="128" t="s">
        <v>882</v>
      </c>
      <c r="D7038" s="129">
        <f>VLOOKUP(Pag_Inicio_Corr_mas_casos[[#This Row],[Corregimiento]],Hoja3!$A$2:$D$676,4,0)</f>
        <v>130106</v>
      </c>
      <c r="E7038" s="75">
        <v>12</v>
      </c>
    </row>
    <row r="7039" spans="1:5">
      <c r="A7039" s="74">
        <v>44221</v>
      </c>
      <c r="B7039" s="75">
        <v>44221</v>
      </c>
      <c r="C7039" s="128" t="s">
        <v>802</v>
      </c>
      <c r="D7039" s="129">
        <f>VLOOKUP(Pag_Inicio_Corr_mas_casos[[#This Row],[Corregimiento]],Hoja3!$A$2:$D$676,4,0)</f>
        <v>80815</v>
      </c>
      <c r="E7039" s="75">
        <v>11</v>
      </c>
    </row>
    <row r="7040" spans="1:5">
      <c r="A7040" s="74">
        <v>44221</v>
      </c>
      <c r="B7040" s="75">
        <v>44221</v>
      </c>
      <c r="C7040" s="128" t="s">
        <v>790</v>
      </c>
      <c r="D7040" s="129">
        <f>VLOOKUP(Pag_Inicio_Corr_mas_casos[[#This Row],[Corregimiento]],Hoja3!$A$2:$D$676,4,0)</f>
        <v>130708</v>
      </c>
      <c r="E7040" s="75">
        <v>11</v>
      </c>
    </row>
    <row r="7041" spans="1:5">
      <c r="A7041" s="74">
        <v>44221</v>
      </c>
      <c r="B7041" s="75">
        <v>44221</v>
      </c>
      <c r="C7041" s="128" t="s">
        <v>791</v>
      </c>
      <c r="D7041" s="129">
        <f>VLOOKUP(Pag_Inicio_Corr_mas_casos[[#This Row],[Corregimiento]],Hoja3!$A$2:$D$676,4,0)</f>
        <v>81007</v>
      </c>
      <c r="E7041" s="75">
        <v>10</v>
      </c>
    </row>
    <row r="7042" spans="1:5">
      <c r="A7042" s="74">
        <v>44221</v>
      </c>
      <c r="B7042" s="75">
        <v>44221</v>
      </c>
      <c r="C7042" s="128" t="s">
        <v>788</v>
      </c>
      <c r="D7042" s="129">
        <f>VLOOKUP(Pag_Inicio_Corr_mas_casos[[#This Row],[Corregimiento]],Hoja3!$A$2:$D$676,4,0)</f>
        <v>80807</v>
      </c>
      <c r="E7042" s="75">
        <v>10</v>
      </c>
    </row>
    <row r="7043" spans="1:5">
      <c r="A7043" s="83">
        <v>44222</v>
      </c>
      <c r="B7043" s="84">
        <v>44222</v>
      </c>
      <c r="C7043" s="120" t="s">
        <v>914</v>
      </c>
      <c r="D7043" s="121">
        <f>VLOOKUP(Pag_Inicio_Corr_mas_casos[[#This Row],[Corregimiento]],Hoja3!$A$2:$D$676,4,0)</f>
        <v>130101</v>
      </c>
      <c r="E7043" s="84">
        <v>40</v>
      </c>
    </row>
    <row r="7044" spans="1:5">
      <c r="A7044" s="83">
        <v>44222</v>
      </c>
      <c r="B7044" s="84">
        <v>44222</v>
      </c>
      <c r="C7044" s="120" t="s">
        <v>906</v>
      </c>
      <c r="D7044" s="121">
        <f>VLOOKUP(Pag_Inicio_Corr_mas_casos[[#This Row],[Corregimiento]],Hoja3!$A$2:$D$676,4,0)</f>
        <v>40601</v>
      </c>
      <c r="E7044" s="84">
        <v>37</v>
      </c>
    </row>
    <row r="7045" spans="1:5">
      <c r="A7045" s="83">
        <v>44222</v>
      </c>
      <c r="B7045" s="84">
        <v>44222</v>
      </c>
      <c r="C7045" s="120" t="s">
        <v>868</v>
      </c>
      <c r="D7045" s="121">
        <f>VLOOKUP(Pag_Inicio_Corr_mas_casos[[#This Row],[Corregimiento]],Hoja3!$A$2:$D$676,4,0)</f>
        <v>91001</v>
      </c>
      <c r="E7045" s="84">
        <v>36</v>
      </c>
    </row>
    <row r="7046" spans="1:5">
      <c r="A7046" s="83">
        <v>44222</v>
      </c>
      <c r="B7046" s="84">
        <v>44222</v>
      </c>
      <c r="C7046" s="120" t="s">
        <v>861</v>
      </c>
      <c r="D7046" s="121">
        <f>VLOOKUP(Pag_Inicio_Corr_mas_casos[[#This Row],[Corregimiento]],Hoja3!$A$2:$D$676,4,0)</f>
        <v>130702</v>
      </c>
      <c r="E7046" s="84">
        <v>35</v>
      </c>
    </row>
    <row r="7047" spans="1:5">
      <c r="A7047" s="83">
        <v>44222</v>
      </c>
      <c r="B7047" s="84">
        <v>44222</v>
      </c>
      <c r="C7047" s="84" t="s">
        <v>882</v>
      </c>
      <c r="D7047" s="85">
        <f>VLOOKUP(Pag_Inicio_Corr_mas_casos[[#This Row],[Corregimiento]],Hoja3!$A$2:$D$676,4,0)</f>
        <v>130106</v>
      </c>
      <c r="E7047" s="84">
        <v>35</v>
      </c>
    </row>
    <row r="7048" spans="1:5">
      <c r="A7048" s="83">
        <v>44222</v>
      </c>
      <c r="B7048" s="84">
        <v>44222</v>
      </c>
      <c r="C7048" s="84" t="s">
        <v>858</v>
      </c>
      <c r="D7048" s="85">
        <f>VLOOKUP(Pag_Inicio_Corr_mas_casos[[#This Row],[Corregimiento]],Hoja3!$A$2:$D$676,4,0)</f>
        <v>80819</v>
      </c>
      <c r="E7048" s="84">
        <v>34</v>
      </c>
    </row>
    <row r="7049" spans="1:5">
      <c r="A7049" s="83">
        <v>44222</v>
      </c>
      <c r="B7049" s="84">
        <v>44222</v>
      </c>
      <c r="C7049" s="84" t="s">
        <v>800</v>
      </c>
      <c r="D7049" s="85">
        <f>VLOOKUP(Pag_Inicio_Corr_mas_casos[[#This Row],[Corregimiento]],Hoja3!$A$2:$D$676,4,0)</f>
        <v>80822</v>
      </c>
      <c r="E7049" s="84">
        <v>29</v>
      </c>
    </row>
    <row r="7050" spans="1:5">
      <c r="A7050" s="83">
        <v>44222</v>
      </c>
      <c r="B7050" s="84">
        <v>44222</v>
      </c>
      <c r="C7050" s="84" t="s">
        <v>857</v>
      </c>
      <c r="D7050" s="85">
        <f>VLOOKUP(Pag_Inicio_Corr_mas_casos[[#This Row],[Corregimiento]],Hoja3!$A$2:$D$676,4,0)</f>
        <v>80809</v>
      </c>
      <c r="E7050" s="84">
        <v>28</v>
      </c>
    </row>
    <row r="7051" spans="1:5">
      <c r="A7051" s="83">
        <v>44222</v>
      </c>
      <c r="B7051" s="84">
        <v>44222</v>
      </c>
      <c r="C7051" s="84" t="s">
        <v>892</v>
      </c>
      <c r="D7051" s="85">
        <f>VLOOKUP(Pag_Inicio_Corr_mas_casos[[#This Row],[Corregimiento]],Hoja3!$A$2:$D$676,4,0)</f>
        <v>80812</v>
      </c>
      <c r="E7051" s="84">
        <v>26</v>
      </c>
    </row>
    <row r="7052" spans="1:5">
      <c r="A7052" s="83">
        <v>44222</v>
      </c>
      <c r="B7052" s="84">
        <v>44222</v>
      </c>
      <c r="C7052" s="84" t="s">
        <v>618</v>
      </c>
      <c r="D7052" s="85">
        <f>VLOOKUP(Pag_Inicio_Corr_mas_casos[[#This Row],[Corregimiento]],Hoja3!$A$2:$D$676,4,0)</f>
        <v>80821</v>
      </c>
      <c r="E7052" s="84">
        <v>25</v>
      </c>
    </row>
    <row r="7053" spans="1:5">
      <c r="A7053" s="83">
        <v>44222</v>
      </c>
      <c r="B7053" s="84">
        <v>44222</v>
      </c>
      <c r="C7053" s="84" t="s">
        <v>853</v>
      </c>
      <c r="D7053" s="85">
        <f>VLOOKUP(Pag_Inicio_Corr_mas_casos[[#This Row],[Corregimiento]],Hoja3!$A$2:$D$676,4,0)</f>
        <v>40612</v>
      </c>
      <c r="E7053" s="84">
        <v>24</v>
      </c>
    </row>
    <row r="7054" spans="1:5">
      <c r="A7054" s="83">
        <v>44222</v>
      </c>
      <c r="B7054" s="84">
        <v>44222</v>
      </c>
      <c r="C7054" s="84" t="s">
        <v>798</v>
      </c>
      <c r="D7054" s="85">
        <f>VLOOKUP(Pag_Inicio_Corr_mas_casos[[#This Row],[Corregimiento]],Hoja3!$A$2:$D$676,4,0)</f>
        <v>80820</v>
      </c>
      <c r="E7054" s="84">
        <v>24</v>
      </c>
    </row>
    <row r="7055" spans="1:5">
      <c r="A7055" s="83">
        <v>44222</v>
      </c>
      <c r="B7055" s="84">
        <v>44222</v>
      </c>
      <c r="C7055" s="84" t="s">
        <v>802</v>
      </c>
      <c r="D7055" s="85">
        <f>VLOOKUP(Pag_Inicio_Corr_mas_casos[[#This Row],[Corregimiento]],Hoja3!$A$2:$D$676,4,0)</f>
        <v>80815</v>
      </c>
      <c r="E7055" s="84">
        <v>23</v>
      </c>
    </row>
    <row r="7056" spans="1:5">
      <c r="A7056" s="83">
        <v>44222</v>
      </c>
      <c r="B7056" s="84">
        <v>44222</v>
      </c>
      <c r="C7056" s="84" t="s">
        <v>813</v>
      </c>
      <c r="D7056" s="85">
        <f>VLOOKUP(Pag_Inicio_Corr_mas_casos[[#This Row],[Corregimiento]],Hoja3!$A$2:$D$676,4,0)</f>
        <v>30107</v>
      </c>
      <c r="E7056" s="84">
        <v>23</v>
      </c>
    </row>
    <row r="7057" spans="1:5">
      <c r="A7057" s="83">
        <v>44222</v>
      </c>
      <c r="B7057" s="84">
        <v>44222</v>
      </c>
      <c r="C7057" s="84" t="s">
        <v>783</v>
      </c>
      <c r="D7057" s="85">
        <f>VLOOKUP(Pag_Inicio_Corr_mas_casos[[#This Row],[Corregimiento]],Hoja3!$A$2:$D$676,4,0)</f>
        <v>80810</v>
      </c>
      <c r="E7057" s="84">
        <v>23</v>
      </c>
    </row>
    <row r="7058" spans="1:5">
      <c r="A7058" s="83">
        <v>44222</v>
      </c>
      <c r="B7058" s="84">
        <v>44222</v>
      </c>
      <c r="C7058" s="84" t="s">
        <v>794</v>
      </c>
      <c r="D7058" s="85">
        <f>VLOOKUP(Pag_Inicio_Corr_mas_casos[[#This Row],[Corregimiento]],Hoja3!$A$2:$D$676,4,0)</f>
        <v>80811</v>
      </c>
      <c r="E7058" s="84">
        <v>23</v>
      </c>
    </row>
    <row r="7059" spans="1:5">
      <c r="A7059" s="83">
        <v>44222</v>
      </c>
      <c r="B7059" s="84">
        <v>44222</v>
      </c>
      <c r="C7059" s="84" t="s">
        <v>802</v>
      </c>
      <c r="D7059" s="85">
        <f>VLOOKUP(Pag_Inicio_Corr_mas_casos[[#This Row],[Corregimiento]],Hoja3!$A$2:$D$676,4,0)</f>
        <v>80815</v>
      </c>
      <c r="E7059" s="84">
        <v>22</v>
      </c>
    </row>
    <row r="7060" spans="1:5">
      <c r="A7060" s="83">
        <v>44222</v>
      </c>
      <c r="B7060" s="84">
        <v>44222</v>
      </c>
      <c r="C7060" s="84" t="s">
        <v>807</v>
      </c>
      <c r="D7060" s="85">
        <f>VLOOKUP(Pag_Inicio_Corr_mas_casos[[#This Row],[Corregimiento]],Hoja3!$A$2:$D$676,4,0)</f>
        <v>20601</v>
      </c>
      <c r="E7060" s="84">
        <v>22</v>
      </c>
    </row>
    <row r="7061" spans="1:5">
      <c r="A7061" s="83">
        <v>44222</v>
      </c>
      <c r="B7061" s="84">
        <v>44222</v>
      </c>
      <c r="C7061" s="84" t="s">
        <v>869</v>
      </c>
      <c r="D7061" s="85">
        <f>VLOOKUP(Pag_Inicio_Corr_mas_casos[[#This Row],[Corregimiento]],Hoja3!$A$2:$D$676,4,0)</f>
        <v>30111</v>
      </c>
      <c r="E7061" s="84">
        <v>22</v>
      </c>
    </row>
    <row r="7062" spans="1:5">
      <c r="A7062" s="83">
        <v>44222</v>
      </c>
      <c r="B7062" s="84">
        <v>44222</v>
      </c>
      <c r="C7062" s="84" t="s">
        <v>789</v>
      </c>
      <c r="D7062" s="85">
        <f>VLOOKUP(Pag_Inicio_Corr_mas_casos[[#This Row],[Corregimiento]],Hoja3!$A$2:$D$676,4,0)</f>
        <v>80816</v>
      </c>
      <c r="E7062" s="84">
        <v>21</v>
      </c>
    </row>
    <row r="7063" spans="1:5">
      <c r="A7063" s="86">
        <v>44223</v>
      </c>
      <c r="B7063" s="87">
        <v>44223</v>
      </c>
      <c r="C7063" s="87" t="s">
        <v>942</v>
      </c>
      <c r="D7063" s="88">
        <f>VLOOKUP(Pag_Inicio_Corr_mas_casos[[#This Row],[Corregimiento]],Hoja3!$A$2:$D$676,4,0)</f>
        <v>130106</v>
      </c>
      <c r="E7063" s="87">
        <v>45</v>
      </c>
    </row>
    <row r="7064" spans="1:5">
      <c r="A7064" s="86">
        <v>44223</v>
      </c>
      <c r="B7064" s="87">
        <v>44223</v>
      </c>
      <c r="C7064" s="87" t="s">
        <v>914</v>
      </c>
      <c r="D7064" s="88">
        <f>VLOOKUP(Pag_Inicio_Corr_mas_casos[[#This Row],[Corregimiento]],Hoja3!$A$2:$D$676,4,0)</f>
        <v>130101</v>
      </c>
      <c r="E7064" s="87">
        <v>40</v>
      </c>
    </row>
    <row r="7065" spans="1:5">
      <c r="A7065" s="86">
        <v>44223</v>
      </c>
      <c r="B7065" s="87">
        <v>44223</v>
      </c>
      <c r="C7065" s="87" t="s">
        <v>800</v>
      </c>
      <c r="D7065" s="88">
        <f>VLOOKUP(Pag_Inicio_Corr_mas_casos[[#This Row],[Corregimiento]],Hoja3!$A$2:$D$676,4,0)</f>
        <v>80822</v>
      </c>
      <c r="E7065" s="87">
        <v>35</v>
      </c>
    </row>
    <row r="7066" spans="1:5">
      <c r="A7066" s="86">
        <v>44223</v>
      </c>
      <c r="B7066" s="87">
        <v>44223</v>
      </c>
      <c r="C7066" s="87" t="s">
        <v>787</v>
      </c>
      <c r="D7066" s="88">
        <f>VLOOKUP(Pag_Inicio_Corr_mas_casos[[#This Row],[Corregimiento]],Hoja3!$A$2:$D$676,4,0)</f>
        <v>80823</v>
      </c>
      <c r="E7066" s="87">
        <v>35</v>
      </c>
    </row>
    <row r="7067" spans="1:5">
      <c r="A7067" s="86">
        <v>44223</v>
      </c>
      <c r="B7067" s="87">
        <v>44223</v>
      </c>
      <c r="C7067" s="87" t="s">
        <v>906</v>
      </c>
      <c r="D7067" s="88">
        <f>VLOOKUP(Pag_Inicio_Corr_mas_casos[[#This Row],[Corregimiento]],Hoja3!$A$2:$D$676,4,0)</f>
        <v>40601</v>
      </c>
      <c r="E7067" s="87">
        <v>33</v>
      </c>
    </row>
    <row r="7068" spans="1:5">
      <c r="A7068" s="86">
        <v>44223</v>
      </c>
      <c r="B7068" s="87">
        <v>44223</v>
      </c>
      <c r="C7068" s="87" t="s">
        <v>858</v>
      </c>
      <c r="D7068" s="88">
        <f>VLOOKUP(Pag_Inicio_Corr_mas_casos[[#This Row],[Corregimiento]],Hoja3!$A$2:$D$676,4,0)</f>
        <v>80819</v>
      </c>
      <c r="E7068" s="87">
        <v>33</v>
      </c>
    </row>
    <row r="7069" spans="1:5">
      <c r="A7069" s="86">
        <v>44223</v>
      </c>
      <c r="B7069" s="87">
        <v>44223</v>
      </c>
      <c r="C7069" s="87" t="s">
        <v>805</v>
      </c>
      <c r="D7069" s="88">
        <f>VLOOKUP(Pag_Inicio_Corr_mas_casos[[#This Row],[Corregimiento]],Hoja3!$A$2:$D$676,4,0)</f>
        <v>130701</v>
      </c>
      <c r="E7069" s="87">
        <v>33</v>
      </c>
    </row>
    <row r="7070" spans="1:5">
      <c r="A7070" s="86">
        <v>44223</v>
      </c>
      <c r="B7070" s="87">
        <v>44223</v>
      </c>
      <c r="C7070" s="87" t="s">
        <v>868</v>
      </c>
      <c r="D7070" s="88">
        <f>VLOOKUP(Pag_Inicio_Corr_mas_casos[[#This Row],[Corregimiento]],Hoja3!$A$2:$D$676,4,0)</f>
        <v>91001</v>
      </c>
      <c r="E7070" s="87">
        <v>31</v>
      </c>
    </row>
    <row r="7071" spans="1:5">
      <c r="A7071" s="86">
        <v>44223</v>
      </c>
      <c r="B7071" s="87">
        <v>44223</v>
      </c>
      <c r="C7071" s="87" t="s">
        <v>802</v>
      </c>
      <c r="D7071" s="88">
        <f>VLOOKUP(Pag_Inicio_Corr_mas_casos[[#This Row],[Corregimiento]],Hoja3!$A$2:$D$676,4,0)</f>
        <v>80815</v>
      </c>
      <c r="E7071" s="87">
        <v>31</v>
      </c>
    </row>
    <row r="7072" spans="1:5">
      <c r="A7072" s="86">
        <v>44223</v>
      </c>
      <c r="B7072" s="87">
        <v>44223</v>
      </c>
      <c r="C7072" s="87" t="s">
        <v>618</v>
      </c>
      <c r="D7072" s="88">
        <f>VLOOKUP(Pag_Inicio_Corr_mas_casos[[#This Row],[Corregimiento]],Hoja3!$A$2:$D$676,4,0)</f>
        <v>80821</v>
      </c>
      <c r="E7072" s="87">
        <v>28</v>
      </c>
    </row>
    <row r="7073" spans="1:5">
      <c r="A7073" s="86">
        <v>44223</v>
      </c>
      <c r="B7073" s="87">
        <v>44223</v>
      </c>
      <c r="C7073" s="87" t="s">
        <v>790</v>
      </c>
      <c r="D7073" s="88">
        <f>VLOOKUP(Pag_Inicio_Corr_mas_casos[[#This Row],[Corregimiento]],Hoja3!$A$2:$D$676,4,0)</f>
        <v>130708</v>
      </c>
      <c r="E7073" s="87">
        <v>27</v>
      </c>
    </row>
    <row r="7074" spans="1:5">
      <c r="A7074" s="86">
        <v>44223</v>
      </c>
      <c r="B7074" s="87">
        <v>44223</v>
      </c>
      <c r="C7074" s="87" t="s">
        <v>786</v>
      </c>
      <c r="D7074" s="88">
        <f>VLOOKUP(Pag_Inicio_Corr_mas_casos[[#This Row],[Corregimiento]],Hoja3!$A$2:$D$676,4,0)</f>
        <v>80806</v>
      </c>
      <c r="E7074" s="87">
        <v>23</v>
      </c>
    </row>
    <row r="7075" spans="1:5">
      <c r="A7075" s="86">
        <v>44223</v>
      </c>
      <c r="B7075" s="87">
        <v>44223</v>
      </c>
      <c r="C7075" s="87" t="s">
        <v>865</v>
      </c>
      <c r="D7075" s="88">
        <f>VLOOKUP(Pag_Inicio_Corr_mas_casos[[#This Row],[Corregimiento]],Hoja3!$A$2:$D$676,4,0)</f>
        <v>81001</v>
      </c>
      <c r="E7075" s="87">
        <v>23</v>
      </c>
    </row>
    <row r="7076" spans="1:5">
      <c r="A7076" s="86">
        <v>44223</v>
      </c>
      <c r="B7076" s="87">
        <v>44223</v>
      </c>
      <c r="C7076" s="87" t="s">
        <v>900</v>
      </c>
      <c r="D7076" s="88">
        <f>VLOOKUP(Pag_Inicio_Corr_mas_casos[[#This Row],[Corregimiento]],Hoja3!$A$2:$D$676,4,0)</f>
        <v>130102</v>
      </c>
      <c r="E7076" s="87">
        <v>21</v>
      </c>
    </row>
    <row r="7077" spans="1:5">
      <c r="A7077" s="86">
        <v>44223</v>
      </c>
      <c r="B7077" s="87">
        <v>44223</v>
      </c>
      <c r="C7077" s="87" t="s">
        <v>857</v>
      </c>
      <c r="D7077" s="88">
        <f>VLOOKUP(Pag_Inicio_Corr_mas_casos[[#This Row],[Corregimiento]],Hoja3!$A$2:$D$676,4,0)</f>
        <v>80809</v>
      </c>
      <c r="E7077" s="87">
        <v>21</v>
      </c>
    </row>
    <row r="7078" spans="1:5">
      <c r="A7078" s="86">
        <v>44223</v>
      </c>
      <c r="B7078" s="87">
        <v>44223</v>
      </c>
      <c r="C7078" s="87" t="s">
        <v>866</v>
      </c>
      <c r="D7078" s="88">
        <f>VLOOKUP(Pag_Inicio_Corr_mas_casos[[#This Row],[Corregimiento]],Hoja3!$A$2:$D$676,4,0)</f>
        <v>81002</v>
      </c>
      <c r="E7078" s="87">
        <v>20</v>
      </c>
    </row>
    <row r="7079" spans="1:5">
      <c r="A7079" s="86">
        <v>44223</v>
      </c>
      <c r="B7079" s="87">
        <v>44223</v>
      </c>
      <c r="C7079" s="87" t="s">
        <v>861</v>
      </c>
      <c r="D7079" s="88">
        <f>VLOOKUP(Pag_Inicio_Corr_mas_casos[[#This Row],[Corregimiento]],Hoja3!$A$2:$D$676,4,0)</f>
        <v>130702</v>
      </c>
      <c r="E7079" s="87">
        <v>19</v>
      </c>
    </row>
    <row r="7080" spans="1:5">
      <c r="A7080" s="86">
        <v>44223</v>
      </c>
      <c r="B7080" s="87">
        <v>44223</v>
      </c>
      <c r="C7080" s="87" t="s">
        <v>892</v>
      </c>
      <c r="D7080" s="88">
        <f>VLOOKUP(Pag_Inicio_Corr_mas_casos[[#This Row],[Corregimiento]],Hoja3!$A$2:$D$676,4,0)</f>
        <v>80812</v>
      </c>
      <c r="E7080" s="87">
        <v>19</v>
      </c>
    </row>
    <row r="7081" spans="1:5">
      <c r="A7081" s="86">
        <v>44223</v>
      </c>
      <c r="B7081" s="87">
        <v>44223</v>
      </c>
      <c r="C7081" s="87" t="s">
        <v>789</v>
      </c>
      <c r="D7081" s="88">
        <f>VLOOKUP(Pag_Inicio_Corr_mas_casos[[#This Row],[Corregimiento]],Hoja3!$A$2:$D$676,4,0)</f>
        <v>80816</v>
      </c>
      <c r="E7081" s="87">
        <v>18</v>
      </c>
    </row>
    <row r="7082" spans="1:5">
      <c r="A7082" s="86">
        <v>44223</v>
      </c>
      <c r="B7082" s="87">
        <v>44223</v>
      </c>
      <c r="C7082" s="87" t="s">
        <v>901</v>
      </c>
      <c r="D7082" s="88">
        <f>VLOOKUP(Pag_Inicio_Corr_mas_casos[[#This Row],[Corregimiento]],Hoja3!$A$2:$D$676,4,0)</f>
        <v>90301</v>
      </c>
      <c r="E7082" s="87">
        <v>18</v>
      </c>
    </row>
    <row r="7083" spans="1:5">
      <c r="A7083" s="58">
        <v>44224</v>
      </c>
      <c r="B7083" s="59">
        <v>44224</v>
      </c>
      <c r="C7083" s="59" t="s">
        <v>739</v>
      </c>
      <c r="D7083" s="60">
        <f>VLOOKUP(Pag_Inicio_Corr_mas_casos[[#This Row],[Corregimiento]],Hoja3!$A$2:$D$676,4,0)</f>
        <v>91001</v>
      </c>
      <c r="E7083" s="59">
        <v>39</v>
      </c>
    </row>
    <row r="7084" spans="1:5">
      <c r="A7084" s="58">
        <v>44224</v>
      </c>
      <c r="B7084" s="59">
        <v>44224</v>
      </c>
      <c r="C7084" s="59" t="s">
        <v>618</v>
      </c>
      <c r="D7084" s="60">
        <f>VLOOKUP(Pag_Inicio_Corr_mas_casos[[#This Row],[Corregimiento]],Hoja3!$A$2:$D$676,4,0)</f>
        <v>80821</v>
      </c>
      <c r="E7084" s="59">
        <v>35</v>
      </c>
    </row>
    <row r="7085" spans="1:5">
      <c r="A7085" s="58">
        <v>44224</v>
      </c>
      <c r="B7085" s="59">
        <v>44224</v>
      </c>
      <c r="C7085" s="59" t="s">
        <v>906</v>
      </c>
      <c r="D7085" s="60">
        <f>VLOOKUP(Pag_Inicio_Corr_mas_casos[[#This Row],[Corregimiento]],Hoja3!$A$2:$D$676,4,0)</f>
        <v>40601</v>
      </c>
      <c r="E7085" s="59">
        <v>34</v>
      </c>
    </row>
    <row r="7086" spans="1:5">
      <c r="A7086" s="58">
        <v>44224</v>
      </c>
      <c r="B7086" s="59">
        <v>44224</v>
      </c>
      <c r="C7086" s="59" t="s">
        <v>858</v>
      </c>
      <c r="D7086" s="60">
        <f>VLOOKUP(Pag_Inicio_Corr_mas_casos[[#This Row],[Corregimiento]],Hoja3!$A$2:$D$676,4,0)</f>
        <v>80819</v>
      </c>
      <c r="E7086" s="59">
        <v>27</v>
      </c>
    </row>
    <row r="7087" spans="1:5">
      <c r="A7087" s="58">
        <v>44224</v>
      </c>
      <c r="B7087" s="59">
        <v>44224</v>
      </c>
      <c r="C7087" s="59" t="s">
        <v>805</v>
      </c>
      <c r="D7087" s="60">
        <f>VLOOKUP(Pag_Inicio_Corr_mas_casos[[#This Row],[Corregimiento]],Hoja3!$A$2:$D$676,4,0)</f>
        <v>130701</v>
      </c>
      <c r="E7087" s="59">
        <v>27</v>
      </c>
    </row>
    <row r="7088" spans="1:5">
      <c r="A7088" s="58">
        <v>44224</v>
      </c>
      <c r="B7088" s="59">
        <v>44224</v>
      </c>
      <c r="C7088" s="59" t="s">
        <v>892</v>
      </c>
      <c r="D7088" s="60">
        <f>VLOOKUP(Pag_Inicio_Corr_mas_casos[[#This Row],[Corregimiento]],Hoja3!$A$2:$D$676,4,0)</f>
        <v>80812</v>
      </c>
      <c r="E7088" s="59">
        <v>25</v>
      </c>
    </row>
    <row r="7089" spans="1:5">
      <c r="A7089" s="58">
        <v>44224</v>
      </c>
      <c r="B7089" s="59">
        <v>44224</v>
      </c>
      <c r="C7089" s="59" t="s">
        <v>857</v>
      </c>
      <c r="D7089" s="60">
        <f>VLOOKUP(Pag_Inicio_Corr_mas_casos[[#This Row],[Corregimiento]],Hoja3!$A$2:$D$676,4,0)</f>
        <v>80809</v>
      </c>
      <c r="E7089" s="59">
        <v>22</v>
      </c>
    </row>
    <row r="7090" spans="1:5">
      <c r="A7090" s="58">
        <v>44224</v>
      </c>
      <c r="B7090" s="59">
        <v>44224</v>
      </c>
      <c r="C7090" s="59" t="s">
        <v>900</v>
      </c>
      <c r="D7090" s="60">
        <f>VLOOKUP(Pag_Inicio_Corr_mas_casos[[#This Row],[Corregimiento]],Hoja3!$A$2:$D$676,4,0)</f>
        <v>130102</v>
      </c>
      <c r="E7090" s="59">
        <v>22</v>
      </c>
    </row>
    <row r="7091" spans="1:5">
      <c r="A7091" s="58">
        <v>44224</v>
      </c>
      <c r="B7091" s="59">
        <v>44224</v>
      </c>
      <c r="C7091" s="59" t="s">
        <v>800</v>
      </c>
      <c r="D7091" s="60">
        <f>VLOOKUP(Pag_Inicio_Corr_mas_casos[[#This Row],[Corregimiento]],Hoja3!$A$2:$D$676,4,0)</f>
        <v>80822</v>
      </c>
      <c r="E7091" s="59">
        <v>21</v>
      </c>
    </row>
    <row r="7092" spans="1:5">
      <c r="A7092" s="58">
        <v>44224</v>
      </c>
      <c r="B7092" s="59">
        <v>44224</v>
      </c>
      <c r="C7092" s="59" t="s">
        <v>798</v>
      </c>
      <c r="D7092" s="60">
        <f>VLOOKUP(Pag_Inicio_Corr_mas_casos[[#This Row],[Corregimiento]],Hoja3!$A$2:$D$676,4,0)</f>
        <v>80820</v>
      </c>
      <c r="E7092" s="59">
        <v>20</v>
      </c>
    </row>
    <row r="7093" spans="1:5">
      <c r="A7093" s="58">
        <v>44224</v>
      </c>
      <c r="B7093" s="59">
        <v>44224</v>
      </c>
      <c r="C7093" s="59" t="s">
        <v>865</v>
      </c>
      <c r="D7093" s="60">
        <f>VLOOKUP(Pag_Inicio_Corr_mas_casos[[#This Row],[Corregimiento]],Hoja3!$A$2:$D$676,4,0)</f>
        <v>81001</v>
      </c>
      <c r="E7093" s="59">
        <v>20</v>
      </c>
    </row>
    <row r="7094" spans="1:5">
      <c r="A7094" s="58">
        <v>44224</v>
      </c>
      <c r="B7094" s="59">
        <v>44224</v>
      </c>
      <c r="C7094" s="59" t="s">
        <v>786</v>
      </c>
      <c r="D7094" s="60">
        <f>VLOOKUP(Pag_Inicio_Corr_mas_casos[[#This Row],[Corregimiento]],Hoja3!$A$2:$D$676,4,0)</f>
        <v>80806</v>
      </c>
      <c r="E7094" s="59">
        <v>18</v>
      </c>
    </row>
    <row r="7095" spans="1:5">
      <c r="A7095" s="58">
        <v>44224</v>
      </c>
      <c r="B7095" s="59">
        <v>44224</v>
      </c>
      <c r="C7095" s="59" t="s">
        <v>861</v>
      </c>
      <c r="D7095" s="60">
        <f>VLOOKUP(Pag_Inicio_Corr_mas_casos[[#This Row],[Corregimiento]],Hoja3!$A$2:$D$676,4,0)</f>
        <v>130702</v>
      </c>
      <c r="E7095" s="59">
        <v>18</v>
      </c>
    </row>
    <row r="7096" spans="1:5">
      <c r="A7096" s="58">
        <v>44224</v>
      </c>
      <c r="B7096" s="59">
        <v>44224</v>
      </c>
      <c r="C7096" s="59" t="s">
        <v>796</v>
      </c>
      <c r="D7096" s="60">
        <f>VLOOKUP(Pag_Inicio_Corr_mas_casos[[#This Row],[Corregimiento]],Hoja3!$A$2:$D$676,4,0)</f>
        <v>130107</v>
      </c>
      <c r="E7096" s="59">
        <v>18</v>
      </c>
    </row>
    <row r="7097" spans="1:5">
      <c r="A7097" s="58">
        <v>44224</v>
      </c>
      <c r="B7097" s="59">
        <v>44224</v>
      </c>
      <c r="C7097" s="59" t="s">
        <v>787</v>
      </c>
      <c r="D7097" s="60">
        <f>VLOOKUP(Pag_Inicio_Corr_mas_casos[[#This Row],[Corregimiento]],Hoja3!$A$2:$D$676,4,0)</f>
        <v>80823</v>
      </c>
      <c r="E7097" s="59">
        <v>18</v>
      </c>
    </row>
    <row r="7098" spans="1:5">
      <c r="A7098" s="58">
        <v>44224</v>
      </c>
      <c r="B7098" s="59">
        <v>44224</v>
      </c>
      <c r="C7098" s="59" t="s">
        <v>882</v>
      </c>
      <c r="D7098" s="60">
        <f>VLOOKUP(Pag_Inicio_Corr_mas_casos[[#This Row],[Corregimiento]],Hoja3!$A$2:$D$676,4,0)</f>
        <v>130106</v>
      </c>
      <c r="E7098" s="59">
        <v>17</v>
      </c>
    </row>
    <row r="7099" spans="1:5">
      <c r="A7099" s="58">
        <v>44224</v>
      </c>
      <c r="B7099" s="59">
        <v>44224</v>
      </c>
      <c r="C7099" s="59" t="s">
        <v>813</v>
      </c>
      <c r="D7099" s="60">
        <f>VLOOKUP(Pag_Inicio_Corr_mas_casos[[#This Row],[Corregimiento]],Hoja3!$A$2:$D$676,4,0)</f>
        <v>30107</v>
      </c>
      <c r="E7099" s="59">
        <v>17</v>
      </c>
    </row>
    <row r="7100" spans="1:5">
      <c r="A7100" s="58">
        <v>44224</v>
      </c>
      <c r="B7100" s="59">
        <v>44224</v>
      </c>
      <c r="C7100" s="59" t="s">
        <v>790</v>
      </c>
      <c r="D7100" s="60">
        <f>VLOOKUP(Pag_Inicio_Corr_mas_casos[[#This Row],[Corregimiento]],Hoja3!$A$2:$D$676,4,0)</f>
        <v>130708</v>
      </c>
      <c r="E7100" s="59">
        <v>17</v>
      </c>
    </row>
    <row r="7101" spans="1:5">
      <c r="A7101" s="58">
        <v>44224</v>
      </c>
      <c r="B7101" s="59">
        <v>44224</v>
      </c>
      <c r="C7101" s="59" t="s">
        <v>802</v>
      </c>
      <c r="D7101" s="60">
        <f>VLOOKUP(Pag_Inicio_Corr_mas_casos[[#This Row],[Corregimiento]],Hoja3!$A$2:$D$676,4,0)</f>
        <v>80815</v>
      </c>
      <c r="E7101" s="59">
        <v>15</v>
      </c>
    </row>
    <row r="7102" spans="1:5">
      <c r="A7102" s="58">
        <v>44224</v>
      </c>
      <c r="B7102" s="59">
        <v>44224</v>
      </c>
      <c r="C7102" s="59" t="s">
        <v>838</v>
      </c>
      <c r="D7102" s="60">
        <f>VLOOKUP(Pag_Inicio_Corr_mas_casos[[#This Row],[Corregimiento]],Hoja3!$A$2:$D$676,4,0)</f>
        <v>80808</v>
      </c>
      <c r="E7102" s="59">
        <v>15</v>
      </c>
    </row>
    <row r="7103" spans="1:5">
      <c r="A7103" s="89">
        <v>44225</v>
      </c>
      <c r="B7103" s="90">
        <v>44225</v>
      </c>
      <c r="C7103" s="90" t="s">
        <v>618</v>
      </c>
      <c r="D7103" s="91">
        <f>VLOOKUP(Pag_Inicio_Corr_mas_casos[[#This Row],[Corregimiento]],Hoja3!$A$2:$D$676,4,0)</f>
        <v>80821</v>
      </c>
      <c r="E7103" s="90">
        <v>39</v>
      </c>
    </row>
    <row r="7104" spans="1:5">
      <c r="A7104" s="89">
        <v>44225</v>
      </c>
      <c r="B7104" s="90">
        <v>44225</v>
      </c>
      <c r="C7104" s="90" t="s">
        <v>906</v>
      </c>
      <c r="D7104" s="91">
        <f>VLOOKUP(Pag_Inicio_Corr_mas_casos[[#This Row],[Corregimiento]],Hoja3!$A$2:$D$676,4,0)</f>
        <v>40601</v>
      </c>
      <c r="E7104" s="90">
        <v>37</v>
      </c>
    </row>
    <row r="7105" spans="1:5">
      <c r="A7105" s="89">
        <v>44225</v>
      </c>
      <c r="B7105" s="90">
        <v>44225</v>
      </c>
      <c r="C7105" s="90" t="s">
        <v>787</v>
      </c>
      <c r="D7105" s="91">
        <f>VLOOKUP(Pag_Inicio_Corr_mas_casos[[#This Row],[Corregimiento]],Hoja3!$A$2:$D$676,4,0)</f>
        <v>80823</v>
      </c>
      <c r="E7105" s="90">
        <v>34</v>
      </c>
    </row>
    <row r="7106" spans="1:5">
      <c r="A7106" s="89">
        <v>44225</v>
      </c>
      <c r="B7106" s="90">
        <v>44225</v>
      </c>
      <c r="C7106" s="90" t="s">
        <v>882</v>
      </c>
      <c r="D7106" s="91">
        <f>VLOOKUP(Pag_Inicio_Corr_mas_casos[[#This Row],[Corregimiento]],Hoja3!$A$2:$D$676,4,0)</f>
        <v>130106</v>
      </c>
      <c r="E7106" s="90">
        <v>32</v>
      </c>
    </row>
    <row r="7107" spans="1:5">
      <c r="A7107" s="89">
        <v>44225</v>
      </c>
      <c r="B7107" s="90">
        <v>44225</v>
      </c>
      <c r="C7107" s="90" t="s">
        <v>802</v>
      </c>
      <c r="D7107" s="91">
        <f>VLOOKUP(Pag_Inicio_Corr_mas_casos[[#This Row],[Corregimiento]],Hoja3!$A$2:$D$676,4,0)</f>
        <v>80815</v>
      </c>
      <c r="E7107" s="90">
        <v>31</v>
      </c>
    </row>
    <row r="7108" spans="1:5">
      <c r="A7108" s="89">
        <v>44225</v>
      </c>
      <c r="B7108" s="90">
        <v>44225</v>
      </c>
      <c r="C7108" s="90" t="s">
        <v>800</v>
      </c>
      <c r="D7108" s="91">
        <f>VLOOKUP(Pag_Inicio_Corr_mas_casos[[#This Row],[Corregimiento]],Hoja3!$A$2:$D$676,4,0)</f>
        <v>80822</v>
      </c>
      <c r="E7108" s="90">
        <v>26</v>
      </c>
    </row>
    <row r="7109" spans="1:5">
      <c r="A7109" s="89">
        <v>44225</v>
      </c>
      <c r="B7109" s="90">
        <v>44225</v>
      </c>
      <c r="C7109" s="90" t="s">
        <v>789</v>
      </c>
      <c r="D7109" s="91">
        <f>VLOOKUP(Pag_Inicio_Corr_mas_casos[[#This Row],[Corregimiento]],Hoja3!$A$2:$D$676,4,0)</f>
        <v>80816</v>
      </c>
      <c r="E7109" s="90">
        <v>26</v>
      </c>
    </row>
    <row r="7110" spans="1:5">
      <c r="A7110" s="89">
        <v>44225</v>
      </c>
      <c r="B7110" s="90">
        <v>44225</v>
      </c>
      <c r="C7110" s="90" t="s">
        <v>900</v>
      </c>
      <c r="D7110" s="91">
        <f>VLOOKUP(Pag_Inicio_Corr_mas_casos[[#This Row],[Corregimiento]],Hoja3!$A$2:$D$676,4,0)</f>
        <v>130102</v>
      </c>
      <c r="E7110" s="90">
        <v>22</v>
      </c>
    </row>
    <row r="7111" spans="1:5">
      <c r="A7111" s="89">
        <v>44225</v>
      </c>
      <c r="B7111" s="90">
        <v>44225</v>
      </c>
      <c r="C7111" s="90" t="s">
        <v>799</v>
      </c>
      <c r="D7111" s="91">
        <f>VLOOKUP(Pag_Inicio_Corr_mas_casos[[#This Row],[Corregimiento]],Hoja3!$A$2:$D$676,4,0)</f>
        <v>80817</v>
      </c>
      <c r="E7111" s="90">
        <v>22</v>
      </c>
    </row>
    <row r="7112" spans="1:5">
      <c r="A7112" s="89">
        <v>44225</v>
      </c>
      <c r="B7112" s="90">
        <v>44225</v>
      </c>
      <c r="C7112" s="90" t="s">
        <v>858</v>
      </c>
      <c r="D7112" s="91">
        <f>VLOOKUP(Pag_Inicio_Corr_mas_casos[[#This Row],[Corregimiento]],Hoja3!$A$2:$D$676,4,0)</f>
        <v>80819</v>
      </c>
      <c r="E7112" s="90">
        <v>22</v>
      </c>
    </row>
    <row r="7113" spans="1:5">
      <c r="A7113" s="89">
        <v>44225</v>
      </c>
      <c r="B7113" s="90">
        <v>44225</v>
      </c>
      <c r="C7113" s="90" t="s">
        <v>906</v>
      </c>
      <c r="D7113" s="91">
        <f>VLOOKUP(Pag_Inicio_Corr_mas_casos[[#This Row],[Corregimiento]],Hoja3!$A$2:$D$676,4,0)</f>
        <v>40601</v>
      </c>
      <c r="E7113" s="90">
        <v>20</v>
      </c>
    </row>
    <row r="7114" spans="1:5">
      <c r="A7114" s="89">
        <v>44225</v>
      </c>
      <c r="B7114" s="90">
        <v>44225</v>
      </c>
      <c r="C7114" s="90" t="s">
        <v>813</v>
      </c>
      <c r="D7114" s="91">
        <f>VLOOKUP(Pag_Inicio_Corr_mas_casos[[#This Row],[Corregimiento]],Hoja3!$A$2:$D$676,4,0)</f>
        <v>30107</v>
      </c>
      <c r="E7114" s="90">
        <v>18</v>
      </c>
    </row>
    <row r="7115" spans="1:5">
      <c r="A7115" s="89">
        <v>44225</v>
      </c>
      <c r="B7115" s="90">
        <v>44225</v>
      </c>
      <c r="C7115" s="90" t="s">
        <v>861</v>
      </c>
      <c r="D7115" s="91">
        <f>VLOOKUP(Pag_Inicio_Corr_mas_casos[[#This Row],[Corregimiento]],Hoja3!$A$2:$D$676,4,0)</f>
        <v>130702</v>
      </c>
      <c r="E7115" s="90">
        <v>17</v>
      </c>
    </row>
    <row r="7116" spans="1:5">
      <c r="A7116" s="89">
        <v>44225</v>
      </c>
      <c r="B7116" s="90">
        <v>44225</v>
      </c>
      <c r="C7116" s="90" t="s">
        <v>853</v>
      </c>
      <c r="D7116" s="91">
        <f>VLOOKUP(Pag_Inicio_Corr_mas_casos[[#This Row],[Corregimiento]],Hoja3!$A$2:$D$676,4,0)</f>
        <v>40612</v>
      </c>
      <c r="E7116" s="90">
        <v>17</v>
      </c>
    </row>
    <row r="7117" spans="1:5">
      <c r="A7117" s="89">
        <v>44225</v>
      </c>
      <c r="B7117" s="90">
        <v>44225</v>
      </c>
      <c r="C7117" s="90" t="s">
        <v>892</v>
      </c>
      <c r="D7117" s="91">
        <f>VLOOKUP(Pag_Inicio_Corr_mas_casos[[#This Row],[Corregimiento]],Hoja3!$A$2:$D$676,4,0)</f>
        <v>80812</v>
      </c>
      <c r="E7117" s="90">
        <v>17</v>
      </c>
    </row>
    <row r="7118" spans="1:5">
      <c r="A7118" s="89">
        <v>44225</v>
      </c>
      <c r="B7118" s="90">
        <v>44225</v>
      </c>
      <c r="C7118" s="90" t="s">
        <v>857</v>
      </c>
      <c r="D7118" s="91">
        <f>VLOOKUP(Pag_Inicio_Corr_mas_casos[[#This Row],[Corregimiento]],Hoja3!$A$2:$D$676,4,0)</f>
        <v>80809</v>
      </c>
      <c r="E7118" s="90">
        <v>17</v>
      </c>
    </row>
    <row r="7119" spans="1:5">
      <c r="A7119" s="89">
        <v>44225</v>
      </c>
      <c r="B7119" s="90">
        <v>44225</v>
      </c>
      <c r="C7119" s="90" t="s">
        <v>790</v>
      </c>
      <c r="D7119" s="91">
        <f>VLOOKUP(Pag_Inicio_Corr_mas_casos[[#This Row],[Corregimiento]],Hoja3!$A$2:$D$676,4,0)</f>
        <v>130708</v>
      </c>
      <c r="E7119" s="90">
        <v>16</v>
      </c>
    </row>
    <row r="7120" spans="1:5">
      <c r="A7120" s="89">
        <v>44225</v>
      </c>
      <c r="B7120" s="90">
        <v>44225</v>
      </c>
      <c r="C7120" s="90" t="s">
        <v>798</v>
      </c>
      <c r="D7120" s="91">
        <f>VLOOKUP(Pag_Inicio_Corr_mas_casos[[#This Row],[Corregimiento]],Hoja3!$A$2:$D$676,4,0)</f>
        <v>80820</v>
      </c>
      <c r="E7120" s="90">
        <v>16</v>
      </c>
    </row>
    <row r="7121" spans="1:5">
      <c r="A7121" s="89">
        <v>44225</v>
      </c>
      <c r="B7121" s="90">
        <v>44225</v>
      </c>
      <c r="C7121" s="90" t="s">
        <v>815</v>
      </c>
      <c r="D7121" s="91">
        <f>VLOOKUP(Pag_Inicio_Corr_mas_casos[[#This Row],[Corregimiento]],Hoja3!$A$2:$D$676,4,0)</f>
        <v>130709</v>
      </c>
      <c r="E7121" s="90">
        <v>15</v>
      </c>
    </row>
    <row r="7122" spans="1:5">
      <c r="A7122" s="89">
        <v>44225</v>
      </c>
      <c r="B7122" s="90">
        <v>44225</v>
      </c>
      <c r="C7122" s="90" t="s">
        <v>805</v>
      </c>
      <c r="D7122" s="91">
        <f>VLOOKUP(Pag_Inicio_Corr_mas_casos[[#This Row],[Corregimiento]],Hoja3!$A$2:$D$676,4,0)</f>
        <v>130701</v>
      </c>
      <c r="E7122" s="90">
        <v>14</v>
      </c>
    </row>
    <row r="7123" spans="1:5">
      <c r="A7123" s="64">
        <v>44226</v>
      </c>
      <c r="B7123" s="65">
        <v>44226</v>
      </c>
      <c r="C7123" s="65" t="s">
        <v>986</v>
      </c>
      <c r="D7123" s="66">
        <f>VLOOKUP(Pag_Inicio_Corr_mas_casos[[#This Row],[Corregimiento]],Hoja3!$A$2:$D$676,4,0)</f>
        <v>40601</v>
      </c>
      <c r="E7123" s="65">
        <v>53</v>
      </c>
    </row>
    <row r="7124" spans="1:5">
      <c r="A7124" s="64">
        <v>44226</v>
      </c>
      <c r="B7124" s="65">
        <v>44226</v>
      </c>
      <c r="C7124" s="65" t="s">
        <v>618</v>
      </c>
      <c r="D7124" s="66">
        <f>VLOOKUP(Pag_Inicio_Corr_mas_casos[[#This Row],[Corregimiento]],Hoja3!$A$2:$D$676,4,0)</f>
        <v>80821</v>
      </c>
      <c r="E7124" s="65">
        <v>33</v>
      </c>
    </row>
    <row r="7125" spans="1:5">
      <c r="A7125" s="64">
        <v>44226</v>
      </c>
      <c r="B7125" s="65">
        <v>44226</v>
      </c>
      <c r="C7125" s="65" t="s">
        <v>892</v>
      </c>
      <c r="D7125" s="66">
        <f>VLOOKUP(Pag_Inicio_Corr_mas_casos[[#This Row],[Corregimiento]],Hoja3!$A$2:$D$676,4,0)</f>
        <v>80812</v>
      </c>
      <c r="E7125" s="65">
        <v>27</v>
      </c>
    </row>
    <row r="7126" spans="1:5">
      <c r="A7126" s="64">
        <v>44226</v>
      </c>
      <c r="B7126" s="65">
        <v>44226</v>
      </c>
      <c r="C7126" s="65" t="s">
        <v>857</v>
      </c>
      <c r="D7126" s="66">
        <f>VLOOKUP(Pag_Inicio_Corr_mas_casos[[#This Row],[Corregimiento]],Hoja3!$A$2:$D$676,4,0)</f>
        <v>80809</v>
      </c>
      <c r="E7126" s="65">
        <v>25</v>
      </c>
    </row>
    <row r="7127" spans="1:5">
      <c r="A7127" s="64">
        <v>44226</v>
      </c>
      <c r="B7127" s="65">
        <v>44226</v>
      </c>
      <c r="C7127" s="65" t="s">
        <v>802</v>
      </c>
      <c r="D7127" s="66">
        <f>VLOOKUP(Pag_Inicio_Corr_mas_casos[[#This Row],[Corregimiento]],Hoja3!$A$2:$D$676,4,0)</f>
        <v>80815</v>
      </c>
      <c r="E7127" s="65">
        <v>21</v>
      </c>
    </row>
    <row r="7128" spans="1:5">
      <c r="A7128" s="64">
        <v>44226</v>
      </c>
      <c r="B7128" s="65">
        <v>44226</v>
      </c>
      <c r="C7128" s="65" t="s">
        <v>987</v>
      </c>
      <c r="D7128" s="66">
        <f>VLOOKUP(Pag_Inicio_Corr_mas_casos[[#This Row],[Corregimiento]],Hoja3!$A$2:$D$676,4,0)</f>
        <v>30207</v>
      </c>
      <c r="E7128" s="65">
        <v>21</v>
      </c>
    </row>
    <row r="7129" spans="1:5">
      <c r="A7129" s="64">
        <v>44226</v>
      </c>
      <c r="B7129" s="65">
        <v>44226</v>
      </c>
      <c r="C7129" s="65" t="s">
        <v>858</v>
      </c>
      <c r="D7129" s="66">
        <f>VLOOKUP(Pag_Inicio_Corr_mas_casos[[#This Row],[Corregimiento]],Hoja3!$A$2:$D$676,4,0)</f>
        <v>80819</v>
      </c>
      <c r="E7129" s="65">
        <v>21</v>
      </c>
    </row>
    <row r="7130" spans="1:5">
      <c r="A7130" s="64">
        <v>44226</v>
      </c>
      <c r="B7130" s="65">
        <v>44226</v>
      </c>
      <c r="C7130" s="65" t="s">
        <v>813</v>
      </c>
      <c r="D7130" s="66">
        <f>VLOOKUP(Pag_Inicio_Corr_mas_casos[[#This Row],[Corregimiento]],Hoja3!$A$2:$D$676,4,0)</f>
        <v>30107</v>
      </c>
      <c r="E7130" s="65">
        <v>20</v>
      </c>
    </row>
    <row r="7131" spans="1:5">
      <c r="A7131" s="64">
        <v>44226</v>
      </c>
      <c r="B7131" s="65">
        <v>44226</v>
      </c>
      <c r="C7131" s="65" t="s">
        <v>849</v>
      </c>
      <c r="D7131" s="66">
        <f>VLOOKUP(Pag_Inicio_Corr_mas_casos[[#This Row],[Corregimiento]],Hoja3!$A$2:$D$676,4,0)</f>
        <v>40611</v>
      </c>
      <c r="E7131" s="65">
        <v>20</v>
      </c>
    </row>
    <row r="7132" spans="1:5">
      <c r="A7132" s="64">
        <v>44226</v>
      </c>
      <c r="B7132" s="65">
        <v>44226</v>
      </c>
      <c r="C7132" s="65" t="s">
        <v>787</v>
      </c>
      <c r="D7132" s="66">
        <f>VLOOKUP(Pag_Inicio_Corr_mas_casos[[#This Row],[Corregimiento]],Hoja3!$A$2:$D$676,4,0)</f>
        <v>80823</v>
      </c>
      <c r="E7132" s="65">
        <v>20</v>
      </c>
    </row>
    <row r="7133" spans="1:5">
      <c r="A7133" s="64">
        <v>44226</v>
      </c>
      <c r="B7133" s="65">
        <v>44226</v>
      </c>
      <c r="C7133" s="65" t="s">
        <v>868</v>
      </c>
      <c r="D7133" s="66">
        <f>VLOOKUP(Pag_Inicio_Corr_mas_casos[[#This Row],[Corregimiento]],Hoja3!$A$2:$D$676,4,0)</f>
        <v>91001</v>
      </c>
      <c r="E7133" s="65">
        <v>20</v>
      </c>
    </row>
    <row r="7134" spans="1:5">
      <c r="A7134" s="64">
        <v>44226</v>
      </c>
      <c r="B7134" s="65">
        <v>44226</v>
      </c>
      <c r="C7134" s="65" t="s">
        <v>900</v>
      </c>
      <c r="D7134" s="66">
        <f>VLOOKUP(Pag_Inicio_Corr_mas_casos[[#This Row],[Corregimiento]],Hoja3!$A$2:$D$676,4,0)</f>
        <v>130102</v>
      </c>
      <c r="E7134" s="65">
        <v>19</v>
      </c>
    </row>
    <row r="7135" spans="1:5">
      <c r="A7135" s="64">
        <v>44226</v>
      </c>
      <c r="B7135" s="65">
        <v>44226</v>
      </c>
      <c r="C7135" s="65" t="s">
        <v>875</v>
      </c>
      <c r="D7135" s="66">
        <f>VLOOKUP(Pag_Inicio_Corr_mas_casos[[#This Row],[Corregimiento]],Hoja3!$A$2:$D$676,4,0)</f>
        <v>20609</v>
      </c>
      <c r="E7135" s="65">
        <v>19</v>
      </c>
    </row>
    <row r="7136" spans="1:5">
      <c r="A7136" s="64">
        <v>44226</v>
      </c>
      <c r="B7136" s="65">
        <v>44226</v>
      </c>
      <c r="C7136" s="65" t="s">
        <v>798</v>
      </c>
      <c r="D7136" s="66">
        <f>VLOOKUP(Pag_Inicio_Corr_mas_casos[[#This Row],[Corregimiento]],Hoja3!$A$2:$D$676,4,0)</f>
        <v>80820</v>
      </c>
      <c r="E7136" s="65">
        <v>18</v>
      </c>
    </row>
    <row r="7137" spans="1:5">
      <c r="A7137" s="64">
        <v>44226</v>
      </c>
      <c r="B7137" s="65">
        <v>44226</v>
      </c>
      <c r="C7137" s="65" t="s">
        <v>797</v>
      </c>
      <c r="D7137" s="66">
        <f>VLOOKUP(Pag_Inicio_Corr_mas_casos[[#This Row],[Corregimiento]],Hoja3!$A$2:$D$676,4,0)</f>
        <v>80813</v>
      </c>
      <c r="E7137" s="65">
        <v>16</v>
      </c>
    </row>
    <row r="7138" spans="1:5">
      <c r="A7138" s="64">
        <v>44226</v>
      </c>
      <c r="B7138" s="65">
        <v>44226</v>
      </c>
      <c r="C7138" s="65" t="s">
        <v>784</v>
      </c>
      <c r="D7138" s="66">
        <f>VLOOKUP(Pag_Inicio_Corr_mas_casos[[#This Row],[Corregimiento]],Hoja3!$A$2:$D$676,4,0)</f>
        <v>130717</v>
      </c>
      <c r="E7138" s="65">
        <v>16</v>
      </c>
    </row>
    <row r="7139" spans="1:5">
      <c r="A7139" s="64">
        <v>44226</v>
      </c>
      <c r="B7139" s="65">
        <v>44226</v>
      </c>
      <c r="C7139" s="65" t="s">
        <v>800</v>
      </c>
      <c r="D7139" s="66">
        <f>VLOOKUP(Pag_Inicio_Corr_mas_casos[[#This Row],[Corregimiento]],Hoja3!$A$2:$D$676,4,0)</f>
        <v>80822</v>
      </c>
      <c r="E7139" s="65">
        <v>15</v>
      </c>
    </row>
    <row r="7140" spans="1:5">
      <c r="A7140" s="64">
        <v>44226</v>
      </c>
      <c r="B7140" s="65">
        <v>44226</v>
      </c>
      <c r="C7140" s="65" t="s">
        <v>905</v>
      </c>
      <c r="D7140" s="66">
        <f>VLOOKUP(Pag_Inicio_Corr_mas_casos[[#This Row],[Corregimiento]],Hoja3!$A$2:$D$676,4,0)</f>
        <v>91007</v>
      </c>
      <c r="E7140" s="65">
        <v>15</v>
      </c>
    </row>
    <row r="7141" spans="1:5">
      <c r="A7141" s="64">
        <v>44226</v>
      </c>
      <c r="B7141" s="65">
        <v>44226</v>
      </c>
      <c r="C7141" s="65" t="s">
        <v>853</v>
      </c>
      <c r="D7141" s="66">
        <f>VLOOKUP(Pag_Inicio_Corr_mas_casos[[#This Row],[Corregimiento]],Hoja3!$A$2:$D$676,4,0)</f>
        <v>40612</v>
      </c>
      <c r="E7141" s="65">
        <v>15</v>
      </c>
    </row>
    <row r="7142" spans="1:5">
      <c r="A7142" s="64">
        <v>44226</v>
      </c>
      <c r="B7142" s="65">
        <v>44226</v>
      </c>
      <c r="C7142" s="65" t="s">
        <v>789</v>
      </c>
      <c r="D7142" s="66">
        <f>VLOOKUP(Pag_Inicio_Corr_mas_casos[[#This Row],[Corregimiento]],Hoja3!$A$2:$D$676,4,0)</f>
        <v>80816</v>
      </c>
      <c r="E7142" s="65">
        <v>15</v>
      </c>
    </row>
    <row r="7143" spans="1:5">
      <c r="A7143" s="80">
        <v>44227</v>
      </c>
      <c r="B7143" s="81">
        <v>44227</v>
      </c>
      <c r="C7143" s="81" t="s">
        <v>906</v>
      </c>
      <c r="D7143" s="82">
        <f>VLOOKUP(Pag_Inicio_Corr_mas_casos[[#This Row],[Corregimiento]],Hoja3!$A$2:$D$676,4,0)</f>
        <v>40601</v>
      </c>
      <c r="E7143" s="81">
        <v>42</v>
      </c>
    </row>
    <row r="7144" spans="1:5">
      <c r="A7144" s="80">
        <v>44227</v>
      </c>
      <c r="B7144" s="81">
        <v>44227</v>
      </c>
      <c r="C7144" s="81" t="s">
        <v>787</v>
      </c>
      <c r="D7144" s="82">
        <f>VLOOKUP(Pag_Inicio_Corr_mas_casos[[#This Row],[Corregimiento]],Hoja3!$A$2:$D$676,4,0)</f>
        <v>80823</v>
      </c>
      <c r="E7144" s="81">
        <v>34</v>
      </c>
    </row>
    <row r="7145" spans="1:5">
      <c r="A7145" s="80">
        <v>44227</v>
      </c>
      <c r="B7145" s="81">
        <v>44227</v>
      </c>
      <c r="C7145" s="81" t="s">
        <v>800</v>
      </c>
      <c r="D7145" s="82">
        <f>VLOOKUP(Pag_Inicio_Corr_mas_casos[[#This Row],[Corregimiento]],Hoja3!$A$2:$D$676,4,0)</f>
        <v>80822</v>
      </c>
      <c r="E7145" s="81">
        <v>31</v>
      </c>
    </row>
    <row r="7146" spans="1:5">
      <c r="A7146" s="80">
        <v>44227</v>
      </c>
      <c r="B7146" s="81">
        <v>44227</v>
      </c>
      <c r="C7146" s="81" t="s">
        <v>789</v>
      </c>
      <c r="D7146" s="82">
        <f>VLOOKUP(Pag_Inicio_Corr_mas_casos[[#This Row],[Corregimiento]],Hoja3!$A$2:$D$676,4,0)</f>
        <v>80816</v>
      </c>
      <c r="E7146" s="81">
        <v>22</v>
      </c>
    </row>
    <row r="7147" spans="1:5">
      <c r="A7147" s="80">
        <v>44227</v>
      </c>
      <c r="B7147" s="81">
        <v>44227</v>
      </c>
      <c r="C7147" s="81" t="s">
        <v>802</v>
      </c>
      <c r="D7147" s="82">
        <f>VLOOKUP(Pag_Inicio_Corr_mas_casos[[#This Row],[Corregimiento]],Hoja3!$A$2:$D$676,4,0)</f>
        <v>80815</v>
      </c>
      <c r="E7147" s="81">
        <v>20</v>
      </c>
    </row>
    <row r="7148" spans="1:5">
      <c r="A7148" s="80">
        <v>44227</v>
      </c>
      <c r="B7148" s="81">
        <v>44227</v>
      </c>
      <c r="C7148" s="81" t="s">
        <v>988</v>
      </c>
      <c r="D7148" s="82">
        <f>VLOOKUP(Pag_Inicio_Corr_mas_casos[[#This Row],[Corregimiento]],Hoja3!$A$2:$D$676,4,0)</f>
        <v>40104</v>
      </c>
      <c r="E7148" s="81">
        <v>17</v>
      </c>
    </row>
    <row r="7149" spans="1:5">
      <c r="A7149" s="80">
        <v>44227</v>
      </c>
      <c r="B7149" s="81">
        <v>44227</v>
      </c>
      <c r="C7149" s="81" t="s">
        <v>864</v>
      </c>
      <c r="D7149" s="82">
        <f>VLOOKUP(Pag_Inicio_Corr_mas_casos[[#This Row],[Corregimiento]],Hoja3!$A$2:$D$676,4,0)</f>
        <v>81008</v>
      </c>
      <c r="E7149" s="81">
        <v>17</v>
      </c>
    </row>
    <row r="7150" spans="1:5">
      <c r="A7150" s="80">
        <v>44227</v>
      </c>
      <c r="B7150" s="81">
        <v>44227</v>
      </c>
      <c r="C7150" s="81" t="s">
        <v>797</v>
      </c>
      <c r="D7150" s="82">
        <f>VLOOKUP(Pag_Inicio_Corr_mas_casos[[#This Row],[Corregimiento]],Hoja3!$A$2:$D$676,4,0)</f>
        <v>80813</v>
      </c>
      <c r="E7150" s="81">
        <v>17</v>
      </c>
    </row>
    <row r="7151" spans="1:5">
      <c r="A7151" s="80">
        <v>44227</v>
      </c>
      <c r="B7151" s="81">
        <v>44227</v>
      </c>
      <c r="C7151" s="81" t="s">
        <v>813</v>
      </c>
      <c r="D7151" s="82">
        <f>VLOOKUP(Pag_Inicio_Corr_mas_casos[[#This Row],[Corregimiento]],Hoja3!$A$2:$D$676,4,0)</f>
        <v>30107</v>
      </c>
      <c r="E7151" s="81">
        <v>16</v>
      </c>
    </row>
    <row r="7152" spans="1:5">
      <c r="A7152" s="80">
        <v>44227</v>
      </c>
      <c r="B7152" s="81">
        <v>44227</v>
      </c>
      <c r="C7152" s="81" t="s">
        <v>799</v>
      </c>
      <c r="D7152" s="82">
        <f>VLOOKUP(Pag_Inicio_Corr_mas_casos[[#This Row],[Corregimiento]],Hoja3!$A$2:$D$676,4,0)</f>
        <v>80817</v>
      </c>
      <c r="E7152" s="81">
        <v>16</v>
      </c>
    </row>
    <row r="7153" spans="1:6">
      <c r="A7153" s="80">
        <v>44227</v>
      </c>
      <c r="B7153" s="81">
        <v>44227</v>
      </c>
      <c r="C7153" s="81" t="s">
        <v>858</v>
      </c>
      <c r="D7153" s="82">
        <f>VLOOKUP(Pag_Inicio_Corr_mas_casos[[#This Row],[Corregimiento]],Hoja3!$A$2:$D$676,4,0)</f>
        <v>80819</v>
      </c>
      <c r="E7153" s="81">
        <v>15</v>
      </c>
    </row>
    <row r="7154" spans="1:6">
      <c r="A7154" s="80">
        <v>44227</v>
      </c>
      <c r="B7154" s="81">
        <v>44227</v>
      </c>
      <c r="C7154" s="81" t="s">
        <v>802</v>
      </c>
      <c r="D7154" s="82">
        <f>VLOOKUP(Pag_Inicio_Corr_mas_casos[[#This Row],[Corregimiento]],Hoja3!$A$2:$D$676,4,0)</f>
        <v>80815</v>
      </c>
      <c r="E7154" s="81">
        <v>14</v>
      </c>
    </row>
    <row r="7155" spans="1:6">
      <c r="A7155" s="80">
        <v>44227</v>
      </c>
      <c r="B7155" s="81">
        <v>44227</v>
      </c>
      <c r="C7155" s="81" t="s">
        <v>798</v>
      </c>
      <c r="D7155" s="82">
        <f>VLOOKUP(Pag_Inicio_Corr_mas_casos[[#This Row],[Corregimiento]],Hoja3!$A$2:$D$676,4,0)</f>
        <v>80820</v>
      </c>
      <c r="E7155" s="81">
        <v>13</v>
      </c>
    </row>
    <row r="7156" spans="1:6">
      <c r="A7156" s="80">
        <v>44227</v>
      </c>
      <c r="B7156" s="81">
        <v>44227</v>
      </c>
      <c r="C7156" s="81" t="s">
        <v>618</v>
      </c>
      <c r="D7156" s="82">
        <f>VLOOKUP(Pag_Inicio_Corr_mas_casos[[#This Row],[Corregimiento]],Hoja3!$A$2:$D$676,4,0)</f>
        <v>80821</v>
      </c>
      <c r="E7156" s="81">
        <v>12</v>
      </c>
    </row>
    <row r="7157" spans="1:6">
      <c r="A7157" s="80">
        <v>44227</v>
      </c>
      <c r="B7157" s="81">
        <v>44227</v>
      </c>
      <c r="C7157" s="81" t="s">
        <v>791</v>
      </c>
      <c r="D7157" s="82">
        <f>VLOOKUP(Pag_Inicio_Corr_mas_casos[[#This Row],[Corregimiento]],Hoja3!$A$2:$D$676,4,0)</f>
        <v>81007</v>
      </c>
      <c r="E7157" s="81">
        <v>12</v>
      </c>
    </row>
    <row r="7158" spans="1:6">
      <c r="A7158" s="80">
        <v>44227</v>
      </c>
      <c r="B7158" s="81">
        <v>44227</v>
      </c>
      <c r="C7158" s="81" t="s">
        <v>786</v>
      </c>
      <c r="D7158" s="82">
        <f>VLOOKUP(Pag_Inicio_Corr_mas_casos[[#This Row],[Corregimiento]],Hoja3!$A$2:$D$676,4,0)</f>
        <v>80806</v>
      </c>
      <c r="E7158" s="81">
        <v>12</v>
      </c>
    </row>
    <row r="7159" spans="1:6">
      <c r="A7159" s="80">
        <v>44227</v>
      </c>
      <c r="B7159" s="81">
        <v>44227</v>
      </c>
      <c r="C7159" s="81" t="s">
        <v>873</v>
      </c>
      <c r="D7159" s="82">
        <f>VLOOKUP(Pag_Inicio_Corr_mas_casos[[#This Row],[Corregimiento]],Hoja3!$A$2:$D$676,4,0)</f>
        <v>30103</v>
      </c>
      <c r="E7159" s="81">
        <v>11</v>
      </c>
    </row>
    <row r="7160" spans="1:6">
      <c r="A7160" s="80">
        <v>44227</v>
      </c>
      <c r="B7160" s="81">
        <v>44227</v>
      </c>
      <c r="C7160" s="81" t="s">
        <v>879</v>
      </c>
      <c r="D7160" s="82">
        <f>VLOOKUP(Pag_Inicio_Corr_mas_casos[[#This Row],[Corregimiento]],Hoja3!$A$2:$D$676,4,0)</f>
        <v>91008</v>
      </c>
      <c r="E7160" s="81">
        <v>11</v>
      </c>
    </row>
    <row r="7161" spans="1:6">
      <c r="A7161" s="80">
        <v>44227</v>
      </c>
      <c r="B7161" s="81">
        <v>44227</v>
      </c>
      <c r="C7161" s="81" t="s">
        <v>884</v>
      </c>
      <c r="D7161" s="82">
        <f>VLOOKUP(Pag_Inicio_Corr_mas_casos[[#This Row],[Corregimiento]],Hoja3!$A$2:$D$676,4,0)</f>
        <v>130108</v>
      </c>
      <c r="E7161" s="81">
        <v>10</v>
      </c>
    </row>
    <row r="7162" spans="1:6">
      <c r="A7162" s="80">
        <v>44227</v>
      </c>
      <c r="B7162" s="81">
        <v>44227</v>
      </c>
      <c r="C7162" s="81" t="s">
        <v>987</v>
      </c>
      <c r="D7162" s="82">
        <f>VLOOKUP(Pag_Inicio_Corr_mas_casos[[#This Row],[Corregimiento]],Hoja3!$A$2:$D$676,4,0)</f>
        <v>30207</v>
      </c>
      <c r="E7162" s="81">
        <v>10</v>
      </c>
    </row>
    <row r="7163" spans="1:6">
      <c r="A7163" s="105">
        <v>44228</v>
      </c>
      <c r="B7163" s="106">
        <v>44228</v>
      </c>
      <c r="C7163" s="106" t="s">
        <v>906</v>
      </c>
      <c r="D7163" s="107">
        <f>VLOOKUP(Pag_Inicio_Corr_mas_casos[[#This Row],[Corregimiento]],Hoja3!$A$2:$D$676,4,0)</f>
        <v>40601</v>
      </c>
      <c r="E7163" s="106">
        <v>37</v>
      </c>
      <c r="F7163">
        <v>12</v>
      </c>
    </row>
    <row r="7164" spans="1:6">
      <c r="A7164" s="105">
        <v>44228</v>
      </c>
      <c r="B7164" s="106">
        <v>44228</v>
      </c>
      <c r="C7164" s="106" t="s">
        <v>868</v>
      </c>
      <c r="D7164" s="107">
        <f>VLOOKUP(Pag_Inicio_Corr_mas_casos[[#This Row],[Corregimiento]],Hoja3!$A$2:$D$676,4,0)</f>
        <v>91001</v>
      </c>
      <c r="E7164" s="106">
        <v>31</v>
      </c>
    </row>
    <row r="7165" spans="1:6">
      <c r="A7165" s="105">
        <v>44228</v>
      </c>
      <c r="B7165" s="106">
        <v>44228</v>
      </c>
      <c r="C7165" s="106" t="s">
        <v>816</v>
      </c>
      <c r="D7165" s="107">
        <f>VLOOKUP(Pag_Inicio_Corr_mas_casos[[#This Row],[Corregimiento]],Hoja3!$A$2:$D$676,4,0)</f>
        <v>40606</v>
      </c>
      <c r="E7165" s="106">
        <v>27</v>
      </c>
    </row>
    <row r="7166" spans="1:6">
      <c r="A7166" s="105">
        <v>44228</v>
      </c>
      <c r="B7166" s="106">
        <v>44228</v>
      </c>
      <c r="C7166" s="106" t="s">
        <v>858</v>
      </c>
      <c r="D7166" s="107">
        <f>VLOOKUP(Pag_Inicio_Corr_mas_casos[[#This Row],[Corregimiento]],Hoja3!$A$2:$D$676,4,0)</f>
        <v>80819</v>
      </c>
      <c r="E7166" s="106">
        <v>25</v>
      </c>
    </row>
    <row r="7167" spans="1:6">
      <c r="A7167" s="105">
        <v>44228</v>
      </c>
      <c r="B7167" s="106">
        <v>44228</v>
      </c>
      <c r="C7167" s="106" t="s">
        <v>849</v>
      </c>
      <c r="D7167" s="107">
        <f>VLOOKUP(Pag_Inicio_Corr_mas_casos[[#This Row],[Corregimiento]],Hoja3!$A$2:$D$676,4,0)</f>
        <v>40611</v>
      </c>
      <c r="E7167" s="106">
        <v>22</v>
      </c>
    </row>
    <row r="7168" spans="1:6">
      <c r="A7168" s="105">
        <v>44228</v>
      </c>
      <c r="B7168" s="106">
        <v>44228</v>
      </c>
      <c r="C7168" s="106" t="s">
        <v>847</v>
      </c>
      <c r="D7168" s="107">
        <f>VLOOKUP(Pag_Inicio_Corr_mas_casos[[#This Row],[Corregimiento]],Hoja3!$A$2:$D$676,4,0)</f>
        <v>40501</v>
      </c>
      <c r="E7168" s="106">
        <v>19</v>
      </c>
    </row>
    <row r="7169" spans="1:5">
      <c r="A7169" s="105">
        <v>44228</v>
      </c>
      <c r="B7169" s="106">
        <v>44228</v>
      </c>
      <c r="C7169" s="106" t="s">
        <v>798</v>
      </c>
      <c r="D7169" s="107">
        <f>VLOOKUP(Pag_Inicio_Corr_mas_casos[[#This Row],[Corregimiento]],Hoja3!$A$2:$D$676,4,0)</f>
        <v>80820</v>
      </c>
      <c r="E7169" s="106">
        <v>18</v>
      </c>
    </row>
    <row r="7170" spans="1:5">
      <c r="A7170" s="105">
        <v>44228</v>
      </c>
      <c r="B7170" s="106">
        <v>44228</v>
      </c>
      <c r="C7170" s="106" t="s">
        <v>800</v>
      </c>
      <c r="D7170" s="107">
        <f>VLOOKUP(Pag_Inicio_Corr_mas_casos[[#This Row],[Corregimiento]],Hoja3!$A$2:$D$676,4,0)</f>
        <v>80822</v>
      </c>
      <c r="E7170" s="106">
        <v>16</v>
      </c>
    </row>
    <row r="7171" spans="1:5">
      <c r="A7171" s="105">
        <v>44228</v>
      </c>
      <c r="B7171" s="106">
        <v>44228</v>
      </c>
      <c r="C7171" s="106" t="s">
        <v>802</v>
      </c>
      <c r="D7171" s="107">
        <f>VLOOKUP(Pag_Inicio_Corr_mas_casos[[#This Row],[Corregimiento]],Hoja3!$A$2:$D$676,4,0)</f>
        <v>80815</v>
      </c>
      <c r="E7171" s="106">
        <v>15</v>
      </c>
    </row>
    <row r="7172" spans="1:5">
      <c r="A7172" s="105">
        <v>44228</v>
      </c>
      <c r="B7172" s="106">
        <v>44228</v>
      </c>
      <c r="C7172" s="106" t="s">
        <v>989</v>
      </c>
      <c r="D7172" s="107">
        <f>VLOOKUP(Pag_Inicio_Corr_mas_casos[[#This Row],[Corregimiento]],Hoja3!$A$2:$D$676,4,0)</f>
        <v>20610</v>
      </c>
      <c r="E7172" s="106">
        <v>13</v>
      </c>
    </row>
    <row r="7173" spans="1:5">
      <c r="A7173" s="105">
        <v>44228</v>
      </c>
      <c r="B7173" s="106">
        <v>44228</v>
      </c>
      <c r="C7173" s="106" t="s">
        <v>797</v>
      </c>
      <c r="D7173" s="107">
        <f>VLOOKUP(Pag_Inicio_Corr_mas_casos[[#This Row],[Corregimiento]],Hoja3!$A$2:$D$676,4,0)</f>
        <v>80813</v>
      </c>
      <c r="E7173" s="106">
        <v>13</v>
      </c>
    </row>
    <row r="7174" spans="1:5">
      <c r="A7174" s="105">
        <v>44228</v>
      </c>
      <c r="B7174" s="106">
        <v>44228</v>
      </c>
      <c r="C7174" s="106" t="s">
        <v>787</v>
      </c>
      <c r="D7174" s="107">
        <f>VLOOKUP(Pag_Inicio_Corr_mas_casos[[#This Row],[Corregimiento]],Hoja3!$A$2:$D$676,4,0)</f>
        <v>80823</v>
      </c>
      <c r="E7174" s="106">
        <v>11</v>
      </c>
    </row>
    <row r="7175" spans="1:5">
      <c r="A7175" s="58">
        <v>44229</v>
      </c>
      <c r="B7175" s="59">
        <v>44229</v>
      </c>
      <c r="C7175" s="59" t="s">
        <v>813</v>
      </c>
      <c r="D7175" s="60">
        <f>VLOOKUP(Pag_Inicio_Corr_mas_casos[[#This Row],[Corregimiento]],Hoja3!$A$2:$D$676,4,0)</f>
        <v>30107</v>
      </c>
      <c r="E7175" s="59">
        <v>60</v>
      </c>
    </row>
    <row r="7176" spans="1:5">
      <c r="A7176" s="58">
        <v>44229</v>
      </c>
      <c r="B7176" s="59">
        <v>44229</v>
      </c>
      <c r="C7176" s="59" t="s">
        <v>868</v>
      </c>
      <c r="D7176" s="60">
        <f>VLOOKUP(Pag_Inicio_Corr_mas_casos[[#This Row],[Corregimiento]],Hoja3!$A$2:$D$676,4,0)</f>
        <v>91001</v>
      </c>
      <c r="E7176" s="59">
        <v>36</v>
      </c>
    </row>
    <row r="7177" spans="1:5">
      <c r="A7177" s="58">
        <v>44229</v>
      </c>
      <c r="B7177" s="59">
        <v>44229</v>
      </c>
      <c r="C7177" s="59" t="s">
        <v>906</v>
      </c>
      <c r="D7177" s="60">
        <f>VLOOKUP(Pag_Inicio_Corr_mas_casos[[#This Row],[Corregimiento]],Hoja3!$A$2:$D$676,4,0)</f>
        <v>40601</v>
      </c>
      <c r="E7177" s="59">
        <v>34</v>
      </c>
    </row>
    <row r="7178" spans="1:5">
      <c r="A7178" s="58">
        <v>44229</v>
      </c>
      <c r="B7178" s="59">
        <v>44229</v>
      </c>
      <c r="C7178" s="59" t="s">
        <v>882</v>
      </c>
      <c r="D7178" s="60">
        <f>VLOOKUP(Pag_Inicio_Corr_mas_casos[[#This Row],[Corregimiento]],Hoja3!$A$2:$D$676,4,0)</f>
        <v>130106</v>
      </c>
      <c r="E7178" s="59">
        <v>30</v>
      </c>
    </row>
    <row r="7179" spans="1:5">
      <c r="A7179" s="58">
        <v>44229</v>
      </c>
      <c r="B7179" s="59">
        <v>44229</v>
      </c>
      <c r="C7179" s="59" t="s">
        <v>802</v>
      </c>
      <c r="D7179" s="60">
        <f>VLOOKUP(Pag_Inicio_Corr_mas_casos[[#This Row],[Corregimiento]],Hoja3!$A$2:$D$676,4,0)</f>
        <v>80815</v>
      </c>
      <c r="E7179" s="59">
        <v>23</v>
      </c>
    </row>
    <row r="7180" spans="1:5">
      <c r="A7180" s="58">
        <v>44229</v>
      </c>
      <c r="B7180" s="59">
        <v>44229</v>
      </c>
      <c r="C7180" s="59" t="s">
        <v>797</v>
      </c>
      <c r="D7180" s="60">
        <f>VLOOKUP(Pag_Inicio_Corr_mas_casos[[#This Row],[Corregimiento]],Hoja3!$A$2:$D$676,4,0)</f>
        <v>80813</v>
      </c>
      <c r="E7180" s="59">
        <v>21</v>
      </c>
    </row>
    <row r="7181" spans="1:5">
      <c r="A7181" s="58">
        <v>44229</v>
      </c>
      <c r="B7181" s="59">
        <v>44229</v>
      </c>
      <c r="C7181" s="59" t="s">
        <v>858</v>
      </c>
      <c r="D7181" s="60">
        <f>VLOOKUP(Pag_Inicio_Corr_mas_casos[[#This Row],[Corregimiento]],Hoja3!$A$2:$D$676,4,0)</f>
        <v>80819</v>
      </c>
      <c r="E7181" s="59">
        <v>20</v>
      </c>
    </row>
    <row r="7182" spans="1:5">
      <c r="A7182" s="58">
        <v>44229</v>
      </c>
      <c r="B7182" s="59">
        <v>44229</v>
      </c>
      <c r="C7182" s="59" t="s">
        <v>900</v>
      </c>
      <c r="D7182" s="60">
        <f>VLOOKUP(Pag_Inicio_Corr_mas_casos[[#This Row],[Corregimiento]],Hoja3!$A$2:$D$676,4,0)</f>
        <v>130102</v>
      </c>
      <c r="E7182" s="59">
        <v>19</v>
      </c>
    </row>
    <row r="7183" spans="1:5">
      <c r="A7183" s="58">
        <v>44229</v>
      </c>
      <c r="B7183" s="59">
        <v>44229</v>
      </c>
      <c r="C7183" s="59" t="s">
        <v>861</v>
      </c>
      <c r="D7183" s="60">
        <f>VLOOKUP(Pag_Inicio_Corr_mas_casos[[#This Row],[Corregimiento]],Hoja3!$A$2:$D$676,4,0)</f>
        <v>130702</v>
      </c>
      <c r="E7183" s="59">
        <v>18</v>
      </c>
    </row>
    <row r="7184" spans="1:5">
      <c r="A7184" s="58">
        <v>44229</v>
      </c>
      <c r="B7184" s="59">
        <v>44229</v>
      </c>
      <c r="C7184" s="59" t="s">
        <v>905</v>
      </c>
      <c r="D7184" s="60">
        <f>VLOOKUP(Pag_Inicio_Corr_mas_casos[[#This Row],[Corregimiento]],Hoja3!$A$2:$D$676,4,0)</f>
        <v>91007</v>
      </c>
      <c r="E7184" s="59">
        <v>17</v>
      </c>
    </row>
    <row r="7185" spans="1:5">
      <c r="A7185" s="58">
        <v>44229</v>
      </c>
      <c r="B7185" s="59">
        <v>44229</v>
      </c>
      <c r="C7185" s="59" t="s">
        <v>914</v>
      </c>
      <c r="D7185" s="60">
        <f>VLOOKUP(Pag_Inicio_Corr_mas_casos[[#This Row],[Corregimiento]],Hoja3!$A$2:$D$676,4,0)</f>
        <v>130101</v>
      </c>
      <c r="E7185" s="59">
        <v>17</v>
      </c>
    </row>
    <row r="7186" spans="1:5">
      <c r="A7186" s="58">
        <v>44229</v>
      </c>
      <c r="B7186" s="59">
        <v>44229</v>
      </c>
      <c r="C7186" s="59" t="s">
        <v>857</v>
      </c>
      <c r="D7186" s="60">
        <f>VLOOKUP(Pag_Inicio_Corr_mas_casos[[#This Row],[Corregimiento]],Hoja3!$A$2:$D$676,4,0)</f>
        <v>80809</v>
      </c>
      <c r="E7186" s="59">
        <v>16</v>
      </c>
    </row>
    <row r="7187" spans="1:5">
      <c r="A7187" s="58">
        <v>44229</v>
      </c>
      <c r="B7187" s="59">
        <v>44229</v>
      </c>
      <c r="C7187" s="59" t="s">
        <v>853</v>
      </c>
      <c r="D7187" s="60">
        <f>VLOOKUP(Pag_Inicio_Corr_mas_casos[[#This Row],[Corregimiento]],Hoja3!$A$2:$D$676,4,0)</f>
        <v>40612</v>
      </c>
      <c r="E7187" s="59">
        <v>16</v>
      </c>
    </row>
    <row r="7188" spans="1:5">
      <c r="A7188" s="58">
        <v>44229</v>
      </c>
      <c r="B7188" s="59">
        <v>44229</v>
      </c>
      <c r="C7188" s="59" t="s">
        <v>799</v>
      </c>
      <c r="D7188" s="60">
        <f>VLOOKUP(Pag_Inicio_Corr_mas_casos[[#This Row],[Corregimiento]],Hoja3!$A$2:$D$676,4,0)</f>
        <v>80817</v>
      </c>
      <c r="E7188" s="59">
        <v>14</v>
      </c>
    </row>
    <row r="7189" spans="1:5">
      <c r="A7189" s="58">
        <v>44229</v>
      </c>
      <c r="B7189" s="59">
        <v>44229</v>
      </c>
      <c r="C7189" s="59" t="s">
        <v>618</v>
      </c>
      <c r="D7189" s="60">
        <f>VLOOKUP(Pag_Inicio_Corr_mas_casos[[#This Row],[Corregimiento]],Hoja3!$A$2:$D$676,4,0)</f>
        <v>80821</v>
      </c>
      <c r="E7189" s="59">
        <v>14</v>
      </c>
    </row>
    <row r="7190" spans="1:5">
      <c r="A7190" s="58">
        <v>44229</v>
      </c>
      <c r="B7190" s="59">
        <v>44229</v>
      </c>
      <c r="C7190" s="59" t="s">
        <v>892</v>
      </c>
      <c r="D7190" s="60">
        <f>VLOOKUP(Pag_Inicio_Corr_mas_casos[[#This Row],[Corregimiento]],Hoja3!$A$2:$D$676,4,0)</f>
        <v>80812</v>
      </c>
      <c r="E7190" s="59">
        <v>14</v>
      </c>
    </row>
    <row r="7191" spans="1:5">
      <c r="A7191" s="58">
        <v>44229</v>
      </c>
      <c r="B7191" s="59">
        <v>44229</v>
      </c>
      <c r="C7191" s="59" t="s">
        <v>800</v>
      </c>
      <c r="D7191" s="60">
        <f>VLOOKUP(Pag_Inicio_Corr_mas_casos[[#This Row],[Corregimiento]],Hoja3!$A$2:$D$676,4,0)</f>
        <v>80822</v>
      </c>
      <c r="E7191" s="59">
        <v>13</v>
      </c>
    </row>
    <row r="7192" spans="1:5">
      <c r="A7192" s="58">
        <v>44229</v>
      </c>
      <c r="B7192" s="59">
        <v>44229</v>
      </c>
      <c r="C7192" s="59" t="s">
        <v>790</v>
      </c>
      <c r="D7192" s="60">
        <f>VLOOKUP(Pag_Inicio_Corr_mas_casos[[#This Row],[Corregimiento]],Hoja3!$A$2:$D$676,4,0)</f>
        <v>130708</v>
      </c>
      <c r="E7192" s="59">
        <v>13</v>
      </c>
    </row>
    <row r="7193" spans="1:5">
      <c r="A7193" s="58">
        <v>44229</v>
      </c>
      <c r="B7193" s="59">
        <v>44229</v>
      </c>
      <c r="C7193" s="59" t="s">
        <v>807</v>
      </c>
      <c r="D7193" s="60">
        <f>VLOOKUP(Pag_Inicio_Corr_mas_casos[[#This Row],[Corregimiento]],Hoja3!$A$2:$D$676,4,0)</f>
        <v>20601</v>
      </c>
      <c r="E7193" s="59">
        <v>13</v>
      </c>
    </row>
    <row r="7194" spans="1:5">
      <c r="A7194" s="58">
        <v>44229</v>
      </c>
      <c r="B7194" s="59">
        <v>44229</v>
      </c>
      <c r="C7194" s="59" t="s">
        <v>898</v>
      </c>
      <c r="D7194" s="60">
        <f>VLOOKUP(Pag_Inicio_Corr_mas_casos[[#This Row],[Corregimiento]],Hoja3!$A$2:$D$676,4,0)</f>
        <v>40201</v>
      </c>
      <c r="E7194" s="59">
        <v>13</v>
      </c>
    </row>
    <row r="7195" spans="1:5">
      <c r="A7195" s="89">
        <v>44230</v>
      </c>
      <c r="B7195" s="90">
        <v>44230</v>
      </c>
      <c r="C7195" s="90" t="s">
        <v>858</v>
      </c>
      <c r="D7195" s="91">
        <f>VLOOKUP(Pag_Inicio_Corr_mas_casos[[#This Row],[Corregimiento]],Hoja3!$A$2:$D$676,4,0)</f>
        <v>80819</v>
      </c>
      <c r="E7195" s="90">
        <v>36</v>
      </c>
    </row>
    <row r="7196" spans="1:5">
      <c r="A7196" s="89">
        <v>44230</v>
      </c>
      <c r="B7196" s="90">
        <v>44230</v>
      </c>
      <c r="C7196" s="90" t="s">
        <v>906</v>
      </c>
      <c r="D7196" s="91">
        <f>VLOOKUP(Pag_Inicio_Corr_mas_casos[[#This Row],[Corregimiento]],Hoja3!$A$2:$D$676,4,0)</f>
        <v>40601</v>
      </c>
      <c r="E7196" s="90">
        <v>34</v>
      </c>
    </row>
    <row r="7197" spans="1:5">
      <c r="A7197" s="89">
        <v>44230</v>
      </c>
      <c r="B7197" s="90">
        <v>44230</v>
      </c>
      <c r="C7197" s="90" t="s">
        <v>868</v>
      </c>
      <c r="D7197" s="91">
        <f>VLOOKUP(Pag_Inicio_Corr_mas_casos[[#This Row],[Corregimiento]],Hoja3!$A$2:$D$676,4,0)</f>
        <v>91001</v>
      </c>
      <c r="E7197" s="90">
        <v>33</v>
      </c>
    </row>
    <row r="7198" spans="1:5">
      <c r="A7198" s="89">
        <v>44230</v>
      </c>
      <c r="B7198" s="90">
        <v>44230</v>
      </c>
      <c r="C7198" s="90" t="s">
        <v>813</v>
      </c>
      <c r="D7198" s="91">
        <f>VLOOKUP(Pag_Inicio_Corr_mas_casos[[#This Row],[Corregimiento]],Hoja3!$A$2:$D$676,4,0)</f>
        <v>30107</v>
      </c>
      <c r="E7198" s="90">
        <v>29</v>
      </c>
    </row>
    <row r="7199" spans="1:5">
      <c r="A7199" s="89">
        <v>44230</v>
      </c>
      <c r="B7199" s="90">
        <v>44230</v>
      </c>
      <c r="C7199" s="90" t="s">
        <v>802</v>
      </c>
      <c r="D7199" s="91">
        <f>VLOOKUP(Pag_Inicio_Corr_mas_casos[[#This Row],[Corregimiento]],Hoja3!$A$2:$D$676,4,0)</f>
        <v>80815</v>
      </c>
      <c r="E7199" s="90">
        <v>24</v>
      </c>
    </row>
    <row r="7200" spans="1:5">
      <c r="A7200" s="89">
        <v>44230</v>
      </c>
      <c r="B7200" s="90">
        <v>44230</v>
      </c>
      <c r="C7200" s="90" t="s">
        <v>618</v>
      </c>
      <c r="D7200" s="91">
        <f>VLOOKUP(Pag_Inicio_Corr_mas_casos[[#This Row],[Corregimiento]],Hoja3!$A$2:$D$676,4,0)</f>
        <v>80821</v>
      </c>
      <c r="E7200" s="90">
        <v>24</v>
      </c>
    </row>
    <row r="7201" spans="1:5">
      <c r="A7201" s="89">
        <v>44230</v>
      </c>
      <c r="B7201" s="90">
        <v>44230</v>
      </c>
      <c r="C7201" s="90" t="s">
        <v>892</v>
      </c>
      <c r="D7201" s="91">
        <f>VLOOKUP(Pag_Inicio_Corr_mas_casos[[#This Row],[Corregimiento]],Hoja3!$A$2:$D$676,4,0)</f>
        <v>80812</v>
      </c>
      <c r="E7201" s="90">
        <v>21</v>
      </c>
    </row>
    <row r="7202" spans="1:5">
      <c r="A7202" s="89">
        <v>44230</v>
      </c>
      <c r="B7202" s="90">
        <v>44230</v>
      </c>
      <c r="C7202" s="90" t="s">
        <v>914</v>
      </c>
      <c r="D7202" s="91">
        <f>VLOOKUP(Pag_Inicio_Corr_mas_casos[[#This Row],[Corregimiento]],Hoja3!$A$2:$D$676,4,0)</f>
        <v>130101</v>
      </c>
      <c r="E7202" s="90">
        <v>19</v>
      </c>
    </row>
    <row r="7203" spans="1:5">
      <c r="A7203" s="89">
        <v>44230</v>
      </c>
      <c r="B7203" s="90">
        <v>44230</v>
      </c>
      <c r="C7203" s="90" t="s">
        <v>901</v>
      </c>
      <c r="D7203" s="91">
        <f>VLOOKUP(Pag_Inicio_Corr_mas_casos[[#This Row],[Corregimiento]],Hoja3!$A$2:$D$676,4,0)</f>
        <v>90301</v>
      </c>
      <c r="E7203" s="90">
        <v>18</v>
      </c>
    </row>
    <row r="7204" spans="1:5">
      <c r="A7204" s="89">
        <v>44230</v>
      </c>
      <c r="B7204" s="90">
        <v>44230</v>
      </c>
      <c r="C7204" s="90" t="s">
        <v>789</v>
      </c>
      <c r="D7204" s="91">
        <f>VLOOKUP(Pag_Inicio_Corr_mas_casos[[#This Row],[Corregimiento]],Hoja3!$A$2:$D$676,4,0)</f>
        <v>80816</v>
      </c>
      <c r="E7204" s="90">
        <v>18</v>
      </c>
    </row>
    <row r="7205" spans="1:5">
      <c r="A7205" s="89">
        <v>44230</v>
      </c>
      <c r="B7205" s="90">
        <v>44230</v>
      </c>
      <c r="C7205" s="90" t="s">
        <v>799</v>
      </c>
      <c r="D7205" s="91">
        <f>VLOOKUP(Pag_Inicio_Corr_mas_casos[[#This Row],[Corregimiento]],Hoja3!$A$2:$D$676,4,0)</f>
        <v>80817</v>
      </c>
      <c r="E7205" s="90">
        <v>18</v>
      </c>
    </row>
    <row r="7206" spans="1:5">
      <c r="A7206" s="89">
        <v>44230</v>
      </c>
      <c r="B7206" s="90">
        <v>44230</v>
      </c>
      <c r="C7206" s="90" t="s">
        <v>849</v>
      </c>
      <c r="D7206" s="91">
        <f>VLOOKUP(Pag_Inicio_Corr_mas_casos[[#This Row],[Corregimiento]],Hoja3!$A$2:$D$676,4,0)</f>
        <v>40611</v>
      </c>
      <c r="E7206" s="90">
        <v>17</v>
      </c>
    </row>
    <row r="7207" spans="1:5">
      <c r="A7207" s="89">
        <v>44230</v>
      </c>
      <c r="B7207" s="90">
        <v>44230</v>
      </c>
      <c r="C7207" s="90" t="s">
        <v>790</v>
      </c>
      <c r="D7207" s="91">
        <f>VLOOKUP(Pag_Inicio_Corr_mas_casos[[#This Row],[Corregimiento]],Hoja3!$A$2:$D$676,4,0)</f>
        <v>130708</v>
      </c>
      <c r="E7207" s="90">
        <v>17</v>
      </c>
    </row>
    <row r="7208" spans="1:5">
      <c r="A7208" s="89">
        <v>44230</v>
      </c>
      <c r="B7208" s="90">
        <v>44230</v>
      </c>
      <c r="C7208" s="90" t="s">
        <v>857</v>
      </c>
      <c r="D7208" s="91">
        <f>VLOOKUP(Pag_Inicio_Corr_mas_casos[[#This Row],[Corregimiento]],Hoja3!$A$2:$D$676,4,0)</f>
        <v>80809</v>
      </c>
      <c r="E7208" s="90">
        <v>16</v>
      </c>
    </row>
    <row r="7209" spans="1:5">
      <c r="A7209" s="89">
        <v>44230</v>
      </c>
      <c r="B7209" s="90">
        <v>44230</v>
      </c>
      <c r="C7209" s="90" t="s">
        <v>882</v>
      </c>
      <c r="D7209" s="91">
        <f>VLOOKUP(Pag_Inicio_Corr_mas_casos[[#This Row],[Corregimiento]],Hoja3!$A$2:$D$676,4,0)</f>
        <v>130106</v>
      </c>
      <c r="E7209" s="90">
        <v>16</v>
      </c>
    </row>
    <row r="7210" spans="1:5">
      <c r="A7210" s="89">
        <v>44230</v>
      </c>
      <c r="B7210" s="90">
        <v>44230</v>
      </c>
      <c r="C7210" s="90" t="s">
        <v>793</v>
      </c>
      <c r="D7210" s="91">
        <f>VLOOKUP(Pag_Inicio_Corr_mas_casos[[#This Row],[Corregimiento]],Hoja3!$A$2:$D$676,4,0)</f>
        <v>80826</v>
      </c>
      <c r="E7210" s="90">
        <v>16</v>
      </c>
    </row>
    <row r="7211" spans="1:5">
      <c r="A7211" s="89">
        <v>44230</v>
      </c>
      <c r="B7211" s="90">
        <v>44230</v>
      </c>
      <c r="C7211" s="90" t="s">
        <v>800</v>
      </c>
      <c r="D7211" s="91">
        <f>VLOOKUP(Pag_Inicio_Corr_mas_casos[[#This Row],[Corregimiento]],Hoja3!$A$2:$D$676,4,0)</f>
        <v>80822</v>
      </c>
      <c r="E7211" s="90">
        <v>16</v>
      </c>
    </row>
    <row r="7212" spans="1:5">
      <c r="A7212" s="89">
        <v>44230</v>
      </c>
      <c r="B7212" s="90">
        <v>44230</v>
      </c>
      <c r="C7212" s="90" t="s">
        <v>904</v>
      </c>
      <c r="D7212" s="91">
        <f>VLOOKUP(Pag_Inicio_Corr_mas_casos[[#This Row],[Corregimiento]],Hoja3!$A$2:$D$676,4,0)</f>
        <v>40501</v>
      </c>
      <c r="E7212" s="90">
        <v>16</v>
      </c>
    </row>
    <row r="7213" spans="1:5">
      <c r="A7213" s="89">
        <v>44230</v>
      </c>
      <c r="B7213" s="90">
        <v>44230</v>
      </c>
      <c r="C7213" s="90" t="s">
        <v>807</v>
      </c>
      <c r="D7213" s="91">
        <f>VLOOKUP(Pag_Inicio_Corr_mas_casos[[#This Row],[Corregimiento]],Hoja3!$A$2:$D$676,4,0)</f>
        <v>20601</v>
      </c>
      <c r="E7213" s="90">
        <v>15</v>
      </c>
    </row>
    <row r="7214" spans="1:5">
      <c r="A7214" s="89">
        <v>44230</v>
      </c>
      <c r="B7214" s="90">
        <v>44230</v>
      </c>
      <c r="C7214" s="90" t="s">
        <v>798</v>
      </c>
      <c r="D7214" s="91">
        <f>VLOOKUP(Pag_Inicio_Corr_mas_casos[[#This Row],[Corregimiento]],Hoja3!$A$2:$D$676,4,0)</f>
        <v>80820</v>
      </c>
      <c r="E7214" s="90">
        <v>15</v>
      </c>
    </row>
    <row r="7215" spans="1:5">
      <c r="A7215" s="64">
        <v>44231</v>
      </c>
      <c r="B7215" s="65">
        <v>44231</v>
      </c>
      <c r="C7215" s="65" t="s">
        <v>868</v>
      </c>
      <c r="D7215" s="66">
        <f>VLOOKUP(Pag_Inicio_Corr_mas_casos[[#This Row],[Corregimiento]],Hoja3!$A$2:$D$676,4,0)</f>
        <v>91001</v>
      </c>
      <c r="E7215" s="65">
        <v>39</v>
      </c>
    </row>
    <row r="7216" spans="1:5">
      <c r="A7216" s="64">
        <v>44231</v>
      </c>
      <c r="B7216" s="65">
        <v>44231</v>
      </c>
      <c r="C7216" s="65" t="s">
        <v>906</v>
      </c>
      <c r="D7216" s="66">
        <f>VLOOKUP(Pag_Inicio_Corr_mas_casos[[#This Row],[Corregimiento]],Hoja3!$A$2:$D$676,4,0)</f>
        <v>40601</v>
      </c>
      <c r="E7216" s="65">
        <v>37</v>
      </c>
    </row>
    <row r="7217" spans="1:5">
      <c r="A7217" s="64">
        <v>44231</v>
      </c>
      <c r="B7217" s="65">
        <v>44231</v>
      </c>
      <c r="C7217" s="65" t="s">
        <v>858</v>
      </c>
      <c r="D7217" s="66">
        <f>VLOOKUP(Pag_Inicio_Corr_mas_casos[[#This Row],[Corregimiento]],Hoja3!$A$2:$D$676,4,0)</f>
        <v>80819</v>
      </c>
      <c r="E7217" s="65">
        <v>32</v>
      </c>
    </row>
    <row r="7218" spans="1:5">
      <c r="A7218" s="64">
        <v>44231</v>
      </c>
      <c r="B7218" s="65">
        <v>44231</v>
      </c>
      <c r="C7218" s="65" t="s">
        <v>837</v>
      </c>
      <c r="D7218" s="66">
        <f>VLOOKUP(Pag_Inicio_Corr_mas_casos[[#This Row],[Corregimiento]],Hoja3!$A$2:$D$676,4,0)</f>
        <v>130706</v>
      </c>
      <c r="E7218" s="65">
        <v>27</v>
      </c>
    </row>
    <row r="7219" spans="1:5">
      <c r="A7219" s="64">
        <v>44231</v>
      </c>
      <c r="B7219" s="65">
        <v>44231</v>
      </c>
      <c r="C7219" s="65" t="s">
        <v>813</v>
      </c>
      <c r="D7219" s="66">
        <f>VLOOKUP(Pag_Inicio_Corr_mas_casos[[#This Row],[Corregimiento]],Hoja3!$A$2:$D$676,4,0)</f>
        <v>30107</v>
      </c>
      <c r="E7219" s="65">
        <v>22</v>
      </c>
    </row>
    <row r="7220" spans="1:5">
      <c r="A7220" s="64">
        <v>44231</v>
      </c>
      <c r="B7220" s="65">
        <v>44231</v>
      </c>
      <c r="C7220" s="65" t="s">
        <v>802</v>
      </c>
      <c r="D7220" s="66">
        <f>VLOOKUP(Pag_Inicio_Corr_mas_casos[[#This Row],[Corregimiento]],Hoja3!$A$2:$D$676,4,0)</f>
        <v>80815</v>
      </c>
      <c r="E7220" s="65">
        <v>22</v>
      </c>
    </row>
    <row r="7221" spans="1:5">
      <c r="A7221" s="64">
        <v>44231</v>
      </c>
      <c r="B7221" s="65">
        <v>44231</v>
      </c>
      <c r="C7221" s="65" t="s">
        <v>849</v>
      </c>
      <c r="D7221" s="66">
        <f>VLOOKUP(Pag_Inicio_Corr_mas_casos[[#This Row],[Corregimiento]],Hoja3!$A$2:$D$676,4,0)</f>
        <v>40611</v>
      </c>
      <c r="E7221" s="65">
        <v>21</v>
      </c>
    </row>
    <row r="7222" spans="1:5">
      <c r="A7222" s="64">
        <v>44231</v>
      </c>
      <c r="B7222" s="65">
        <v>44231</v>
      </c>
      <c r="C7222" s="65" t="s">
        <v>807</v>
      </c>
      <c r="D7222" s="66">
        <f>VLOOKUP(Pag_Inicio_Corr_mas_casos[[#This Row],[Corregimiento]],Hoja3!$A$2:$D$676,4,0)</f>
        <v>20601</v>
      </c>
      <c r="E7222" s="65">
        <v>21</v>
      </c>
    </row>
    <row r="7223" spans="1:5">
      <c r="A7223" s="64">
        <v>44231</v>
      </c>
      <c r="B7223" s="65">
        <v>44231</v>
      </c>
      <c r="C7223" s="65" t="s">
        <v>787</v>
      </c>
      <c r="D7223" s="66">
        <f>VLOOKUP(Pag_Inicio_Corr_mas_casos[[#This Row],[Corregimiento]],Hoja3!$A$2:$D$676,4,0)</f>
        <v>80823</v>
      </c>
      <c r="E7223" s="65">
        <v>19</v>
      </c>
    </row>
    <row r="7224" spans="1:5">
      <c r="A7224" s="64">
        <v>44231</v>
      </c>
      <c r="B7224" s="65">
        <v>44231</v>
      </c>
      <c r="C7224" s="65" t="s">
        <v>904</v>
      </c>
      <c r="D7224" s="66">
        <f>VLOOKUP(Pag_Inicio_Corr_mas_casos[[#This Row],[Corregimiento]],Hoja3!$A$2:$D$676,4,0)</f>
        <v>40501</v>
      </c>
      <c r="E7224" s="65">
        <v>19</v>
      </c>
    </row>
    <row r="7225" spans="1:5">
      <c r="A7225" s="64">
        <v>44231</v>
      </c>
      <c r="B7225" s="65">
        <v>44231</v>
      </c>
      <c r="C7225" s="65" t="s">
        <v>786</v>
      </c>
      <c r="D7225" s="66">
        <f>VLOOKUP(Pag_Inicio_Corr_mas_casos[[#This Row],[Corregimiento]],Hoja3!$A$2:$D$676,4,0)</f>
        <v>80806</v>
      </c>
      <c r="E7225" s="65">
        <v>17</v>
      </c>
    </row>
    <row r="7226" spans="1:5">
      <c r="A7226" s="64">
        <v>44231</v>
      </c>
      <c r="B7226" s="65">
        <v>44231</v>
      </c>
      <c r="C7226" s="65" t="s">
        <v>797</v>
      </c>
      <c r="D7226" s="66">
        <f>VLOOKUP(Pag_Inicio_Corr_mas_casos[[#This Row],[Corregimiento]],Hoja3!$A$2:$D$676,4,0)</f>
        <v>80813</v>
      </c>
      <c r="E7226" s="65">
        <v>17</v>
      </c>
    </row>
    <row r="7227" spans="1:5">
      <c r="A7227" s="64">
        <v>44231</v>
      </c>
      <c r="B7227" s="65">
        <v>44231</v>
      </c>
      <c r="C7227" s="65" t="s">
        <v>916</v>
      </c>
      <c r="D7227" s="66">
        <f>VLOOKUP(Pag_Inicio_Corr_mas_casos[[#This Row],[Corregimiento]],Hoja3!$A$2:$D$676,4,0)</f>
        <v>91011</v>
      </c>
      <c r="E7227" s="65">
        <v>15</v>
      </c>
    </row>
    <row r="7228" spans="1:5">
      <c r="A7228" s="64">
        <v>44231</v>
      </c>
      <c r="B7228" s="65">
        <v>44231</v>
      </c>
      <c r="C7228" s="65" t="s">
        <v>618</v>
      </c>
      <c r="D7228" s="66">
        <f>VLOOKUP(Pag_Inicio_Corr_mas_casos[[#This Row],[Corregimiento]],Hoja3!$A$2:$D$676,4,0)</f>
        <v>80821</v>
      </c>
      <c r="E7228" s="65">
        <v>15</v>
      </c>
    </row>
    <row r="7229" spans="1:5">
      <c r="A7229" s="64">
        <v>44231</v>
      </c>
      <c r="B7229" s="65">
        <v>44231</v>
      </c>
      <c r="C7229" s="65" t="s">
        <v>965</v>
      </c>
      <c r="D7229" s="66">
        <f>VLOOKUP(Pag_Inicio_Corr_mas_casos[[#This Row],[Corregimiento]],Hoja3!$A$2:$D$676,4,0)</f>
        <v>90105</v>
      </c>
      <c r="E7229" s="65">
        <v>14</v>
      </c>
    </row>
    <row r="7230" spans="1:5">
      <c r="A7230" s="64">
        <v>44231</v>
      </c>
      <c r="B7230" s="65">
        <v>44231</v>
      </c>
      <c r="C7230" s="65" t="s">
        <v>788</v>
      </c>
      <c r="D7230" s="66">
        <f>VLOOKUP(Pag_Inicio_Corr_mas_casos[[#This Row],[Corregimiento]],Hoja3!$A$2:$D$676,4,0)</f>
        <v>80807</v>
      </c>
      <c r="E7230" s="65">
        <v>14</v>
      </c>
    </row>
    <row r="7231" spans="1:5">
      <c r="A7231" s="64">
        <v>44231</v>
      </c>
      <c r="B7231" s="65">
        <v>44231</v>
      </c>
      <c r="C7231" s="65" t="s">
        <v>882</v>
      </c>
      <c r="D7231" s="66">
        <f>VLOOKUP(Pag_Inicio_Corr_mas_casos[[#This Row],[Corregimiento]],Hoja3!$A$2:$D$676,4,0)</f>
        <v>130106</v>
      </c>
      <c r="E7231" s="65">
        <v>14</v>
      </c>
    </row>
    <row r="7232" spans="1:5">
      <c r="A7232" s="64">
        <v>44231</v>
      </c>
      <c r="B7232" s="65">
        <v>44231</v>
      </c>
      <c r="C7232" s="65" t="s">
        <v>799</v>
      </c>
      <c r="D7232" s="66">
        <f>VLOOKUP(Pag_Inicio_Corr_mas_casos[[#This Row],[Corregimiento]],Hoja3!$A$2:$D$676,4,0)</f>
        <v>80817</v>
      </c>
      <c r="E7232" s="65">
        <v>14</v>
      </c>
    </row>
    <row r="7233" spans="1:5">
      <c r="A7233" s="64">
        <v>44231</v>
      </c>
      <c r="B7233" s="65">
        <v>44231</v>
      </c>
      <c r="C7233" s="65" t="s">
        <v>794</v>
      </c>
      <c r="D7233" s="66">
        <f>VLOOKUP(Pag_Inicio_Corr_mas_casos[[#This Row],[Corregimiento]],Hoja3!$A$2:$D$676,4,0)</f>
        <v>80811</v>
      </c>
      <c r="E7233" s="65">
        <v>13</v>
      </c>
    </row>
    <row r="7234" spans="1:5">
      <c r="A7234" s="64">
        <v>44231</v>
      </c>
      <c r="B7234" s="65">
        <v>44231</v>
      </c>
      <c r="C7234" s="65" t="s">
        <v>958</v>
      </c>
      <c r="D7234" s="66">
        <f>VLOOKUP(Pag_Inicio_Corr_mas_casos[[#This Row],[Corregimiento]],Hoja3!$A$2:$D$676,4,0)</f>
        <v>40801</v>
      </c>
      <c r="E7234" s="65">
        <v>13</v>
      </c>
    </row>
    <row r="7235" spans="1:5">
      <c r="A7235" s="83">
        <v>44232</v>
      </c>
      <c r="B7235" s="84">
        <v>44232</v>
      </c>
      <c r="C7235" s="84" t="s">
        <v>906</v>
      </c>
      <c r="D7235" s="85">
        <f>VLOOKUP(Pag_Inicio_Corr_mas_casos[[#This Row],[Corregimiento]],Hoja3!$A$2:$D$676,4,0)</f>
        <v>40601</v>
      </c>
      <c r="E7235" s="84">
        <v>40</v>
      </c>
    </row>
    <row r="7236" spans="1:5">
      <c r="A7236" s="83">
        <v>44232</v>
      </c>
      <c r="B7236" s="84">
        <v>44232</v>
      </c>
      <c r="C7236" s="84" t="s">
        <v>990</v>
      </c>
      <c r="D7236" s="85">
        <f>VLOOKUP(Pag_Inicio_Corr_mas_casos[[#This Row],[Corregimiento]],Hoja3!$A$2:$D$676,4,0)</f>
        <v>40805</v>
      </c>
      <c r="E7236" s="84">
        <v>21</v>
      </c>
    </row>
    <row r="7237" spans="1:5">
      <c r="A7237" s="83">
        <v>44232</v>
      </c>
      <c r="B7237" s="84">
        <v>44232</v>
      </c>
      <c r="C7237" s="84" t="s">
        <v>914</v>
      </c>
      <c r="D7237" s="85">
        <f>VLOOKUP(Pag_Inicio_Corr_mas_casos[[#This Row],[Corregimiento]],Hoja3!$A$2:$D$676,4,0)</f>
        <v>130101</v>
      </c>
      <c r="E7237" s="84">
        <v>20</v>
      </c>
    </row>
    <row r="7238" spans="1:5">
      <c r="A7238" s="83">
        <v>44232</v>
      </c>
      <c r="B7238" s="84">
        <v>44232</v>
      </c>
      <c r="C7238" s="84" t="s">
        <v>798</v>
      </c>
      <c r="D7238" s="85">
        <f>VLOOKUP(Pag_Inicio_Corr_mas_casos[[#This Row],[Corregimiento]],Hoja3!$A$2:$D$676,4,0)</f>
        <v>80820</v>
      </c>
      <c r="E7238" s="84">
        <v>20</v>
      </c>
    </row>
    <row r="7239" spans="1:5">
      <c r="A7239" s="83">
        <v>44232</v>
      </c>
      <c r="B7239" s="84">
        <v>44232</v>
      </c>
      <c r="C7239" s="84" t="s">
        <v>868</v>
      </c>
      <c r="D7239" s="85">
        <f>VLOOKUP(Pag_Inicio_Corr_mas_casos[[#This Row],[Corregimiento]],Hoja3!$A$2:$D$676,4,0)</f>
        <v>91001</v>
      </c>
      <c r="E7239" s="84">
        <v>20</v>
      </c>
    </row>
    <row r="7240" spans="1:5">
      <c r="A7240" s="83">
        <v>44232</v>
      </c>
      <c r="B7240" s="84">
        <v>44232</v>
      </c>
      <c r="C7240" s="84" t="s">
        <v>900</v>
      </c>
      <c r="D7240" s="85">
        <f>VLOOKUP(Pag_Inicio_Corr_mas_casos[[#This Row],[Corregimiento]],Hoja3!$A$2:$D$676,4,0)</f>
        <v>130102</v>
      </c>
      <c r="E7240" s="84">
        <v>18</v>
      </c>
    </row>
    <row r="7241" spans="1:5">
      <c r="A7241" s="83">
        <v>44232</v>
      </c>
      <c r="B7241" s="84">
        <v>44232</v>
      </c>
      <c r="C7241" s="84" t="s">
        <v>849</v>
      </c>
      <c r="D7241" s="85">
        <f>VLOOKUP(Pag_Inicio_Corr_mas_casos[[#This Row],[Corregimiento]],Hoja3!$A$2:$D$676,4,0)</f>
        <v>40611</v>
      </c>
      <c r="E7241" s="84">
        <v>17</v>
      </c>
    </row>
    <row r="7242" spans="1:5">
      <c r="A7242" s="83">
        <v>44232</v>
      </c>
      <c r="B7242" s="84">
        <v>44232</v>
      </c>
      <c r="C7242" s="84" t="s">
        <v>858</v>
      </c>
      <c r="D7242" s="85">
        <f>VLOOKUP(Pag_Inicio_Corr_mas_casos[[#This Row],[Corregimiento]],Hoja3!$A$2:$D$676,4,0)</f>
        <v>80819</v>
      </c>
      <c r="E7242" s="84">
        <v>16</v>
      </c>
    </row>
    <row r="7243" spans="1:5">
      <c r="A7243" s="83">
        <v>44232</v>
      </c>
      <c r="B7243" s="84">
        <v>44232</v>
      </c>
      <c r="C7243" s="84" t="s">
        <v>805</v>
      </c>
      <c r="D7243" s="85">
        <f>VLOOKUP(Pag_Inicio_Corr_mas_casos[[#This Row],[Corregimiento]],Hoja3!$A$2:$D$676,4,0)</f>
        <v>130701</v>
      </c>
      <c r="E7243" s="84">
        <v>15</v>
      </c>
    </row>
    <row r="7244" spans="1:5">
      <c r="A7244" s="83">
        <v>44232</v>
      </c>
      <c r="B7244" s="84">
        <v>44232</v>
      </c>
      <c r="C7244" s="84" t="s">
        <v>799</v>
      </c>
      <c r="D7244" s="85">
        <f>VLOOKUP(Pag_Inicio_Corr_mas_casos[[#This Row],[Corregimiento]],Hoja3!$A$2:$D$676,4,0)</f>
        <v>80817</v>
      </c>
      <c r="E7244" s="84">
        <v>15</v>
      </c>
    </row>
    <row r="7245" spans="1:5">
      <c r="A7245" s="83">
        <v>44232</v>
      </c>
      <c r="B7245" s="84">
        <v>44232</v>
      </c>
      <c r="C7245" s="84" t="s">
        <v>882</v>
      </c>
      <c r="D7245" s="85">
        <f>VLOOKUP(Pag_Inicio_Corr_mas_casos[[#This Row],[Corregimiento]],Hoja3!$A$2:$D$676,4,0)</f>
        <v>130106</v>
      </c>
      <c r="E7245" s="84">
        <v>15</v>
      </c>
    </row>
    <row r="7246" spans="1:5">
      <c r="A7246" s="83">
        <v>44232</v>
      </c>
      <c r="B7246" s="84">
        <v>44232</v>
      </c>
      <c r="C7246" s="84" t="s">
        <v>618</v>
      </c>
      <c r="D7246" s="85">
        <f>VLOOKUP(Pag_Inicio_Corr_mas_casos[[#This Row],[Corregimiento]],Hoja3!$A$2:$D$676,4,0)</f>
        <v>80821</v>
      </c>
      <c r="E7246" s="84">
        <v>14</v>
      </c>
    </row>
    <row r="7247" spans="1:5">
      <c r="A7247" s="83">
        <v>44232</v>
      </c>
      <c r="B7247" s="84">
        <v>44232</v>
      </c>
      <c r="C7247" s="84" t="s">
        <v>853</v>
      </c>
      <c r="D7247" s="85">
        <f>VLOOKUP(Pag_Inicio_Corr_mas_casos[[#This Row],[Corregimiento]],Hoja3!$A$2:$D$676,4,0)</f>
        <v>40612</v>
      </c>
      <c r="E7247" s="84">
        <v>13</v>
      </c>
    </row>
    <row r="7248" spans="1:5">
      <c r="A7248" s="83">
        <v>44232</v>
      </c>
      <c r="B7248" s="84">
        <v>44232</v>
      </c>
      <c r="C7248" s="84" t="s">
        <v>952</v>
      </c>
      <c r="D7248" s="85">
        <f>VLOOKUP(Pag_Inicio_Corr_mas_casos[[#This Row],[Corregimiento]],Hoja3!$A$2:$D$676,4,0)</f>
        <v>50307</v>
      </c>
      <c r="E7248" s="84">
        <v>13</v>
      </c>
    </row>
    <row r="7249" spans="1:5">
      <c r="A7249" s="83">
        <v>44232</v>
      </c>
      <c r="B7249" s="84">
        <v>44232</v>
      </c>
      <c r="C7249" s="84" t="s">
        <v>861</v>
      </c>
      <c r="D7249" s="85">
        <f>VLOOKUP(Pag_Inicio_Corr_mas_casos[[#This Row],[Corregimiento]],Hoja3!$A$2:$D$676,4,0)</f>
        <v>130702</v>
      </c>
      <c r="E7249" s="84">
        <v>12</v>
      </c>
    </row>
    <row r="7250" spans="1:5">
      <c r="A7250" s="83">
        <v>44232</v>
      </c>
      <c r="B7250" s="84">
        <v>44232</v>
      </c>
      <c r="C7250" s="84" t="s">
        <v>901</v>
      </c>
      <c r="D7250" s="85">
        <f>VLOOKUP(Pag_Inicio_Corr_mas_casos[[#This Row],[Corregimiento]],Hoja3!$A$2:$D$676,4,0)</f>
        <v>90301</v>
      </c>
      <c r="E7250" s="84">
        <v>12</v>
      </c>
    </row>
    <row r="7251" spans="1:5">
      <c r="A7251" s="83">
        <v>44232</v>
      </c>
      <c r="B7251" s="84">
        <v>44232</v>
      </c>
      <c r="C7251" s="84" t="s">
        <v>904</v>
      </c>
      <c r="D7251" s="85">
        <f>VLOOKUP(Pag_Inicio_Corr_mas_casos[[#This Row],[Corregimiento]],Hoja3!$A$2:$D$676,4,0)</f>
        <v>40501</v>
      </c>
      <c r="E7251" s="84">
        <v>12</v>
      </c>
    </row>
    <row r="7252" spans="1:5">
      <c r="A7252" s="83">
        <v>44232</v>
      </c>
      <c r="B7252" s="84">
        <v>44232</v>
      </c>
      <c r="C7252" s="84" t="s">
        <v>800</v>
      </c>
      <c r="D7252" s="85">
        <f>VLOOKUP(Pag_Inicio_Corr_mas_casos[[#This Row],[Corregimiento]],Hoja3!$A$2:$D$676,4,0)</f>
        <v>80822</v>
      </c>
      <c r="E7252" s="84">
        <v>12</v>
      </c>
    </row>
    <row r="7253" spans="1:5">
      <c r="A7253" s="83">
        <v>44232</v>
      </c>
      <c r="B7253" s="84">
        <v>44232</v>
      </c>
      <c r="C7253" s="84" t="s">
        <v>797</v>
      </c>
      <c r="D7253" s="85">
        <f>VLOOKUP(Pag_Inicio_Corr_mas_casos[[#This Row],[Corregimiento]],Hoja3!$A$2:$D$676,4,0)</f>
        <v>80813</v>
      </c>
      <c r="E7253" s="84">
        <v>11</v>
      </c>
    </row>
    <row r="7254" spans="1:5">
      <c r="A7254" s="83">
        <v>44232</v>
      </c>
      <c r="B7254" s="84">
        <v>44232</v>
      </c>
      <c r="C7254" s="84" t="s">
        <v>820</v>
      </c>
      <c r="D7254" s="85">
        <f>VLOOKUP(Pag_Inicio_Corr_mas_casos[[#This Row],[Corregimiento]],Hoja3!$A$2:$D$676,4,0)</f>
        <v>40203</v>
      </c>
      <c r="E7254" s="84">
        <v>11</v>
      </c>
    </row>
    <row r="7255" spans="1:5">
      <c r="A7255" s="55">
        <v>44233</v>
      </c>
      <c r="B7255" s="56">
        <v>44233</v>
      </c>
      <c r="C7255" s="56" t="s">
        <v>739</v>
      </c>
      <c r="D7255" s="57">
        <f>VLOOKUP(Pag_Inicio_Corr_mas_casos[[#This Row],[Corregimiento]],Hoja3!$A$2:$D$676,4,0)</f>
        <v>91001</v>
      </c>
      <c r="E7255" s="56">
        <v>45</v>
      </c>
    </row>
    <row r="7256" spans="1:5">
      <c r="A7256" s="55">
        <v>44233</v>
      </c>
      <c r="B7256" s="56">
        <v>44233</v>
      </c>
      <c r="C7256" s="56" t="s">
        <v>906</v>
      </c>
      <c r="D7256" s="57">
        <f>VLOOKUP(Pag_Inicio_Corr_mas_casos[[#This Row],[Corregimiento]],Hoja3!$A$2:$D$676,4,0)</f>
        <v>40601</v>
      </c>
      <c r="E7256" s="56">
        <v>43</v>
      </c>
    </row>
    <row r="7257" spans="1:5">
      <c r="A7257" s="55">
        <v>44233</v>
      </c>
      <c r="B7257" s="56">
        <v>44233</v>
      </c>
      <c r="C7257" s="56" t="s">
        <v>802</v>
      </c>
      <c r="D7257" s="57">
        <f>VLOOKUP(Pag_Inicio_Corr_mas_casos[[#This Row],[Corregimiento]],Hoja3!$A$2:$D$676,4,0)</f>
        <v>80815</v>
      </c>
      <c r="E7257" s="56">
        <v>20</v>
      </c>
    </row>
    <row r="7258" spans="1:5">
      <c r="A7258" s="55">
        <v>44233</v>
      </c>
      <c r="B7258" s="56">
        <v>44233</v>
      </c>
      <c r="C7258" s="56" t="s">
        <v>813</v>
      </c>
      <c r="D7258" s="57">
        <f>VLOOKUP(Pag_Inicio_Corr_mas_casos[[#This Row],[Corregimiento]],Hoja3!$A$2:$D$676,4,0)</f>
        <v>30107</v>
      </c>
      <c r="E7258" s="56">
        <v>20</v>
      </c>
    </row>
    <row r="7259" spans="1:5">
      <c r="A7259" s="55">
        <v>44233</v>
      </c>
      <c r="B7259" s="56">
        <v>44233</v>
      </c>
      <c r="C7259" s="56" t="s">
        <v>783</v>
      </c>
      <c r="D7259" s="57">
        <f>VLOOKUP(Pag_Inicio_Corr_mas_casos[[#This Row],[Corregimiento]],Hoja3!$A$2:$D$676,4,0)</f>
        <v>80810</v>
      </c>
      <c r="E7259" s="56">
        <v>18</v>
      </c>
    </row>
    <row r="7260" spans="1:5">
      <c r="A7260" s="55">
        <v>44233</v>
      </c>
      <c r="B7260" s="56">
        <v>44233</v>
      </c>
      <c r="C7260" s="56" t="s">
        <v>853</v>
      </c>
      <c r="D7260" s="57">
        <f>VLOOKUP(Pag_Inicio_Corr_mas_casos[[#This Row],[Corregimiento]],Hoja3!$A$2:$D$676,4,0)</f>
        <v>40612</v>
      </c>
      <c r="E7260" s="56">
        <v>17</v>
      </c>
    </row>
    <row r="7261" spans="1:5">
      <c r="A7261" s="55">
        <v>44233</v>
      </c>
      <c r="B7261" s="56">
        <v>44233</v>
      </c>
      <c r="C7261" s="56" t="s">
        <v>791</v>
      </c>
      <c r="D7261" s="57">
        <f>VLOOKUP(Pag_Inicio_Corr_mas_casos[[#This Row],[Corregimiento]],Hoja3!$A$2:$D$676,4,0)</f>
        <v>81007</v>
      </c>
      <c r="E7261" s="56">
        <v>17</v>
      </c>
    </row>
    <row r="7262" spans="1:5">
      <c r="A7262" s="55">
        <v>44233</v>
      </c>
      <c r="B7262" s="56">
        <v>44233</v>
      </c>
      <c r="C7262" s="56" t="s">
        <v>892</v>
      </c>
      <c r="D7262" s="57">
        <f>VLOOKUP(Pag_Inicio_Corr_mas_casos[[#This Row],[Corregimiento]],Hoja3!$A$2:$D$676,4,0)</f>
        <v>80812</v>
      </c>
      <c r="E7262" s="56">
        <v>17</v>
      </c>
    </row>
    <row r="7263" spans="1:5">
      <c r="A7263" s="55">
        <v>44233</v>
      </c>
      <c r="B7263" s="56">
        <v>44233</v>
      </c>
      <c r="C7263" s="56" t="s">
        <v>618</v>
      </c>
      <c r="D7263" s="57">
        <f>VLOOKUP(Pag_Inicio_Corr_mas_casos[[#This Row],[Corregimiento]],Hoja3!$A$2:$D$676,4,0)</f>
        <v>80821</v>
      </c>
      <c r="E7263" s="56">
        <v>15</v>
      </c>
    </row>
    <row r="7264" spans="1:5">
      <c r="A7264" s="55">
        <v>44233</v>
      </c>
      <c r="B7264" s="56">
        <v>44233</v>
      </c>
      <c r="C7264" s="56" t="s">
        <v>858</v>
      </c>
      <c r="D7264" s="57">
        <f>VLOOKUP(Pag_Inicio_Corr_mas_casos[[#This Row],[Corregimiento]],Hoja3!$A$2:$D$676,4,0)</f>
        <v>80819</v>
      </c>
      <c r="E7264" s="56">
        <v>15</v>
      </c>
    </row>
    <row r="7265" spans="1:5">
      <c r="A7265" s="55">
        <v>44233</v>
      </c>
      <c r="B7265" s="56">
        <v>44233</v>
      </c>
      <c r="C7265" s="56" t="s">
        <v>898</v>
      </c>
      <c r="D7265" s="57">
        <f>VLOOKUP(Pag_Inicio_Corr_mas_casos[[#This Row],[Corregimiento]],Hoja3!$A$2:$D$676,4,0)</f>
        <v>40201</v>
      </c>
      <c r="E7265" s="56">
        <v>15</v>
      </c>
    </row>
    <row r="7266" spans="1:5">
      <c r="A7266" s="55">
        <v>44233</v>
      </c>
      <c r="B7266" s="56">
        <v>44233</v>
      </c>
      <c r="C7266" s="56" t="s">
        <v>785</v>
      </c>
      <c r="D7266" s="57">
        <f>VLOOKUP(Pag_Inicio_Corr_mas_casos[[#This Row],[Corregimiento]],Hoja3!$A$2:$D$676,4,0)</f>
        <v>81009</v>
      </c>
      <c r="E7266" s="56">
        <v>14</v>
      </c>
    </row>
    <row r="7267" spans="1:5">
      <c r="A7267" s="55">
        <v>44233</v>
      </c>
      <c r="B7267" s="56">
        <v>44233</v>
      </c>
      <c r="C7267" s="56" t="s">
        <v>857</v>
      </c>
      <c r="D7267" s="57">
        <f>VLOOKUP(Pag_Inicio_Corr_mas_casos[[#This Row],[Corregimiento]],Hoja3!$A$2:$D$676,4,0)</f>
        <v>80809</v>
      </c>
      <c r="E7267" s="56">
        <v>13</v>
      </c>
    </row>
    <row r="7268" spans="1:5">
      <c r="A7268" s="55">
        <v>44233</v>
      </c>
      <c r="B7268" s="56">
        <v>44233</v>
      </c>
      <c r="C7268" s="56" t="s">
        <v>786</v>
      </c>
      <c r="D7268" s="57">
        <f>VLOOKUP(Pag_Inicio_Corr_mas_casos[[#This Row],[Corregimiento]],Hoja3!$A$2:$D$676,4,0)</f>
        <v>80806</v>
      </c>
      <c r="E7268" s="56">
        <v>13</v>
      </c>
    </row>
    <row r="7269" spans="1:5">
      <c r="A7269" s="55">
        <v>44233</v>
      </c>
      <c r="B7269" s="56">
        <v>44233</v>
      </c>
      <c r="C7269" s="56" t="s">
        <v>679</v>
      </c>
      <c r="D7269" s="57">
        <f>VLOOKUP(Pag_Inicio_Corr_mas_casos[[#This Row],[Corregimiento]],Hoja3!$A$2:$D$676,4,0)</f>
        <v>40205</v>
      </c>
      <c r="E7269" s="56">
        <v>12</v>
      </c>
    </row>
    <row r="7270" spans="1:5">
      <c r="A7270" s="55">
        <v>44233</v>
      </c>
      <c r="B7270" s="56">
        <v>44233</v>
      </c>
      <c r="C7270" s="56" t="s">
        <v>820</v>
      </c>
      <c r="D7270" s="57">
        <f>VLOOKUP(Pag_Inicio_Corr_mas_casos[[#This Row],[Corregimiento]],Hoja3!$A$2:$D$676,4,0)</f>
        <v>40203</v>
      </c>
      <c r="E7270" s="56">
        <v>12</v>
      </c>
    </row>
    <row r="7271" spans="1:5">
      <c r="A7271" s="55">
        <v>44233</v>
      </c>
      <c r="B7271" s="56">
        <v>44233</v>
      </c>
      <c r="C7271" s="56" t="s">
        <v>837</v>
      </c>
      <c r="D7271" s="57">
        <f>VLOOKUP(Pag_Inicio_Corr_mas_casos[[#This Row],[Corregimiento]],Hoja3!$A$2:$D$676,4,0)</f>
        <v>130706</v>
      </c>
      <c r="E7271" s="56">
        <v>11</v>
      </c>
    </row>
    <row r="7272" spans="1:5">
      <c r="A7272" s="55">
        <v>44233</v>
      </c>
      <c r="B7272" s="56">
        <v>44233</v>
      </c>
      <c r="C7272" s="56" t="s">
        <v>864</v>
      </c>
      <c r="D7272" s="57">
        <f>VLOOKUP(Pag_Inicio_Corr_mas_casos[[#This Row],[Corregimiento]],Hoja3!$A$2:$D$676,4,0)</f>
        <v>81008</v>
      </c>
      <c r="E7272" s="56">
        <v>11</v>
      </c>
    </row>
    <row r="7273" spans="1:5">
      <c r="A7273" s="55">
        <v>44233</v>
      </c>
      <c r="B7273" s="56">
        <v>44233</v>
      </c>
      <c r="C7273" s="56" t="s">
        <v>816</v>
      </c>
      <c r="D7273" s="57">
        <f>VLOOKUP(Pag_Inicio_Corr_mas_casos[[#This Row],[Corregimiento]],Hoja3!$A$2:$D$676,4,0)</f>
        <v>40606</v>
      </c>
      <c r="E7273" s="56">
        <v>11</v>
      </c>
    </row>
    <row r="7274" spans="1:5">
      <c r="A7274" s="55">
        <v>44233</v>
      </c>
      <c r="B7274" s="56">
        <v>44233</v>
      </c>
      <c r="C7274" s="56" t="s">
        <v>849</v>
      </c>
      <c r="D7274" s="57">
        <f>VLOOKUP(Pag_Inicio_Corr_mas_casos[[#This Row],[Corregimiento]],Hoja3!$A$2:$D$676,4,0)</f>
        <v>40611</v>
      </c>
      <c r="E7274" s="56">
        <v>11</v>
      </c>
    </row>
    <row r="7275" spans="1:5">
      <c r="A7275" s="58">
        <v>44234</v>
      </c>
      <c r="B7275" s="59">
        <v>44234</v>
      </c>
      <c r="C7275" s="59" t="s">
        <v>906</v>
      </c>
      <c r="D7275" s="60">
        <f>VLOOKUP(Pag_Inicio_Corr_mas_casos[[#This Row],[Corregimiento]],Hoja3!$A$2:$D$676,4,0)</f>
        <v>40601</v>
      </c>
      <c r="E7275" s="59">
        <v>32</v>
      </c>
    </row>
    <row r="7276" spans="1:5">
      <c r="A7276" s="58">
        <v>44234</v>
      </c>
      <c r="B7276" s="59">
        <v>44234</v>
      </c>
      <c r="C7276" s="59" t="s">
        <v>868</v>
      </c>
      <c r="D7276" s="60">
        <f>VLOOKUP(Pag_Inicio_Corr_mas_casos[[#This Row],[Corregimiento]],Hoja3!$A$2:$D$676,4,0)</f>
        <v>91001</v>
      </c>
      <c r="E7276" s="59">
        <v>27</v>
      </c>
    </row>
    <row r="7277" spans="1:5">
      <c r="A7277" s="58">
        <v>44234</v>
      </c>
      <c r="B7277" s="59">
        <v>44234</v>
      </c>
      <c r="C7277" s="59" t="s">
        <v>800</v>
      </c>
      <c r="D7277" s="60">
        <f>VLOOKUP(Pag_Inicio_Corr_mas_casos[[#This Row],[Corregimiento]],Hoja3!$A$2:$D$676,4,0)</f>
        <v>80822</v>
      </c>
      <c r="E7277" s="59">
        <v>18</v>
      </c>
    </row>
    <row r="7278" spans="1:5">
      <c r="A7278" s="58">
        <v>44234</v>
      </c>
      <c r="B7278" s="59">
        <v>44234</v>
      </c>
      <c r="C7278" s="59" t="s">
        <v>853</v>
      </c>
      <c r="D7278" s="60">
        <f>VLOOKUP(Pag_Inicio_Corr_mas_casos[[#This Row],[Corregimiento]],Hoja3!$A$2:$D$676,4,0)</f>
        <v>40612</v>
      </c>
      <c r="E7278" s="59">
        <v>16</v>
      </c>
    </row>
    <row r="7279" spans="1:5">
      <c r="A7279" s="58">
        <v>44234</v>
      </c>
      <c r="B7279" s="59">
        <v>44234</v>
      </c>
      <c r="C7279" s="59" t="s">
        <v>618</v>
      </c>
      <c r="D7279" s="60">
        <f>VLOOKUP(Pag_Inicio_Corr_mas_casos[[#This Row],[Corregimiento]],Hoja3!$A$2:$D$676,4,0)</f>
        <v>80821</v>
      </c>
      <c r="E7279" s="59">
        <v>14</v>
      </c>
    </row>
    <row r="7280" spans="1:5">
      <c r="A7280" s="58">
        <v>44234</v>
      </c>
      <c r="B7280" s="59">
        <v>44234</v>
      </c>
      <c r="C7280" s="59" t="s">
        <v>892</v>
      </c>
      <c r="D7280" s="60">
        <f>VLOOKUP(Pag_Inicio_Corr_mas_casos[[#This Row],[Corregimiento]],Hoja3!$A$2:$D$676,4,0)</f>
        <v>80812</v>
      </c>
      <c r="E7280" s="59">
        <v>13</v>
      </c>
    </row>
    <row r="7281" spans="1:5">
      <c r="A7281" s="58">
        <v>44234</v>
      </c>
      <c r="B7281" s="59">
        <v>44234</v>
      </c>
      <c r="C7281" s="59" t="s">
        <v>864</v>
      </c>
      <c r="D7281" s="60">
        <f>VLOOKUP(Pag_Inicio_Corr_mas_casos[[#This Row],[Corregimiento]],Hoja3!$A$2:$D$676,4,0)</f>
        <v>81008</v>
      </c>
      <c r="E7281" s="59">
        <v>11</v>
      </c>
    </row>
    <row r="7282" spans="1:5">
      <c r="A7282" s="58">
        <v>44234</v>
      </c>
      <c r="B7282" s="59">
        <v>44234</v>
      </c>
      <c r="C7282" s="59" t="s">
        <v>785</v>
      </c>
      <c r="D7282" s="60">
        <f>VLOOKUP(Pag_Inicio_Corr_mas_casos[[#This Row],[Corregimiento]],Hoja3!$A$2:$D$676,4,0)</f>
        <v>81009</v>
      </c>
      <c r="E7282" s="59">
        <v>10</v>
      </c>
    </row>
    <row r="7283" spans="1:5">
      <c r="A7283" s="58">
        <v>44234</v>
      </c>
      <c r="B7283" s="59">
        <v>44234</v>
      </c>
      <c r="C7283" s="59" t="s">
        <v>816</v>
      </c>
      <c r="D7283" s="60">
        <f>VLOOKUP(Pag_Inicio_Corr_mas_casos[[#This Row],[Corregimiento]],Hoja3!$A$2:$D$676,4,0)</f>
        <v>40606</v>
      </c>
      <c r="E7283" s="59">
        <v>10</v>
      </c>
    </row>
    <row r="7284" spans="1:5">
      <c r="A7284" s="58">
        <v>44234</v>
      </c>
      <c r="B7284" s="59">
        <v>44234</v>
      </c>
      <c r="C7284" s="59" t="s">
        <v>798</v>
      </c>
      <c r="D7284" s="60">
        <f>VLOOKUP(Pag_Inicio_Corr_mas_casos[[#This Row],[Corregimiento]],Hoja3!$A$2:$D$676,4,0)</f>
        <v>80820</v>
      </c>
      <c r="E7284" s="59">
        <v>8</v>
      </c>
    </row>
    <row r="7285" spans="1:5">
      <c r="A7285" s="58">
        <v>44234</v>
      </c>
      <c r="B7285" s="59">
        <v>44234</v>
      </c>
      <c r="C7285" s="59" t="s">
        <v>849</v>
      </c>
      <c r="D7285" s="60">
        <f>VLOOKUP(Pag_Inicio_Corr_mas_casos[[#This Row],[Corregimiento]],Hoja3!$A$2:$D$676,4,0)</f>
        <v>40611</v>
      </c>
      <c r="E7285" s="59">
        <v>8</v>
      </c>
    </row>
    <row r="7286" spans="1:5">
      <c r="A7286" s="58">
        <v>44234</v>
      </c>
      <c r="B7286" s="59">
        <v>44234</v>
      </c>
      <c r="C7286" s="59" t="s">
        <v>991</v>
      </c>
      <c r="D7286" s="60">
        <f>VLOOKUP(Pag_Inicio_Corr_mas_casos[[#This Row],[Corregimiento]],Hoja3!$A$2:$D$676,4,0)</f>
        <v>40506</v>
      </c>
      <c r="E7286" s="59">
        <v>8</v>
      </c>
    </row>
    <row r="7287" spans="1:5">
      <c r="A7287" s="58">
        <v>44234</v>
      </c>
      <c r="B7287" s="59">
        <v>44234</v>
      </c>
      <c r="C7287" s="59" t="s">
        <v>786</v>
      </c>
      <c r="D7287" s="60">
        <f>VLOOKUP(Pag_Inicio_Corr_mas_casos[[#This Row],[Corregimiento]],Hoja3!$A$2:$D$676,4,0)</f>
        <v>80806</v>
      </c>
      <c r="E7287" s="59">
        <v>8</v>
      </c>
    </row>
    <row r="7288" spans="1:5">
      <c r="A7288" s="58">
        <v>44234</v>
      </c>
      <c r="B7288" s="59">
        <v>44234</v>
      </c>
      <c r="C7288" s="59" t="s">
        <v>858</v>
      </c>
      <c r="D7288" s="60">
        <f>VLOOKUP(Pag_Inicio_Corr_mas_casos[[#This Row],[Corregimiento]],Hoja3!$A$2:$D$676,4,0)</f>
        <v>80819</v>
      </c>
      <c r="E7288" s="59">
        <v>8</v>
      </c>
    </row>
    <row r="7289" spans="1:5">
      <c r="A7289" s="58">
        <v>44234</v>
      </c>
      <c r="B7289" s="59">
        <v>44234</v>
      </c>
      <c r="C7289" s="59" t="s">
        <v>884</v>
      </c>
      <c r="D7289" s="60">
        <f>VLOOKUP(Pag_Inicio_Corr_mas_casos[[#This Row],[Corregimiento]],Hoja3!$A$2:$D$676,4,0)</f>
        <v>130108</v>
      </c>
      <c r="E7289" s="59">
        <v>8</v>
      </c>
    </row>
    <row r="7290" spans="1:5">
      <c r="A7290" s="58">
        <v>44234</v>
      </c>
      <c r="B7290" s="59">
        <v>44234</v>
      </c>
      <c r="C7290" s="59" t="s">
        <v>992</v>
      </c>
      <c r="D7290" s="60">
        <f>VLOOKUP(Pag_Inicio_Corr_mas_casos[[#This Row],[Corregimiento]],Hoja3!$A$2:$D$676,4,0)</f>
        <v>90903</v>
      </c>
      <c r="E7290" s="59">
        <v>8</v>
      </c>
    </row>
    <row r="7291" spans="1:5">
      <c r="A7291" s="58">
        <v>44234</v>
      </c>
      <c r="B7291" s="59">
        <v>44234</v>
      </c>
      <c r="C7291" s="59" t="s">
        <v>882</v>
      </c>
      <c r="D7291" s="60">
        <f>VLOOKUP(Pag_Inicio_Corr_mas_casos[[#This Row],[Corregimiento]],Hoja3!$A$2:$D$676,4,0)</f>
        <v>130106</v>
      </c>
      <c r="E7291" s="59">
        <v>7</v>
      </c>
    </row>
    <row r="7292" spans="1:5">
      <c r="A7292" s="58">
        <v>44234</v>
      </c>
      <c r="B7292" s="59">
        <v>44234</v>
      </c>
      <c r="C7292" s="59" t="s">
        <v>875</v>
      </c>
      <c r="D7292" s="60">
        <f>VLOOKUP(Pag_Inicio_Corr_mas_casos[[#This Row],[Corregimiento]],Hoja3!$A$2:$D$676,4,0)</f>
        <v>20609</v>
      </c>
      <c r="E7292" s="59">
        <v>7</v>
      </c>
    </row>
    <row r="7293" spans="1:5">
      <c r="A7293" s="58">
        <v>44234</v>
      </c>
      <c r="B7293" s="59">
        <v>44234</v>
      </c>
      <c r="C7293" s="59" t="s">
        <v>993</v>
      </c>
      <c r="D7293" s="60">
        <f>VLOOKUP(Pag_Inicio_Corr_mas_casos[[#This Row],[Corregimiento]],Hoja3!$A$2:$D$676,4,0)</f>
        <v>20301</v>
      </c>
      <c r="E7293" s="59">
        <v>7</v>
      </c>
    </row>
    <row r="7294" spans="1:5">
      <c r="A7294" s="58">
        <v>44234</v>
      </c>
      <c r="B7294" s="59">
        <v>44234</v>
      </c>
      <c r="C7294" s="59" t="s">
        <v>797</v>
      </c>
      <c r="D7294" s="60">
        <f>VLOOKUP(Pag_Inicio_Corr_mas_casos[[#This Row],[Corregimiento]],Hoja3!$A$2:$D$676,4,0)</f>
        <v>80813</v>
      </c>
      <c r="E7294" s="59">
        <v>6</v>
      </c>
    </row>
    <row r="7295" spans="1:5">
      <c r="A7295" s="67">
        <v>44235</v>
      </c>
      <c r="B7295" s="68">
        <v>44235</v>
      </c>
      <c r="C7295" s="68" t="s">
        <v>906</v>
      </c>
      <c r="D7295" s="69">
        <f>VLOOKUP(Pag_Inicio_Corr_mas_casos[[#This Row],[Corregimiento]],Hoja3!$A$2:$D$676,4,0)</f>
        <v>40601</v>
      </c>
      <c r="E7295" s="68">
        <v>26</v>
      </c>
    </row>
    <row r="7296" spans="1:5">
      <c r="A7296" s="67">
        <v>44235</v>
      </c>
      <c r="B7296" s="68">
        <v>44235</v>
      </c>
      <c r="C7296" s="68" t="s">
        <v>904</v>
      </c>
      <c r="D7296" s="69">
        <f>VLOOKUP(Pag_Inicio_Corr_mas_casos[[#This Row],[Corregimiento]],Hoja3!$A$2:$D$676,4,0)</f>
        <v>40501</v>
      </c>
      <c r="E7296" s="68">
        <v>17</v>
      </c>
    </row>
    <row r="7297" spans="1:5">
      <c r="A7297" s="67">
        <v>44235</v>
      </c>
      <c r="B7297" s="68">
        <v>44235</v>
      </c>
      <c r="C7297" s="68" t="s">
        <v>868</v>
      </c>
      <c r="D7297" s="69">
        <f>VLOOKUP(Pag_Inicio_Corr_mas_casos[[#This Row],[Corregimiento]],Hoja3!$A$2:$D$676,4,0)</f>
        <v>91001</v>
      </c>
      <c r="E7297" s="68">
        <v>13</v>
      </c>
    </row>
    <row r="7298" spans="1:5">
      <c r="A7298" s="67">
        <v>44235</v>
      </c>
      <c r="B7298" s="68">
        <v>44235</v>
      </c>
      <c r="C7298" s="68" t="s">
        <v>800</v>
      </c>
      <c r="D7298" s="69">
        <f>VLOOKUP(Pag_Inicio_Corr_mas_casos[[#This Row],[Corregimiento]],Hoja3!$A$2:$D$676,4,0)</f>
        <v>80822</v>
      </c>
      <c r="E7298" s="68">
        <v>12</v>
      </c>
    </row>
    <row r="7299" spans="1:5">
      <c r="A7299" s="67">
        <v>44235</v>
      </c>
      <c r="B7299" s="68">
        <v>44235</v>
      </c>
      <c r="C7299" s="68" t="s">
        <v>892</v>
      </c>
      <c r="D7299" s="69">
        <f>VLOOKUP(Pag_Inicio_Corr_mas_casos[[#This Row],[Corregimiento]],Hoja3!$A$2:$D$676,4,0)</f>
        <v>80812</v>
      </c>
      <c r="E7299" s="68">
        <v>11</v>
      </c>
    </row>
    <row r="7300" spans="1:5">
      <c r="A7300" s="67">
        <v>44235</v>
      </c>
      <c r="B7300" s="68">
        <v>44235</v>
      </c>
      <c r="C7300" s="68" t="s">
        <v>853</v>
      </c>
      <c r="D7300" s="69">
        <f>VLOOKUP(Pag_Inicio_Corr_mas_casos[[#This Row],[Corregimiento]],Hoja3!$A$2:$D$676,4,0)</f>
        <v>40612</v>
      </c>
      <c r="E7300" s="68">
        <v>9</v>
      </c>
    </row>
    <row r="7301" spans="1:5">
      <c r="A7301" s="67">
        <v>44235</v>
      </c>
      <c r="B7301" s="68">
        <v>44235</v>
      </c>
      <c r="C7301" s="68" t="s">
        <v>816</v>
      </c>
      <c r="D7301" s="69">
        <f>VLOOKUP(Pag_Inicio_Corr_mas_casos[[#This Row],[Corregimiento]],Hoja3!$A$2:$D$676,4,0)</f>
        <v>40606</v>
      </c>
      <c r="E7301" s="68">
        <v>9</v>
      </c>
    </row>
    <row r="7302" spans="1:5">
      <c r="A7302" s="67">
        <v>44235</v>
      </c>
      <c r="B7302" s="68">
        <v>44235</v>
      </c>
      <c r="C7302" s="68" t="s">
        <v>858</v>
      </c>
      <c r="D7302" s="69">
        <f>VLOOKUP(Pag_Inicio_Corr_mas_casos[[#This Row],[Corregimiento]],Hoja3!$A$2:$D$676,4,0)</f>
        <v>80819</v>
      </c>
      <c r="E7302" s="68">
        <v>9</v>
      </c>
    </row>
    <row r="7303" spans="1:5">
      <c r="A7303" s="67">
        <v>44235</v>
      </c>
      <c r="B7303" s="68">
        <v>44235</v>
      </c>
      <c r="C7303" s="68" t="s">
        <v>994</v>
      </c>
      <c r="D7303" s="69">
        <f>VLOOKUP(Pag_Inicio_Corr_mas_casos[[#This Row],[Corregimiento]],Hoja3!$A$2:$D$676,4,0)</f>
        <v>40205</v>
      </c>
      <c r="E7303" s="68">
        <v>8</v>
      </c>
    </row>
    <row r="7304" spans="1:5">
      <c r="A7304" s="67">
        <v>44235</v>
      </c>
      <c r="B7304" s="68">
        <v>44235</v>
      </c>
      <c r="C7304" s="68" t="s">
        <v>799</v>
      </c>
      <c r="D7304" s="69">
        <f>VLOOKUP(Pag_Inicio_Corr_mas_casos[[#This Row],[Corregimiento]],Hoja3!$A$2:$D$676,4,0)</f>
        <v>80817</v>
      </c>
      <c r="E7304" s="68">
        <v>8</v>
      </c>
    </row>
    <row r="7305" spans="1:5">
      <c r="A7305" s="67">
        <v>44235</v>
      </c>
      <c r="B7305" s="68">
        <v>44235</v>
      </c>
      <c r="C7305" s="68" t="s">
        <v>995</v>
      </c>
      <c r="D7305" s="69">
        <f>VLOOKUP(Pag_Inicio_Corr_mas_casos[[#This Row],[Corregimiento]],Hoja3!$A$2:$D$676,4,0)</f>
        <v>91202</v>
      </c>
      <c r="E7305" s="68">
        <v>8</v>
      </c>
    </row>
    <row r="7306" spans="1:5">
      <c r="A7306" s="67">
        <v>44235</v>
      </c>
      <c r="B7306" s="68">
        <v>44235</v>
      </c>
      <c r="C7306" s="68" t="s">
        <v>955</v>
      </c>
      <c r="D7306" s="69">
        <f>VLOOKUP(Pag_Inicio_Corr_mas_casos[[#This Row],[Corregimiento]],Hoja3!$A$2:$D$676,4,0)</f>
        <v>40301</v>
      </c>
      <c r="E7306" s="68">
        <v>8</v>
      </c>
    </row>
    <row r="7307" spans="1:5">
      <c r="A7307" s="67">
        <v>44235</v>
      </c>
      <c r="B7307" s="68">
        <v>44235</v>
      </c>
      <c r="C7307" s="68" t="s">
        <v>898</v>
      </c>
      <c r="D7307" s="69">
        <f>VLOOKUP(Pag_Inicio_Corr_mas_casos[[#This Row],[Corregimiento]],Hoja3!$A$2:$D$676,4,0)</f>
        <v>40201</v>
      </c>
      <c r="E7307" s="68">
        <v>8</v>
      </c>
    </row>
    <row r="7308" spans="1:5">
      <c r="A7308" s="67">
        <v>44235</v>
      </c>
      <c r="B7308" s="68">
        <v>44235</v>
      </c>
      <c r="C7308" s="68" t="s">
        <v>890</v>
      </c>
      <c r="D7308" s="69">
        <f>VLOOKUP(Pag_Inicio_Corr_mas_casos[[#This Row],[Corregimiento]],Hoja3!$A$2:$D$676,4,0)</f>
        <v>90301</v>
      </c>
      <c r="E7308" s="68">
        <v>8</v>
      </c>
    </row>
    <row r="7309" spans="1:5">
      <c r="A7309" s="67">
        <v>44235</v>
      </c>
      <c r="B7309" s="68">
        <v>44235</v>
      </c>
      <c r="C7309" s="68" t="s">
        <v>996</v>
      </c>
      <c r="D7309" s="69">
        <f>VLOOKUP(Pag_Inicio_Corr_mas_casos[[#This Row],[Corregimiento]],Hoja3!$A$2:$D$676,4,0)</f>
        <v>10206</v>
      </c>
      <c r="E7309" s="68">
        <v>8</v>
      </c>
    </row>
    <row r="7310" spans="1:5">
      <c r="A7310" s="67">
        <v>44235</v>
      </c>
      <c r="B7310" s="68">
        <v>44235</v>
      </c>
      <c r="C7310" s="68" t="s">
        <v>857</v>
      </c>
      <c r="D7310" s="69">
        <f>VLOOKUP(Pag_Inicio_Corr_mas_casos[[#This Row],[Corregimiento]],Hoja3!$A$2:$D$676,4,0)</f>
        <v>80809</v>
      </c>
      <c r="E7310" s="68">
        <v>8</v>
      </c>
    </row>
    <row r="7311" spans="1:5">
      <c r="A7311" s="67">
        <v>44235</v>
      </c>
      <c r="B7311" s="68">
        <v>44235</v>
      </c>
      <c r="C7311" s="68" t="s">
        <v>797</v>
      </c>
      <c r="D7311" s="69">
        <f>VLOOKUP(Pag_Inicio_Corr_mas_casos[[#This Row],[Corregimiento]],Hoja3!$A$2:$D$676,4,0)</f>
        <v>80813</v>
      </c>
      <c r="E7311" s="68">
        <v>7</v>
      </c>
    </row>
    <row r="7312" spans="1:5">
      <c r="A7312" s="67">
        <v>44235</v>
      </c>
      <c r="B7312" s="68">
        <v>44235</v>
      </c>
      <c r="C7312" s="68" t="s">
        <v>849</v>
      </c>
      <c r="D7312" s="69">
        <f>VLOOKUP(Pag_Inicio_Corr_mas_casos[[#This Row],[Corregimiento]],Hoja3!$A$2:$D$676,4,0)</f>
        <v>40611</v>
      </c>
      <c r="E7312" s="68">
        <v>7</v>
      </c>
    </row>
    <row r="7313" spans="1:5">
      <c r="A7313" s="67">
        <v>44235</v>
      </c>
      <c r="B7313" s="68">
        <v>44235</v>
      </c>
      <c r="C7313" s="68" t="s">
        <v>785</v>
      </c>
      <c r="D7313" s="69">
        <f>VLOOKUP(Pag_Inicio_Corr_mas_casos[[#This Row],[Corregimiento]],Hoja3!$A$2:$D$676,4,0)</f>
        <v>81009</v>
      </c>
      <c r="E7313" s="68">
        <v>7</v>
      </c>
    </row>
    <row r="7314" spans="1:5">
      <c r="A7314" s="67">
        <v>44235</v>
      </c>
      <c r="B7314" s="68">
        <v>44235</v>
      </c>
      <c r="C7314" s="68" t="s">
        <v>861</v>
      </c>
      <c r="D7314" s="69">
        <f>VLOOKUP(Pag_Inicio_Corr_mas_casos[[#This Row],[Corregimiento]],Hoja3!$A$2:$D$676,4,0)</f>
        <v>130702</v>
      </c>
      <c r="E7314" s="68">
        <v>7</v>
      </c>
    </row>
    <row r="7315" spans="1:5">
      <c r="A7315" s="48">
        <v>44236</v>
      </c>
      <c r="B7315" s="46">
        <v>44236</v>
      </c>
      <c r="C7315" s="46" t="s">
        <v>906</v>
      </c>
      <c r="D7315" s="47">
        <f>VLOOKUP(Pag_Inicio_Corr_mas_casos[[#This Row],[Corregimiento]],Hoja3!$A$2:$D$676,4,0)</f>
        <v>40601</v>
      </c>
      <c r="E7315" s="46">
        <v>31</v>
      </c>
    </row>
    <row r="7316" spans="1:5">
      <c r="A7316" s="48">
        <v>44236</v>
      </c>
      <c r="B7316" s="46">
        <v>44236</v>
      </c>
      <c r="C7316" s="46" t="s">
        <v>739</v>
      </c>
      <c r="D7316" s="47">
        <f>VLOOKUP(Pag_Inicio_Corr_mas_casos[[#This Row],[Corregimiento]],Hoja3!$A$2:$D$676,4,0)</f>
        <v>91001</v>
      </c>
      <c r="E7316" s="46">
        <v>25</v>
      </c>
    </row>
    <row r="7317" spans="1:5">
      <c r="A7317" s="48">
        <v>44236</v>
      </c>
      <c r="B7317" s="46">
        <v>44236</v>
      </c>
      <c r="C7317" s="46" t="s">
        <v>643</v>
      </c>
      <c r="D7317" s="47">
        <f>VLOOKUP(Pag_Inicio_Corr_mas_casos[[#This Row],[Corregimiento]],Hoja3!$A$2:$D$676,4,0)</f>
        <v>40612</v>
      </c>
      <c r="E7317" s="46">
        <v>18</v>
      </c>
    </row>
    <row r="7318" spans="1:5">
      <c r="A7318" s="48">
        <v>44236</v>
      </c>
      <c r="B7318" s="46">
        <v>44236</v>
      </c>
      <c r="C7318" s="46" t="s">
        <v>858</v>
      </c>
      <c r="D7318" s="47">
        <f>VLOOKUP(Pag_Inicio_Corr_mas_casos[[#This Row],[Corregimiento]],Hoja3!$A$2:$D$676,4,0)</f>
        <v>80819</v>
      </c>
      <c r="E7318" s="46">
        <v>16</v>
      </c>
    </row>
    <row r="7319" spans="1:5">
      <c r="A7319" s="48">
        <v>44236</v>
      </c>
      <c r="B7319" s="46">
        <v>44236</v>
      </c>
      <c r="C7319" s="46" t="s">
        <v>799</v>
      </c>
      <c r="D7319" s="47">
        <f>VLOOKUP(Pag_Inicio_Corr_mas_casos[[#This Row],[Corregimiento]],Hoja3!$A$2:$D$676,4,0)</f>
        <v>80817</v>
      </c>
      <c r="E7319" s="46">
        <v>15</v>
      </c>
    </row>
    <row r="7320" spans="1:5">
      <c r="A7320" s="48">
        <v>44236</v>
      </c>
      <c r="B7320" s="46">
        <v>44236</v>
      </c>
      <c r="C7320" s="46" t="s">
        <v>800</v>
      </c>
      <c r="D7320" s="47">
        <f>VLOOKUP(Pag_Inicio_Corr_mas_casos[[#This Row],[Corregimiento]],Hoja3!$A$2:$D$676,4,0)</f>
        <v>80822</v>
      </c>
      <c r="E7320" s="46">
        <v>15</v>
      </c>
    </row>
    <row r="7321" spans="1:5">
      <c r="A7321" s="48">
        <v>44236</v>
      </c>
      <c r="B7321" s="46">
        <v>44236</v>
      </c>
      <c r="C7321" s="46" t="s">
        <v>914</v>
      </c>
      <c r="D7321" s="47">
        <f>VLOOKUP(Pag_Inicio_Corr_mas_casos[[#This Row],[Corregimiento]],Hoja3!$A$2:$D$676,4,0)</f>
        <v>130101</v>
      </c>
      <c r="E7321" s="46">
        <v>14</v>
      </c>
    </row>
    <row r="7322" spans="1:5">
      <c r="A7322" s="48">
        <v>44236</v>
      </c>
      <c r="B7322" s="46">
        <v>44236</v>
      </c>
      <c r="C7322" s="46" t="s">
        <v>786</v>
      </c>
      <c r="D7322" s="47">
        <f>VLOOKUP(Pag_Inicio_Corr_mas_casos[[#This Row],[Corregimiento]],Hoja3!$A$2:$D$676,4,0)</f>
        <v>80806</v>
      </c>
      <c r="E7322" s="46">
        <v>14</v>
      </c>
    </row>
    <row r="7323" spans="1:5">
      <c r="A7323" s="48">
        <v>44236</v>
      </c>
      <c r="B7323" s="46">
        <v>44236</v>
      </c>
      <c r="C7323" s="46" t="s">
        <v>789</v>
      </c>
      <c r="D7323" s="47">
        <f>VLOOKUP(Pag_Inicio_Corr_mas_casos[[#This Row],[Corregimiento]],Hoja3!$A$2:$D$676,4,0)</f>
        <v>80816</v>
      </c>
      <c r="E7323" s="46">
        <v>13</v>
      </c>
    </row>
    <row r="7324" spans="1:5">
      <c r="A7324" s="48">
        <v>44236</v>
      </c>
      <c r="B7324" s="46">
        <v>44236</v>
      </c>
      <c r="C7324" s="46" t="s">
        <v>819</v>
      </c>
      <c r="D7324" s="47">
        <f>VLOOKUP(Pag_Inicio_Corr_mas_casos[[#This Row],[Corregimiento]],Hoja3!$A$2:$D$676,4,0)</f>
        <v>20606</v>
      </c>
      <c r="E7324" s="46">
        <v>12</v>
      </c>
    </row>
    <row r="7325" spans="1:5">
      <c r="A7325" s="48">
        <v>44236</v>
      </c>
      <c r="B7325" s="46">
        <v>44236</v>
      </c>
      <c r="C7325" s="46" t="s">
        <v>849</v>
      </c>
      <c r="D7325" s="47">
        <f>VLOOKUP(Pag_Inicio_Corr_mas_casos[[#This Row],[Corregimiento]],Hoja3!$A$2:$D$676,4,0)</f>
        <v>40611</v>
      </c>
      <c r="E7325" s="46">
        <v>12</v>
      </c>
    </row>
    <row r="7326" spans="1:5">
      <c r="A7326" s="48">
        <v>44236</v>
      </c>
      <c r="B7326" s="46">
        <v>44236</v>
      </c>
      <c r="C7326" s="46" t="s">
        <v>991</v>
      </c>
      <c r="D7326" s="47">
        <f>VLOOKUP(Pag_Inicio_Corr_mas_casos[[#This Row],[Corregimiento]],Hoja3!$A$2:$D$676,4,0)</f>
        <v>40506</v>
      </c>
      <c r="E7326" s="46">
        <v>12</v>
      </c>
    </row>
    <row r="7327" spans="1:5">
      <c r="A7327" s="48">
        <v>44236</v>
      </c>
      <c r="B7327" s="46">
        <v>44236</v>
      </c>
      <c r="C7327" s="46" t="s">
        <v>784</v>
      </c>
      <c r="D7327" s="47">
        <f>VLOOKUP(Pag_Inicio_Corr_mas_casos[[#This Row],[Corregimiento]],Hoja3!$A$2:$D$676,4,0)</f>
        <v>130717</v>
      </c>
      <c r="E7327" s="46">
        <v>11</v>
      </c>
    </row>
    <row r="7328" spans="1:5">
      <c r="A7328" s="48">
        <v>44236</v>
      </c>
      <c r="B7328" s="46">
        <v>44236</v>
      </c>
      <c r="C7328" s="46" t="s">
        <v>797</v>
      </c>
      <c r="D7328" s="47">
        <f>VLOOKUP(Pag_Inicio_Corr_mas_casos[[#This Row],[Corregimiento]],Hoja3!$A$2:$D$676,4,0)</f>
        <v>80813</v>
      </c>
      <c r="E7328" s="46">
        <v>11</v>
      </c>
    </row>
    <row r="7329" spans="1:5">
      <c r="A7329" s="48">
        <v>44236</v>
      </c>
      <c r="B7329" s="46">
        <v>44236</v>
      </c>
      <c r="C7329" s="46" t="s">
        <v>787</v>
      </c>
      <c r="D7329" s="47">
        <f>VLOOKUP(Pag_Inicio_Corr_mas_casos[[#This Row],[Corregimiento]],Hoja3!$A$2:$D$676,4,0)</f>
        <v>80823</v>
      </c>
      <c r="E7329" s="46">
        <v>10</v>
      </c>
    </row>
    <row r="7330" spans="1:5">
      <c r="A7330" s="48">
        <v>44236</v>
      </c>
      <c r="B7330" s="46">
        <v>44236</v>
      </c>
      <c r="C7330" s="46" t="s">
        <v>997</v>
      </c>
      <c r="D7330" s="47">
        <f>VLOOKUP(Pag_Inicio_Corr_mas_casos[[#This Row],[Corregimiento]],Hoja3!$A$2:$D$676,4,0)</f>
        <v>41001</v>
      </c>
      <c r="E7330" s="46">
        <v>10</v>
      </c>
    </row>
    <row r="7331" spans="1:5">
      <c r="A7331" s="48">
        <v>44236</v>
      </c>
      <c r="B7331" s="46">
        <v>44236</v>
      </c>
      <c r="C7331" s="46" t="s">
        <v>861</v>
      </c>
      <c r="D7331" s="47">
        <f>VLOOKUP(Pag_Inicio_Corr_mas_casos[[#This Row],[Corregimiento]],Hoja3!$A$2:$D$676,4,0)</f>
        <v>130702</v>
      </c>
      <c r="E7331" s="46">
        <v>10</v>
      </c>
    </row>
    <row r="7332" spans="1:5">
      <c r="A7332" s="48">
        <v>44236</v>
      </c>
      <c r="B7332" s="46">
        <v>44236</v>
      </c>
      <c r="C7332" s="46" t="s">
        <v>790</v>
      </c>
      <c r="D7332" s="47">
        <f>VLOOKUP(Pag_Inicio_Corr_mas_casos[[#This Row],[Corregimiento]],Hoja3!$A$2:$D$676,4,0)</f>
        <v>130708</v>
      </c>
      <c r="E7332" s="46">
        <v>9</v>
      </c>
    </row>
    <row r="7333" spans="1:5">
      <c r="A7333" s="48">
        <v>44236</v>
      </c>
      <c r="B7333" s="46">
        <v>44236</v>
      </c>
      <c r="C7333" s="46" t="s">
        <v>837</v>
      </c>
      <c r="D7333" s="47">
        <f>VLOOKUP(Pag_Inicio_Corr_mas_casos[[#This Row],[Corregimiento]],Hoja3!$A$2:$D$676,4,0)</f>
        <v>130706</v>
      </c>
      <c r="E7333" s="46">
        <v>9</v>
      </c>
    </row>
    <row r="7334" spans="1:5">
      <c r="A7334" s="48">
        <v>44236</v>
      </c>
      <c r="B7334" s="46">
        <v>44236</v>
      </c>
      <c r="C7334" s="46" t="s">
        <v>788</v>
      </c>
      <c r="D7334" s="47">
        <f>VLOOKUP(Pag_Inicio_Corr_mas_casos[[#This Row],[Corregimiento]],Hoja3!$A$2:$D$676,4,0)</f>
        <v>80807</v>
      </c>
      <c r="E7334" s="46">
        <v>9</v>
      </c>
    </row>
    <row r="7335" spans="1:5">
      <c r="A7335" s="92">
        <v>44237</v>
      </c>
      <c r="B7335" s="93">
        <v>44237</v>
      </c>
      <c r="C7335" s="93" t="s">
        <v>906</v>
      </c>
      <c r="D7335" s="94">
        <f>VLOOKUP(Pag_Inicio_Corr_mas_casos[[#This Row],[Corregimiento]],Hoja3!$A$2:$D$676,4,0)</f>
        <v>40601</v>
      </c>
      <c r="E7335" s="93">
        <v>40</v>
      </c>
    </row>
    <row r="7336" spans="1:5">
      <c r="A7336" s="92">
        <v>44237</v>
      </c>
      <c r="B7336" s="93">
        <v>44237</v>
      </c>
      <c r="C7336" s="93" t="s">
        <v>998</v>
      </c>
      <c r="D7336" s="94">
        <f>VLOOKUP(Pag_Inicio_Corr_mas_casos[[#This Row],[Corregimiento]],Hoja3!$A$2:$D$676,4,0)</f>
        <v>80602</v>
      </c>
      <c r="E7336" s="93">
        <v>19</v>
      </c>
    </row>
    <row r="7337" spans="1:5">
      <c r="A7337" s="92">
        <v>44237</v>
      </c>
      <c r="B7337" s="93">
        <v>44237</v>
      </c>
      <c r="C7337" s="93" t="s">
        <v>901</v>
      </c>
      <c r="D7337" s="94">
        <f>VLOOKUP(Pag_Inicio_Corr_mas_casos[[#This Row],[Corregimiento]],Hoja3!$A$2:$D$676,4,0)</f>
        <v>90301</v>
      </c>
      <c r="E7337" s="93">
        <v>18</v>
      </c>
    </row>
    <row r="7338" spans="1:5">
      <c r="A7338" s="92">
        <v>44237</v>
      </c>
      <c r="B7338" s="93">
        <v>44237</v>
      </c>
      <c r="C7338" s="93" t="s">
        <v>858</v>
      </c>
      <c r="D7338" s="94">
        <f>VLOOKUP(Pag_Inicio_Corr_mas_casos[[#This Row],[Corregimiento]],Hoja3!$A$2:$D$676,4,0)</f>
        <v>80819</v>
      </c>
      <c r="E7338" s="93">
        <v>17</v>
      </c>
    </row>
    <row r="7339" spans="1:5">
      <c r="A7339" s="92">
        <v>44237</v>
      </c>
      <c r="B7339" s="93">
        <v>44237</v>
      </c>
      <c r="C7339" s="93" t="s">
        <v>944</v>
      </c>
      <c r="D7339" s="94">
        <f>VLOOKUP(Pag_Inicio_Corr_mas_casos[[#This Row],[Corregimiento]],Hoja3!$A$2:$D$676,4,0)</f>
        <v>40205</v>
      </c>
      <c r="E7339" s="93">
        <v>16</v>
      </c>
    </row>
    <row r="7340" spans="1:5">
      <c r="A7340" s="92">
        <v>44237</v>
      </c>
      <c r="B7340" s="93">
        <v>44237</v>
      </c>
      <c r="C7340" s="93" t="s">
        <v>813</v>
      </c>
      <c r="D7340" s="94">
        <f>VLOOKUP(Pag_Inicio_Corr_mas_casos[[#This Row],[Corregimiento]],Hoja3!$A$2:$D$676,4,0)</f>
        <v>30107</v>
      </c>
      <c r="E7340" s="93">
        <v>16</v>
      </c>
    </row>
    <row r="7341" spans="1:5">
      <c r="A7341" s="92">
        <v>44237</v>
      </c>
      <c r="B7341" s="93">
        <v>44237</v>
      </c>
      <c r="C7341" s="93" t="s">
        <v>900</v>
      </c>
      <c r="D7341" s="94">
        <f>VLOOKUP(Pag_Inicio_Corr_mas_casos[[#This Row],[Corregimiento]],Hoja3!$A$2:$D$676,4,0)</f>
        <v>130102</v>
      </c>
      <c r="E7341" s="93">
        <v>16</v>
      </c>
    </row>
    <row r="7342" spans="1:5">
      <c r="A7342" s="92">
        <v>44237</v>
      </c>
      <c r="B7342" s="93">
        <v>44237</v>
      </c>
      <c r="C7342" s="93" t="s">
        <v>924</v>
      </c>
      <c r="D7342" s="94">
        <f>VLOOKUP(Pag_Inicio_Corr_mas_casos[[#This Row],[Corregimiento]],Hoja3!$A$2:$D$676,4,0)</f>
        <v>40503</v>
      </c>
      <c r="E7342" s="93">
        <v>15</v>
      </c>
    </row>
    <row r="7343" spans="1:5">
      <c r="A7343" s="92">
        <v>44237</v>
      </c>
      <c r="B7343" s="93">
        <v>44237</v>
      </c>
      <c r="C7343" s="93" t="s">
        <v>618</v>
      </c>
      <c r="D7343" s="94">
        <f>VLOOKUP(Pag_Inicio_Corr_mas_casos[[#This Row],[Corregimiento]],Hoja3!$A$2:$D$676,4,0)</f>
        <v>80821</v>
      </c>
      <c r="E7343" s="93">
        <v>15</v>
      </c>
    </row>
    <row r="7344" spans="1:5">
      <c r="A7344" s="92">
        <v>44237</v>
      </c>
      <c r="B7344" s="93">
        <v>44237</v>
      </c>
      <c r="C7344" s="93" t="s">
        <v>916</v>
      </c>
      <c r="D7344" s="94">
        <f>VLOOKUP(Pag_Inicio_Corr_mas_casos[[#This Row],[Corregimiento]],Hoja3!$A$2:$D$676,4,0)</f>
        <v>91011</v>
      </c>
      <c r="E7344" s="93">
        <v>14</v>
      </c>
    </row>
    <row r="7345" spans="1:5">
      <c r="A7345" s="92">
        <v>44237</v>
      </c>
      <c r="B7345" s="93">
        <v>44237</v>
      </c>
      <c r="C7345" s="93" t="s">
        <v>955</v>
      </c>
      <c r="D7345" s="94">
        <f>VLOOKUP(Pag_Inicio_Corr_mas_casos[[#This Row],[Corregimiento]],Hoja3!$A$2:$D$676,4,0)</f>
        <v>40301</v>
      </c>
      <c r="E7345" s="93">
        <v>13</v>
      </c>
    </row>
    <row r="7346" spans="1:5">
      <c r="A7346" s="92">
        <v>44237</v>
      </c>
      <c r="B7346" s="93">
        <v>44237</v>
      </c>
      <c r="C7346" s="93" t="s">
        <v>799</v>
      </c>
      <c r="D7346" s="94">
        <f>VLOOKUP(Pag_Inicio_Corr_mas_casos[[#This Row],[Corregimiento]],Hoja3!$A$2:$D$676,4,0)</f>
        <v>80817</v>
      </c>
      <c r="E7346" s="93">
        <v>13</v>
      </c>
    </row>
    <row r="7347" spans="1:5">
      <c r="A7347" s="92">
        <v>44237</v>
      </c>
      <c r="B7347" s="93">
        <v>44237</v>
      </c>
      <c r="C7347" s="93" t="s">
        <v>868</v>
      </c>
      <c r="D7347" s="94">
        <f>VLOOKUP(Pag_Inicio_Corr_mas_casos[[#This Row],[Corregimiento]],Hoja3!$A$2:$D$676,4,0)</f>
        <v>91001</v>
      </c>
      <c r="E7347" s="93">
        <v>12</v>
      </c>
    </row>
    <row r="7348" spans="1:5">
      <c r="A7348" s="92">
        <v>44237</v>
      </c>
      <c r="B7348" s="93">
        <v>44237</v>
      </c>
      <c r="C7348" s="93" t="s">
        <v>864</v>
      </c>
      <c r="D7348" s="94">
        <f>VLOOKUP(Pag_Inicio_Corr_mas_casos[[#This Row],[Corregimiento]],Hoja3!$A$2:$D$676,4,0)</f>
        <v>81008</v>
      </c>
      <c r="E7348" s="93">
        <v>12</v>
      </c>
    </row>
    <row r="7349" spans="1:5">
      <c r="A7349" s="92">
        <v>44237</v>
      </c>
      <c r="B7349" s="93">
        <v>44237</v>
      </c>
      <c r="C7349" s="93" t="s">
        <v>882</v>
      </c>
      <c r="D7349" s="94">
        <f>VLOOKUP(Pag_Inicio_Corr_mas_casos[[#This Row],[Corregimiento]],Hoja3!$A$2:$D$676,4,0)</f>
        <v>130106</v>
      </c>
      <c r="E7349" s="93">
        <v>11</v>
      </c>
    </row>
    <row r="7350" spans="1:5">
      <c r="A7350" s="92">
        <v>44237</v>
      </c>
      <c r="B7350" s="93">
        <v>44237</v>
      </c>
      <c r="C7350" s="93" t="s">
        <v>869</v>
      </c>
      <c r="D7350" s="94">
        <f>VLOOKUP(Pag_Inicio_Corr_mas_casos[[#This Row],[Corregimiento]],Hoja3!$A$2:$D$676,4,0)</f>
        <v>30111</v>
      </c>
      <c r="E7350" s="93">
        <v>11</v>
      </c>
    </row>
    <row r="7351" spans="1:5">
      <c r="A7351" s="92">
        <v>44237</v>
      </c>
      <c r="B7351" s="93">
        <v>44237</v>
      </c>
      <c r="C7351" s="93" t="s">
        <v>861</v>
      </c>
      <c r="D7351" s="94">
        <f>VLOOKUP(Pag_Inicio_Corr_mas_casos[[#This Row],[Corregimiento]],Hoja3!$A$2:$D$676,4,0)</f>
        <v>130702</v>
      </c>
      <c r="E7351" s="93">
        <v>11</v>
      </c>
    </row>
    <row r="7352" spans="1:5">
      <c r="A7352" s="92">
        <v>44237</v>
      </c>
      <c r="B7352" s="93">
        <v>44237</v>
      </c>
      <c r="C7352" s="93" t="s">
        <v>920</v>
      </c>
      <c r="D7352" s="94">
        <f>VLOOKUP(Pag_Inicio_Corr_mas_casos[[#This Row],[Corregimiento]],Hoja3!$A$2:$D$676,4,0)</f>
        <v>90101</v>
      </c>
      <c r="E7352" s="93">
        <v>11</v>
      </c>
    </row>
    <row r="7353" spans="1:5">
      <c r="A7353" s="92">
        <v>44237</v>
      </c>
      <c r="B7353" s="93">
        <v>44237</v>
      </c>
      <c r="C7353" s="93" t="s">
        <v>787</v>
      </c>
      <c r="D7353" s="94">
        <f>VLOOKUP(Pag_Inicio_Corr_mas_casos[[#This Row],[Corregimiento]],Hoja3!$A$2:$D$676,4,0)</f>
        <v>80823</v>
      </c>
      <c r="E7353" s="93">
        <v>11</v>
      </c>
    </row>
    <row r="7354" spans="1:5">
      <c r="A7354" s="92">
        <v>44237</v>
      </c>
      <c r="B7354" s="93">
        <v>44237</v>
      </c>
      <c r="C7354" s="93" t="s">
        <v>783</v>
      </c>
      <c r="D7354" s="94">
        <f>VLOOKUP(Pag_Inicio_Corr_mas_casos[[#This Row],[Corregimiento]],Hoja3!$A$2:$D$676,4,0)</f>
        <v>80810</v>
      </c>
      <c r="E7354" s="93">
        <v>11</v>
      </c>
    </row>
    <row r="7355" spans="1:5">
      <c r="A7355" s="137">
        <v>44238</v>
      </c>
      <c r="B7355" s="138">
        <v>44238</v>
      </c>
      <c r="C7355" s="138" t="s">
        <v>906</v>
      </c>
      <c r="D7355" s="139">
        <f>VLOOKUP(Pag_Inicio_Corr_mas_casos[[#This Row],[Corregimiento]],Hoja3!$A$2:$D$676,4,0)</f>
        <v>40601</v>
      </c>
      <c r="E7355" s="138">
        <v>28</v>
      </c>
    </row>
    <row r="7356" spans="1:5">
      <c r="A7356" s="137">
        <v>44238</v>
      </c>
      <c r="B7356" s="138">
        <v>44238</v>
      </c>
      <c r="C7356" s="138" t="s">
        <v>868</v>
      </c>
      <c r="D7356" s="139">
        <f>VLOOKUP(Pag_Inicio_Corr_mas_casos[[#This Row],[Corregimiento]],Hoja3!$A$2:$D$676,4,0)</f>
        <v>91001</v>
      </c>
      <c r="E7356" s="138">
        <v>25</v>
      </c>
    </row>
    <row r="7357" spans="1:5">
      <c r="A7357" s="137">
        <v>44238</v>
      </c>
      <c r="B7357" s="138">
        <v>44238</v>
      </c>
      <c r="C7357" s="138" t="s">
        <v>898</v>
      </c>
      <c r="D7357" s="139">
        <f>VLOOKUP(Pag_Inicio_Corr_mas_casos[[#This Row],[Corregimiento]],Hoja3!$A$2:$D$676,4,0)</f>
        <v>40201</v>
      </c>
      <c r="E7357" s="138">
        <v>19</v>
      </c>
    </row>
    <row r="7358" spans="1:5">
      <c r="A7358" s="137">
        <v>44238</v>
      </c>
      <c r="B7358" s="138">
        <v>44238</v>
      </c>
      <c r="C7358" s="138" t="s">
        <v>999</v>
      </c>
      <c r="D7358" s="139">
        <f>VLOOKUP(Pag_Inicio_Corr_mas_casos[[#This Row],[Corregimiento]],Hoja3!$A$2:$D$676,4,0)</f>
        <v>20601</v>
      </c>
      <c r="E7358" s="138">
        <v>15</v>
      </c>
    </row>
    <row r="7359" spans="1:5">
      <c r="A7359" s="137">
        <v>44238</v>
      </c>
      <c r="B7359" s="138">
        <v>44238</v>
      </c>
      <c r="C7359" s="138" t="s">
        <v>890</v>
      </c>
      <c r="D7359" s="139">
        <f>VLOOKUP(Pag_Inicio_Corr_mas_casos[[#This Row],[Corregimiento]],Hoja3!$A$2:$D$676,4,0)</f>
        <v>90301</v>
      </c>
      <c r="E7359" s="138">
        <v>15</v>
      </c>
    </row>
    <row r="7360" spans="1:5">
      <c r="A7360" s="137">
        <v>44238</v>
      </c>
      <c r="B7360" s="138">
        <v>44238</v>
      </c>
      <c r="C7360" s="138" t="s">
        <v>1000</v>
      </c>
      <c r="D7360" s="139">
        <f>VLOOKUP(Pag_Inicio_Corr_mas_casos[[#This Row],[Corregimiento]],Hoja3!$A$2:$D$676,4,0)</f>
        <v>40612</v>
      </c>
      <c r="E7360" s="138">
        <v>14</v>
      </c>
    </row>
    <row r="7361" spans="1:5">
      <c r="A7361" s="137">
        <v>44238</v>
      </c>
      <c r="B7361" s="138">
        <v>44238</v>
      </c>
      <c r="C7361" s="138" t="s">
        <v>858</v>
      </c>
      <c r="D7361" s="139">
        <f>VLOOKUP(Pag_Inicio_Corr_mas_casos[[#This Row],[Corregimiento]],Hoja3!$A$2:$D$676,4,0)</f>
        <v>80819</v>
      </c>
      <c r="E7361" s="138">
        <v>14</v>
      </c>
    </row>
    <row r="7362" spans="1:5">
      <c r="A7362" s="137">
        <v>44238</v>
      </c>
      <c r="B7362" s="138">
        <v>44238</v>
      </c>
      <c r="C7362" s="138" t="s">
        <v>849</v>
      </c>
      <c r="D7362" s="139">
        <f>VLOOKUP(Pag_Inicio_Corr_mas_casos[[#This Row],[Corregimiento]],Hoja3!$A$2:$D$676,4,0)</f>
        <v>40611</v>
      </c>
      <c r="E7362" s="138">
        <v>14</v>
      </c>
    </row>
    <row r="7363" spans="1:5">
      <c r="A7363" s="137">
        <v>44238</v>
      </c>
      <c r="B7363" s="138">
        <v>44238</v>
      </c>
      <c r="C7363" s="138" t="s">
        <v>543</v>
      </c>
      <c r="D7363" s="139">
        <f>VLOOKUP(Pag_Inicio_Corr_mas_casos[[#This Row],[Corregimiento]],Hoja3!$A$2:$D$676,4,0)</f>
        <v>80806</v>
      </c>
      <c r="E7363" s="138">
        <v>11</v>
      </c>
    </row>
    <row r="7364" spans="1:5">
      <c r="A7364" s="137">
        <v>44238</v>
      </c>
      <c r="B7364" s="138">
        <v>44238</v>
      </c>
      <c r="C7364" s="138" t="s">
        <v>797</v>
      </c>
      <c r="D7364" s="139">
        <f>VLOOKUP(Pag_Inicio_Corr_mas_casos[[#This Row],[Corregimiento]],Hoja3!$A$2:$D$676,4,0)</f>
        <v>80813</v>
      </c>
      <c r="E7364" s="138">
        <v>11</v>
      </c>
    </row>
    <row r="7365" spans="1:5">
      <c r="A7365" s="137">
        <v>44238</v>
      </c>
      <c r="B7365" s="138">
        <v>44238</v>
      </c>
      <c r="C7365" s="138" t="s">
        <v>1001</v>
      </c>
      <c r="D7365" s="139">
        <f>VLOOKUP(Pag_Inicio_Corr_mas_casos[[#This Row],[Corregimiento]],Hoja3!$A$2:$D$676,4,0)</f>
        <v>30103</v>
      </c>
      <c r="E7365" s="138">
        <v>10</v>
      </c>
    </row>
    <row r="7366" spans="1:5">
      <c r="A7366" s="137">
        <v>44238</v>
      </c>
      <c r="B7366" s="138">
        <v>44238</v>
      </c>
      <c r="C7366" s="138" t="s">
        <v>857</v>
      </c>
      <c r="D7366" s="139">
        <f>VLOOKUP(Pag_Inicio_Corr_mas_casos[[#This Row],[Corregimiento]],Hoja3!$A$2:$D$676,4,0)</f>
        <v>80809</v>
      </c>
      <c r="E7366" s="138">
        <v>9</v>
      </c>
    </row>
    <row r="7367" spans="1:5">
      <c r="A7367" s="137">
        <v>44238</v>
      </c>
      <c r="B7367" s="138">
        <v>44238</v>
      </c>
      <c r="C7367" s="138" t="s">
        <v>618</v>
      </c>
      <c r="D7367" s="139">
        <f>VLOOKUP(Pag_Inicio_Corr_mas_casos[[#This Row],[Corregimiento]],Hoja3!$A$2:$D$676,4,0)</f>
        <v>80821</v>
      </c>
      <c r="E7367" s="138">
        <v>9</v>
      </c>
    </row>
    <row r="7368" spans="1:5">
      <c r="A7368" s="137">
        <v>44238</v>
      </c>
      <c r="B7368" s="138">
        <v>44238</v>
      </c>
      <c r="C7368" s="138" t="s">
        <v>829</v>
      </c>
      <c r="D7368" s="139">
        <f>VLOOKUP(Pag_Inicio_Corr_mas_casos[[#This Row],[Corregimiento]],Hoja3!$A$2:$D$676,4,0)</f>
        <v>130716</v>
      </c>
      <c r="E7368" s="138">
        <v>8</v>
      </c>
    </row>
    <row r="7369" spans="1:5">
      <c r="A7369" s="137">
        <v>44238</v>
      </c>
      <c r="B7369" s="138">
        <v>44238</v>
      </c>
      <c r="C7369" s="138" t="s">
        <v>1002</v>
      </c>
      <c r="D7369" s="139">
        <f>VLOOKUP(Pag_Inicio_Corr_mas_casos[[#This Row],[Corregimiento]],Hoja3!$A$2:$D$676,4,0)</f>
        <v>20203</v>
      </c>
      <c r="E7369" s="138">
        <v>8</v>
      </c>
    </row>
    <row r="7370" spans="1:5">
      <c r="A7370" s="137">
        <v>44238</v>
      </c>
      <c r="B7370" s="138">
        <v>44238</v>
      </c>
      <c r="C7370" s="138" t="s">
        <v>1003</v>
      </c>
      <c r="D7370" s="139">
        <f>VLOOKUP(Pag_Inicio_Corr_mas_casos[[#This Row],[Corregimiento]],Hoja3!$A$2:$D$676,4,0)</f>
        <v>60101</v>
      </c>
      <c r="E7370" s="138">
        <v>8</v>
      </c>
    </row>
    <row r="7371" spans="1:5">
      <c r="A7371" s="137">
        <v>44238</v>
      </c>
      <c r="B7371" s="138">
        <v>44238</v>
      </c>
      <c r="C7371" s="138" t="s">
        <v>1004</v>
      </c>
      <c r="D7371" s="139">
        <f>VLOOKUP(Pag_Inicio_Corr_mas_casos[[#This Row],[Corregimiento]],Hoja3!$A$2:$D$676,4,0)</f>
        <v>10201</v>
      </c>
      <c r="E7371" s="138">
        <v>7</v>
      </c>
    </row>
    <row r="7372" spans="1:5">
      <c r="A7372" s="137">
        <v>44238</v>
      </c>
      <c r="B7372" s="138">
        <v>44238</v>
      </c>
      <c r="C7372" s="138" t="s">
        <v>1005</v>
      </c>
      <c r="D7372" s="139">
        <f>VLOOKUP(Pag_Inicio_Corr_mas_casos[[#This Row],[Corregimiento]],Hoja3!$A$2:$D$676,4,0)</f>
        <v>40606</v>
      </c>
      <c r="E7372" s="138">
        <v>7</v>
      </c>
    </row>
    <row r="7373" spans="1:5">
      <c r="A7373" s="137">
        <v>44238</v>
      </c>
      <c r="B7373" s="138">
        <v>44238</v>
      </c>
      <c r="C7373" s="138" t="s">
        <v>1006</v>
      </c>
      <c r="D7373" s="139">
        <f>VLOOKUP(Pag_Inicio_Corr_mas_casos[[#This Row],[Corregimiento]],Hoja3!$A$2:$D$676,4,0)</f>
        <v>81008</v>
      </c>
      <c r="E7373" s="138">
        <v>7</v>
      </c>
    </row>
    <row r="7374" spans="1:5">
      <c r="A7374" s="137">
        <v>44238</v>
      </c>
      <c r="B7374" s="138">
        <v>44238</v>
      </c>
      <c r="C7374" s="138" t="s">
        <v>674</v>
      </c>
      <c r="D7374" s="139">
        <f>VLOOKUP(Pag_Inicio_Corr_mas_casos[[#This Row],[Corregimiento]],Hoja3!$A$2:$D$676,4,0)</f>
        <v>40514</v>
      </c>
      <c r="E7374" s="138">
        <v>7</v>
      </c>
    </row>
    <row r="7375" spans="1:5">
      <c r="A7375" s="58">
        <v>44239</v>
      </c>
      <c r="B7375" s="59">
        <v>44239</v>
      </c>
      <c r="C7375" s="59" t="s">
        <v>825</v>
      </c>
      <c r="D7375" s="60">
        <f>VLOOKUP(Pag_Inicio_Corr_mas_casos[[#This Row],[Corregimiento]],Hoja3!$A$2:$D$676,4,0)</f>
        <v>81002</v>
      </c>
      <c r="E7375" s="59">
        <v>49</v>
      </c>
    </row>
    <row r="7376" spans="1:5">
      <c r="A7376" s="58">
        <v>44239</v>
      </c>
      <c r="B7376" s="59">
        <v>44239</v>
      </c>
      <c r="C7376" s="59" t="s">
        <v>906</v>
      </c>
      <c r="D7376" s="60">
        <f>VLOOKUP(Pag_Inicio_Corr_mas_casos[[#This Row],[Corregimiento]],Hoja3!$A$2:$D$676,4,0)</f>
        <v>40601</v>
      </c>
      <c r="E7376" s="59">
        <v>34</v>
      </c>
    </row>
    <row r="7377" spans="1:5">
      <c r="A7377" s="58">
        <v>44239</v>
      </c>
      <c r="B7377" s="59">
        <v>44239</v>
      </c>
      <c r="C7377" s="59" t="s">
        <v>868</v>
      </c>
      <c r="D7377" s="60">
        <f>VLOOKUP(Pag_Inicio_Corr_mas_casos[[#This Row],[Corregimiento]],Hoja3!$A$2:$D$676,4,0)</f>
        <v>91001</v>
      </c>
      <c r="E7377" s="59">
        <v>24</v>
      </c>
    </row>
    <row r="7378" spans="1:5">
      <c r="A7378" s="58">
        <v>44239</v>
      </c>
      <c r="B7378" s="59">
        <v>44239</v>
      </c>
      <c r="C7378" s="59" t="s">
        <v>537</v>
      </c>
      <c r="D7378" s="60">
        <f>VLOOKUP(Pag_Inicio_Corr_mas_casos[[#This Row],[Corregimiento]],Hoja3!$A$2:$D$676,4,0)</f>
        <v>80819</v>
      </c>
      <c r="E7378" s="59">
        <v>22</v>
      </c>
    </row>
    <row r="7379" spans="1:5">
      <c r="A7379" s="58">
        <v>44239</v>
      </c>
      <c r="B7379" s="59">
        <v>44239</v>
      </c>
      <c r="C7379" s="59" t="s">
        <v>861</v>
      </c>
      <c r="D7379" s="60">
        <f>VLOOKUP(Pag_Inicio_Corr_mas_casos[[#This Row],[Corregimiento]],Hoja3!$A$2:$D$676,4,0)</f>
        <v>130702</v>
      </c>
      <c r="E7379" s="59">
        <v>22</v>
      </c>
    </row>
    <row r="7380" spans="1:5">
      <c r="A7380" s="58">
        <v>44239</v>
      </c>
      <c r="B7380" s="59">
        <v>44239</v>
      </c>
      <c r="C7380" s="59" t="s">
        <v>808</v>
      </c>
      <c r="D7380" s="60">
        <f>VLOOKUP(Pag_Inicio_Corr_mas_casos[[#This Row],[Corregimiento]],Hoja3!$A$2:$D$676,4,0)</f>
        <v>81006</v>
      </c>
      <c r="E7380" s="59">
        <v>18</v>
      </c>
    </row>
    <row r="7381" spans="1:5">
      <c r="A7381" s="58">
        <v>44239</v>
      </c>
      <c r="B7381" s="59">
        <v>44239</v>
      </c>
      <c r="C7381" s="59" t="s">
        <v>867</v>
      </c>
      <c r="D7381" s="60">
        <f>VLOOKUP(Pag_Inicio_Corr_mas_casos[[#This Row],[Corregimiento]],Hoja3!$A$2:$D$676,4,0)</f>
        <v>81003</v>
      </c>
      <c r="E7381" s="59">
        <v>14</v>
      </c>
    </row>
    <row r="7382" spans="1:5">
      <c r="A7382" s="58">
        <v>44239</v>
      </c>
      <c r="B7382" s="59">
        <v>44239</v>
      </c>
      <c r="C7382" s="59" t="s">
        <v>865</v>
      </c>
      <c r="D7382" s="60">
        <f>VLOOKUP(Pag_Inicio_Corr_mas_casos[[#This Row],[Corregimiento]],Hoja3!$A$2:$D$676,4,0)</f>
        <v>81001</v>
      </c>
      <c r="E7382" s="59">
        <v>14</v>
      </c>
    </row>
    <row r="7383" spans="1:5">
      <c r="A7383" s="58">
        <v>44239</v>
      </c>
      <c r="B7383" s="59">
        <v>44239</v>
      </c>
      <c r="C7383" s="59" t="s">
        <v>853</v>
      </c>
      <c r="D7383" s="60">
        <f>VLOOKUP(Pag_Inicio_Corr_mas_casos[[#This Row],[Corregimiento]],Hoja3!$A$2:$D$676,4,0)</f>
        <v>40612</v>
      </c>
      <c r="E7383" s="59">
        <v>14</v>
      </c>
    </row>
    <row r="7384" spans="1:5">
      <c r="A7384" s="58">
        <v>44239</v>
      </c>
      <c r="B7384" s="59">
        <v>44239</v>
      </c>
      <c r="C7384" s="59" t="s">
        <v>914</v>
      </c>
      <c r="D7384" s="60">
        <f>VLOOKUP(Pag_Inicio_Corr_mas_casos[[#This Row],[Corregimiento]],Hoja3!$A$2:$D$676,4,0)</f>
        <v>130101</v>
      </c>
      <c r="E7384" s="59">
        <v>13</v>
      </c>
    </row>
    <row r="7385" spans="1:5">
      <c r="A7385" s="58">
        <v>44239</v>
      </c>
      <c r="B7385" s="59">
        <v>44239</v>
      </c>
      <c r="C7385" s="59" t="s">
        <v>618</v>
      </c>
      <c r="D7385" s="60">
        <f>VLOOKUP(Pag_Inicio_Corr_mas_casos[[#This Row],[Corregimiento]],Hoja3!$A$2:$D$676,4,0)</f>
        <v>80821</v>
      </c>
      <c r="E7385" s="59">
        <v>13</v>
      </c>
    </row>
    <row r="7386" spans="1:5">
      <c r="A7386" s="58">
        <v>44239</v>
      </c>
      <c r="B7386" s="59">
        <v>44239</v>
      </c>
      <c r="C7386" s="59" t="s">
        <v>849</v>
      </c>
      <c r="D7386" s="60">
        <f>VLOOKUP(Pag_Inicio_Corr_mas_casos[[#This Row],[Corregimiento]],Hoja3!$A$2:$D$676,4,0)</f>
        <v>40611</v>
      </c>
      <c r="E7386" s="59">
        <v>12</v>
      </c>
    </row>
    <row r="7387" spans="1:5">
      <c r="A7387" s="58">
        <v>44239</v>
      </c>
      <c r="B7387" s="59">
        <v>44239</v>
      </c>
      <c r="C7387" s="59" t="s">
        <v>787</v>
      </c>
      <c r="D7387" s="60">
        <f>VLOOKUP(Pag_Inicio_Corr_mas_casos[[#This Row],[Corregimiento]],Hoja3!$A$2:$D$676,4,0)</f>
        <v>80823</v>
      </c>
      <c r="E7387" s="59">
        <v>11</v>
      </c>
    </row>
    <row r="7388" spans="1:5">
      <c r="A7388" s="58">
        <v>44239</v>
      </c>
      <c r="B7388" s="59">
        <v>44239</v>
      </c>
      <c r="C7388" s="59" t="s">
        <v>786</v>
      </c>
      <c r="D7388" s="60">
        <f>VLOOKUP(Pag_Inicio_Corr_mas_casos[[#This Row],[Corregimiento]],Hoja3!$A$2:$D$676,4,0)</f>
        <v>80806</v>
      </c>
      <c r="E7388" s="59">
        <v>11</v>
      </c>
    </row>
    <row r="7389" spans="1:5">
      <c r="A7389" s="58">
        <v>44239</v>
      </c>
      <c r="B7389" s="59">
        <v>44239</v>
      </c>
      <c r="C7389" s="59" t="s">
        <v>864</v>
      </c>
      <c r="D7389" s="60">
        <f>VLOOKUP(Pag_Inicio_Corr_mas_casos[[#This Row],[Corregimiento]],Hoja3!$A$2:$D$676,4,0)</f>
        <v>81008</v>
      </c>
      <c r="E7389" s="59">
        <v>10</v>
      </c>
    </row>
    <row r="7390" spans="1:5">
      <c r="A7390" s="58">
        <v>44239</v>
      </c>
      <c r="B7390" s="59">
        <v>44239</v>
      </c>
      <c r="C7390" s="59" t="s">
        <v>897</v>
      </c>
      <c r="D7390" s="60">
        <f>VLOOKUP(Pag_Inicio_Corr_mas_casos[[#This Row],[Corregimiento]],Hoja3!$A$2:$D$676,4,0)</f>
        <v>20105</v>
      </c>
      <c r="E7390" s="59">
        <v>10</v>
      </c>
    </row>
    <row r="7391" spans="1:5">
      <c r="A7391" s="58">
        <v>44239</v>
      </c>
      <c r="B7391" s="59">
        <v>44239</v>
      </c>
      <c r="C7391" s="59" t="s">
        <v>904</v>
      </c>
      <c r="D7391" s="60">
        <f>VLOOKUP(Pag_Inicio_Corr_mas_casos[[#This Row],[Corregimiento]],Hoja3!$A$2:$D$676,4,0)</f>
        <v>40501</v>
      </c>
      <c r="E7391" s="59">
        <v>10</v>
      </c>
    </row>
    <row r="7392" spans="1:5">
      <c r="A7392" s="58">
        <v>44239</v>
      </c>
      <c r="B7392" s="59">
        <v>44239</v>
      </c>
      <c r="C7392" s="59" t="s">
        <v>1007</v>
      </c>
      <c r="D7392" s="60">
        <f>VLOOKUP(Pag_Inicio_Corr_mas_casos[[#This Row],[Corregimiento]],Hoja3!$A$2:$D$676,4,0)</f>
        <v>10214</v>
      </c>
      <c r="E7392" s="59">
        <v>9</v>
      </c>
    </row>
    <row r="7393" spans="1:5">
      <c r="A7393" s="58">
        <v>44239</v>
      </c>
      <c r="B7393" s="59">
        <v>44239</v>
      </c>
      <c r="C7393" s="59" t="s">
        <v>788</v>
      </c>
      <c r="D7393" s="60">
        <f>VLOOKUP(Pag_Inicio_Corr_mas_casos[[#This Row],[Corregimiento]],Hoja3!$A$2:$D$676,4,0)</f>
        <v>80807</v>
      </c>
      <c r="E7393" s="59">
        <v>9</v>
      </c>
    </row>
    <row r="7394" spans="1:5">
      <c r="A7394" s="58">
        <v>44239</v>
      </c>
      <c r="B7394" s="59">
        <v>44239</v>
      </c>
      <c r="C7394" s="59" t="s">
        <v>791</v>
      </c>
      <c r="D7394" s="60">
        <f>VLOOKUP(Pag_Inicio_Corr_mas_casos[[#This Row],[Corregimiento]],Hoja3!$A$2:$D$676,4,0)</f>
        <v>81007</v>
      </c>
      <c r="E7394" s="59">
        <v>9</v>
      </c>
    </row>
    <row r="7395" spans="1:5">
      <c r="A7395" s="64">
        <v>44240</v>
      </c>
      <c r="B7395" s="65">
        <v>44240</v>
      </c>
      <c r="C7395" s="65" t="s">
        <v>739</v>
      </c>
      <c r="D7395" s="66">
        <f>VLOOKUP(Pag_Inicio_Corr_mas_casos[[#This Row],[Corregimiento]],Hoja3!$A$2:$D$676,4,0)</f>
        <v>91001</v>
      </c>
      <c r="E7395" s="65">
        <v>20</v>
      </c>
    </row>
    <row r="7396" spans="1:5">
      <c r="A7396" s="64">
        <v>44240</v>
      </c>
      <c r="B7396" s="65">
        <v>44240</v>
      </c>
      <c r="C7396" s="65" t="s">
        <v>1008</v>
      </c>
      <c r="D7396" s="66">
        <f>VLOOKUP(Pag_Inicio_Corr_mas_casos[[#This Row],[Corregimiento]],Hoja3!$A$2:$D$676,4,0)</f>
        <v>40601</v>
      </c>
      <c r="E7396" s="65">
        <v>19</v>
      </c>
    </row>
    <row r="7397" spans="1:5">
      <c r="A7397" s="64">
        <v>44240</v>
      </c>
      <c r="B7397" s="65">
        <v>44240</v>
      </c>
      <c r="C7397" s="65" t="s">
        <v>618</v>
      </c>
      <c r="D7397" s="66">
        <f>VLOOKUP(Pag_Inicio_Corr_mas_casos[[#This Row],[Corregimiento]],Hoja3!$A$2:$D$676,4,0)</f>
        <v>80821</v>
      </c>
      <c r="E7397" s="65">
        <v>15</v>
      </c>
    </row>
    <row r="7398" spans="1:5">
      <c r="A7398" s="64">
        <v>44240</v>
      </c>
      <c r="B7398" s="65">
        <v>44240</v>
      </c>
      <c r="C7398" s="65" t="s">
        <v>537</v>
      </c>
      <c r="D7398" s="66">
        <f>VLOOKUP(Pag_Inicio_Corr_mas_casos[[#This Row],[Corregimiento]],Hoja3!$A$2:$D$676,4,0)</f>
        <v>80819</v>
      </c>
      <c r="E7398" s="65">
        <v>14</v>
      </c>
    </row>
    <row r="7399" spans="1:5">
      <c r="A7399" s="64">
        <v>44240</v>
      </c>
      <c r="B7399" s="65">
        <v>44240</v>
      </c>
      <c r="C7399" s="65" t="s">
        <v>533</v>
      </c>
      <c r="D7399" s="66">
        <f>VLOOKUP(Pag_Inicio_Corr_mas_casos[[#This Row],[Corregimiento]],Hoja3!$A$2:$D$676,4,0)</f>
        <v>80817</v>
      </c>
      <c r="E7399" s="65">
        <v>14</v>
      </c>
    </row>
    <row r="7400" spans="1:5">
      <c r="A7400" s="64">
        <v>44240</v>
      </c>
      <c r="B7400" s="65">
        <v>44240</v>
      </c>
      <c r="C7400" s="65" t="s">
        <v>1009</v>
      </c>
      <c r="D7400" s="66">
        <f>VLOOKUP(Pag_Inicio_Corr_mas_casos[[#This Row],[Corregimiento]],Hoja3!$A$2:$D$676,4,0)</f>
        <v>90301</v>
      </c>
      <c r="E7400" s="65">
        <v>14</v>
      </c>
    </row>
    <row r="7401" spans="1:5">
      <c r="A7401" s="64">
        <v>44240</v>
      </c>
      <c r="B7401" s="65">
        <v>44240</v>
      </c>
      <c r="C7401" s="65" t="s">
        <v>550</v>
      </c>
      <c r="D7401" s="66">
        <f>VLOOKUP(Pag_Inicio_Corr_mas_casos[[#This Row],[Corregimiento]],Hoja3!$A$2:$D$676,4,0)</f>
        <v>80813</v>
      </c>
      <c r="E7401" s="65">
        <v>12</v>
      </c>
    </row>
    <row r="7402" spans="1:5">
      <c r="A7402" s="64">
        <v>44240</v>
      </c>
      <c r="B7402" s="65">
        <v>44240</v>
      </c>
      <c r="C7402" s="65" t="s">
        <v>1010</v>
      </c>
      <c r="D7402" s="66">
        <f>VLOOKUP(Pag_Inicio_Corr_mas_casos[[#This Row],[Corregimiento]],Hoja3!$A$2:$D$676,4,0)</f>
        <v>91109</v>
      </c>
      <c r="E7402" s="65">
        <v>11</v>
      </c>
    </row>
    <row r="7403" spans="1:5">
      <c r="A7403" s="64">
        <v>44240</v>
      </c>
      <c r="B7403" s="65">
        <v>44240</v>
      </c>
      <c r="C7403" s="65" t="s">
        <v>1011</v>
      </c>
      <c r="D7403" s="66">
        <f>VLOOKUP(Pag_Inicio_Corr_mas_casos[[#This Row],[Corregimiento]],Hoja3!$A$2:$D$676,4,0)</f>
        <v>40201</v>
      </c>
      <c r="E7403" s="65">
        <v>10</v>
      </c>
    </row>
    <row r="7404" spans="1:5">
      <c r="A7404" s="64">
        <v>44240</v>
      </c>
      <c r="B7404" s="65">
        <v>44240</v>
      </c>
      <c r="C7404" s="65" t="s">
        <v>1012</v>
      </c>
      <c r="D7404" s="66">
        <f>VLOOKUP(Pag_Inicio_Corr_mas_casos[[#This Row],[Corregimiento]],Hoja3!$A$2:$D$676,4,0)</f>
        <v>40205</v>
      </c>
      <c r="E7404" s="65">
        <v>10</v>
      </c>
    </row>
    <row r="7405" spans="1:5">
      <c r="A7405" s="64">
        <v>44240</v>
      </c>
      <c r="B7405" s="65">
        <v>44240</v>
      </c>
      <c r="C7405" s="65" t="s">
        <v>999</v>
      </c>
      <c r="D7405" s="66">
        <f>VLOOKUP(Pag_Inicio_Corr_mas_casos[[#This Row],[Corregimiento]],Hoja3!$A$2:$D$676,4,0)</f>
        <v>20601</v>
      </c>
      <c r="E7405" s="65">
        <v>9</v>
      </c>
    </row>
    <row r="7406" spans="1:5">
      <c r="A7406" s="64">
        <v>44240</v>
      </c>
      <c r="B7406" s="65">
        <v>44240</v>
      </c>
      <c r="C7406" s="65" t="s">
        <v>594</v>
      </c>
      <c r="D7406" s="66">
        <f>VLOOKUP(Pag_Inicio_Corr_mas_casos[[#This Row],[Corregimiento]],Hoja3!$A$2:$D$676,4,0)</f>
        <v>40503</v>
      </c>
      <c r="E7406" s="65">
        <v>9</v>
      </c>
    </row>
    <row r="7407" spans="1:5">
      <c r="A7407" s="64">
        <v>44240</v>
      </c>
      <c r="B7407" s="65">
        <v>44240</v>
      </c>
      <c r="C7407" s="65" t="s">
        <v>555</v>
      </c>
      <c r="D7407" s="66">
        <f>VLOOKUP(Pag_Inicio_Corr_mas_casos[[#This Row],[Corregimiento]],Hoja3!$A$2:$D$676,4,0)</f>
        <v>80815</v>
      </c>
      <c r="E7407" s="65">
        <v>9</v>
      </c>
    </row>
    <row r="7408" spans="1:5">
      <c r="A7408" s="64">
        <v>44240</v>
      </c>
      <c r="B7408" s="65">
        <v>44240</v>
      </c>
      <c r="C7408" s="65" t="s">
        <v>981</v>
      </c>
      <c r="D7408" s="66">
        <f>VLOOKUP(Pag_Inicio_Corr_mas_casos[[#This Row],[Corregimiento]],Hoja3!$A$2:$D$676,4,0)</f>
        <v>130101</v>
      </c>
      <c r="E7408" s="65">
        <v>9</v>
      </c>
    </row>
    <row r="7409" spans="1:5">
      <c r="A7409" s="64">
        <v>44240</v>
      </c>
      <c r="B7409" s="65">
        <v>44240</v>
      </c>
      <c r="C7409" s="65" t="s">
        <v>669</v>
      </c>
      <c r="D7409" s="66">
        <f>VLOOKUP(Pag_Inicio_Corr_mas_casos[[#This Row],[Corregimiento]],Hoja3!$A$2:$D$676,4,0)</f>
        <v>130310</v>
      </c>
      <c r="E7409" s="65">
        <v>9</v>
      </c>
    </row>
    <row r="7410" spans="1:5">
      <c r="A7410" s="64">
        <v>44240</v>
      </c>
      <c r="B7410" s="65">
        <v>44240</v>
      </c>
      <c r="C7410" s="65" t="s">
        <v>603</v>
      </c>
      <c r="D7410" s="66">
        <f>VLOOKUP(Pag_Inicio_Corr_mas_casos[[#This Row],[Corregimiento]],Hoja3!$A$2:$D$676,4,0)</f>
        <v>40611</v>
      </c>
      <c r="E7410" s="65">
        <v>9</v>
      </c>
    </row>
    <row r="7411" spans="1:5">
      <c r="A7411" s="64">
        <v>44240</v>
      </c>
      <c r="B7411" s="65">
        <v>44240</v>
      </c>
      <c r="C7411" s="65" t="s">
        <v>546</v>
      </c>
      <c r="D7411" s="66">
        <f>VLOOKUP(Pag_Inicio_Corr_mas_casos[[#This Row],[Corregimiento]],Hoja3!$A$2:$D$676,4,0)</f>
        <v>30107</v>
      </c>
      <c r="E7411" s="65">
        <v>8</v>
      </c>
    </row>
    <row r="7412" spans="1:5">
      <c r="A7412" s="64">
        <v>44240</v>
      </c>
      <c r="B7412" s="65">
        <v>44240</v>
      </c>
      <c r="C7412" s="65" t="s">
        <v>831</v>
      </c>
      <c r="D7412" s="66">
        <f>VLOOKUP(Pag_Inicio_Corr_mas_casos[[#This Row],[Corregimiento]],Hoja3!$A$2:$D$676,4,0)</f>
        <v>80822</v>
      </c>
      <c r="E7412" s="65">
        <v>8</v>
      </c>
    </row>
    <row r="7413" spans="1:5">
      <c r="A7413" s="64">
        <v>44240</v>
      </c>
      <c r="B7413" s="65">
        <v>44240</v>
      </c>
      <c r="C7413" s="65" t="s">
        <v>543</v>
      </c>
      <c r="D7413" s="66">
        <f>VLOOKUP(Pag_Inicio_Corr_mas_casos[[#This Row],[Corregimiento]],Hoja3!$A$2:$D$676,4,0)</f>
        <v>80806</v>
      </c>
      <c r="E7413" s="65">
        <v>8</v>
      </c>
    </row>
    <row r="7414" spans="1:5">
      <c r="A7414" s="64">
        <v>44240</v>
      </c>
      <c r="B7414" s="65">
        <v>44240</v>
      </c>
      <c r="C7414" s="65" t="s">
        <v>528</v>
      </c>
      <c r="D7414" s="66">
        <f>VLOOKUP(Pag_Inicio_Corr_mas_casos[[#This Row],[Corregimiento]],Hoja3!$A$2:$D$676,4,0)</f>
        <v>130102</v>
      </c>
      <c r="E7414" s="65">
        <v>8</v>
      </c>
    </row>
    <row r="7415" spans="1:5">
      <c r="A7415" s="111">
        <v>44241</v>
      </c>
      <c r="B7415" s="112">
        <v>44241</v>
      </c>
      <c r="C7415" s="112" t="s">
        <v>906</v>
      </c>
      <c r="D7415" s="113">
        <f>VLOOKUP(Pag_Inicio_Corr_mas_casos[[#This Row],[Corregimiento]],Hoja3!$A$2:$D$676,4,0)</f>
        <v>40601</v>
      </c>
      <c r="E7415" s="112">
        <v>20</v>
      </c>
    </row>
    <row r="7416" spans="1:5">
      <c r="A7416" s="111">
        <v>44241</v>
      </c>
      <c r="B7416" s="112">
        <v>44241</v>
      </c>
      <c r="C7416" s="112" t="s">
        <v>866</v>
      </c>
      <c r="D7416" s="113">
        <f>VLOOKUP(Pag_Inicio_Corr_mas_casos[[#This Row],[Corregimiento]],Hoja3!$A$2:$D$676,4,0)</f>
        <v>81002</v>
      </c>
      <c r="E7416" s="112">
        <v>15</v>
      </c>
    </row>
    <row r="7417" spans="1:5">
      <c r="A7417" s="111">
        <v>44241</v>
      </c>
      <c r="B7417" s="112">
        <v>44241</v>
      </c>
      <c r="C7417" s="112" t="s">
        <v>784</v>
      </c>
      <c r="D7417" s="113">
        <f>VLOOKUP(Pag_Inicio_Corr_mas_casos[[#This Row],[Corregimiento]],Hoja3!$A$2:$D$676,4,0)</f>
        <v>130717</v>
      </c>
      <c r="E7417" s="112">
        <v>14</v>
      </c>
    </row>
    <row r="7418" spans="1:5">
      <c r="A7418" s="111">
        <v>44241</v>
      </c>
      <c r="B7418" s="112">
        <v>44241</v>
      </c>
      <c r="C7418" s="112" t="s">
        <v>879</v>
      </c>
      <c r="D7418" s="113">
        <f>VLOOKUP(Pag_Inicio_Corr_mas_casos[[#This Row],[Corregimiento]],Hoja3!$A$2:$D$676,4,0)</f>
        <v>91008</v>
      </c>
      <c r="E7418" s="112">
        <v>12</v>
      </c>
    </row>
    <row r="7419" spans="1:5">
      <c r="A7419" s="111">
        <v>44241</v>
      </c>
      <c r="B7419" s="112">
        <v>44241</v>
      </c>
      <c r="C7419" s="112" t="s">
        <v>618</v>
      </c>
      <c r="D7419" s="113">
        <f>VLOOKUP(Pag_Inicio_Corr_mas_casos[[#This Row],[Corregimiento]],Hoja3!$A$2:$D$676,4,0)</f>
        <v>80821</v>
      </c>
      <c r="E7419" s="112">
        <v>12</v>
      </c>
    </row>
    <row r="7420" spans="1:5">
      <c r="A7420" s="111">
        <v>44241</v>
      </c>
      <c r="B7420" s="112">
        <v>44241</v>
      </c>
      <c r="C7420" s="112" t="s">
        <v>875</v>
      </c>
      <c r="D7420" s="113">
        <f>VLOOKUP(Pag_Inicio_Corr_mas_casos[[#This Row],[Corregimiento]],Hoja3!$A$2:$D$676,4,0)</f>
        <v>20609</v>
      </c>
      <c r="E7420" s="112">
        <v>11</v>
      </c>
    </row>
    <row r="7421" spans="1:5">
      <c r="A7421" s="111">
        <v>44241</v>
      </c>
      <c r="B7421" s="112">
        <v>44241</v>
      </c>
      <c r="C7421" s="112" t="s">
        <v>797</v>
      </c>
      <c r="D7421" s="113">
        <f>VLOOKUP(Pag_Inicio_Corr_mas_casos[[#This Row],[Corregimiento]],Hoja3!$A$2:$D$676,4,0)</f>
        <v>80813</v>
      </c>
      <c r="E7421" s="112">
        <v>10</v>
      </c>
    </row>
    <row r="7422" spans="1:5">
      <c r="A7422" s="111">
        <v>44241</v>
      </c>
      <c r="B7422" s="112">
        <v>44241</v>
      </c>
      <c r="C7422" s="112" t="s">
        <v>849</v>
      </c>
      <c r="D7422" s="113">
        <f>VLOOKUP(Pag_Inicio_Corr_mas_casos[[#This Row],[Corregimiento]],Hoja3!$A$2:$D$676,4,0)</f>
        <v>40611</v>
      </c>
      <c r="E7422" s="112">
        <v>10</v>
      </c>
    </row>
    <row r="7423" spans="1:5">
      <c r="A7423" s="111">
        <v>44241</v>
      </c>
      <c r="B7423" s="112">
        <v>44241</v>
      </c>
      <c r="C7423" s="112" t="s">
        <v>858</v>
      </c>
      <c r="D7423" s="113">
        <f>VLOOKUP(Pag_Inicio_Corr_mas_casos[[#This Row],[Corregimiento]],Hoja3!$A$2:$D$676,4,0)</f>
        <v>80819</v>
      </c>
      <c r="E7423" s="112">
        <v>9</v>
      </c>
    </row>
    <row r="7424" spans="1:5">
      <c r="A7424" s="111">
        <v>44241</v>
      </c>
      <c r="B7424" s="112">
        <v>44241</v>
      </c>
      <c r="C7424" s="112" t="s">
        <v>791</v>
      </c>
      <c r="D7424" s="113">
        <f>VLOOKUP(Pag_Inicio_Corr_mas_casos[[#This Row],[Corregimiento]],Hoja3!$A$2:$D$676,4,0)</f>
        <v>81007</v>
      </c>
      <c r="E7424" s="112">
        <v>8</v>
      </c>
    </row>
    <row r="7425" spans="1:5">
      <c r="A7425" s="111">
        <v>44241</v>
      </c>
      <c r="B7425" s="112">
        <v>44241</v>
      </c>
      <c r="C7425" s="112" t="s">
        <v>864</v>
      </c>
      <c r="D7425" s="113">
        <f>VLOOKUP(Pag_Inicio_Corr_mas_casos[[#This Row],[Corregimiento]],Hoja3!$A$2:$D$676,4,0)</f>
        <v>81008</v>
      </c>
      <c r="E7425" s="112">
        <v>8</v>
      </c>
    </row>
    <row r="7426" spans="1:5">
      <c r="A7426" s="111">
        <v>44241</v>
      </c>
      <c r="B7426" s="112">
        <v>44241</v>
      </c>
      <c r="C7426" s="112" t="s">
        <v>898</v>
      </c>
      <c r="D7426" s="113">
        <f>VLOOKUP(Pag_Inicio_Corr_mas_casos[[#This Row],[Corregimiento]],Hoja3!$A$2:$D$676,4,0)</f>
        <v>40201</v>
      </c>
      <c r="E7426" s="112">
        <v>7</v>
      </c>
    </row>
    <row r="7427" spans="1:5">
      <c r="A7427" s="111">
        <v>44241</v>
      </c>
      <c r="B7427" s="112">
        <v>44241</v>
      </c>
      <c r="C7427" s="112" t="s">
        <v>837</v>
      </c>
      <c r="D7427" s="113">
        <f>VLOOKUP(Pag_Inicio_Corr_mas_casos[[#This Row],[Corregimiento]],Hoja3!$A$2:$D$676,4,0)</f>
        <v>130706</v>
      </c>
      <c r="E7427" s="112">
        <v>7</v>
      </c>
    </row>
    <row r="7428" spans="1:5">
      <c r="A7428" s="111">
        <v>44241</v>
      </c>
      <c r="B7428" s="112">
        <v>44241</v>
      </c>
      <c r="C7428" s="112" t="s">
        <v>807</v>
      </c>
      <c r="D7428" s="113">
        <f>VLOOKUP(Pag_Inicio_Corr_mas_casos[[#This Row],[Corregimiento]],Hoja3!$A$2:$D$676,4,0)</f>
        <v>20601</v>
      </c>
      <c r="E7428" s="112">
        <v>7</v>
      </c>
    </row>
    <row r="7429" spans="1:5">
      <c r="A7429" s="111">
        <v>44241</v>
      </c>
      <c r="B7429" s="112">
        <v>44241</v>
      </c>
      <c r="C7429" s="112" t="s">
        <v>787</v>
      </c>
      <c r="D7429" s="113">
        <f>VLOOKUP(Pag_Inicio_Corr_mas_casos[[#This Row],[Corregimiento]],Hoja3!$A$2:$D$676,4,0)</f>
        <v>80823</v>
      </c>
      <c r="E7429" s="112">
        <v>7</v>
      </c>
    </row>
    <row r="7430" spans="1:5">
      <c r="A7430" s="111">
        <v>44241</v>
      </c>
      <c r="B7430" s="112">
        <v>44241</v>
      </c>
      <c r="C7430" s="112" t="s">
        <v>944</v>
      </c>
      <c r="D7430" s="113">
        <f>VLOOKUP(Pag_Inicio_Corr_mas_casos[[#This Row],[Corregimiento]],Hoja3!$A$2:$D$676,4,0)</f>
        <v>40205</v>
      </c>
      <c r="E7430" s="112">
        <v>7</v>
      </c>
    </row>
    <row r="7431" spans="1:5">
      <c r="A7431" s="111">
        <v>44241</v>
      </c>
      <c r="B7431" s="112">
        <v>44241</v>
      </c>
      <c r="C7431" s="112" t="s">
        <v>988</v>
      </c>
      <c r="D7431" s="113">
        <f>VLOOKUP(Pag_Inicio_Corr_mas_casos[[#This Row],[Corregimiento]],Hoja3!$A$2:$D$676,4,0)</f>
        <v>40104</v>
      </c>
      <c r="E7431" s="112">
        <v>7</v>
      </c>
    </row>
    <row r="7432" spans="1:5">
      <c r="A7432" s="111">
        <v>44241</v>
      </c>
      <c r="B7432" s="112">
        <v>44241</v>
      </c>
      <c r="C7432" s="112" t="s">
        <v>789</v>
      </c>
      <c r="D7432" s="113">
        <f>VLOOKUP(Pag_Inicio_Corr_mas_casos[[#This Row],[Corregimiento]],Hoja3!$A$2:$D$676,4,0)</f>
        <v>80816</v>
      </c>
      <c r="E7432" s="112">
        <v>7</v>
      </c>
    </row>
    <row r="7433" spans="1:5">
      <c r="A7433" s="111">
        <v>44241</v>
      </c>
      <c r="B7433" s="112">
        <v>44241</v>
      </c>
      <c r="C7433" s="112" t="s">
        <v>794</v>
      </c>
      <c r="D7433" s="113">
        <f>VLOOKUP(Pag_Inicio_Corr_mas_casos[[#This Row],[Corregimiento]],Hoja3!$A$2:$D$676,4,0)</f>
        <v>80811</v>
      </c>
      <c r="E7433" s="112">
        <v>6</v>
      </c>
    </row>
    <row r="7434" spans="1:5">
      <c r="A7434" s="111">
        <v>44241</v>
      </c>
      <c r="B7434" s="112">
        <v>44241</v>
      </c>
      <c r="C7434" s="112" t="s">
        <v>793</v>
      </c>
      <c r="D7434" s="113">
        <f>VLOOKUP(Pag_Inicio_Corr_mas_casos[[#This Row],[Corregimiento]],Hoja3!$A$2:$D$676,4,0)</f>
        <v>80826</v>
      </c>
      <c r="E7434" s="112">
        <v>6</v>
      </c>
    </row>
    <row r="7435" spans="1:5">
      <c r="A7435" s="55">
        <v>44242</v>
      </c>
      <c r="B7435" s="56">
        <v>44242</v>
      </c>
      <c r="C7435" s="56" t="s">
        <v>906</v>
      </c>
      <c r="D7435" s="57">
        <f>VLOOKUP(Pag_Inicio_Corr_mas_casos[[#This Row],[Corregimiento]],Hoja3!$A$2:$D$676,4,0)</f>
        <v>40601</v>
      </c>
      <c r="E7435" s="56">
        <v>19</v>
      </c>
    </row>
    <row r="7436" spans="1:5">
      <c r="A7436" s="55">
        <v>44242</v>
      </c>
      <c r="B7436" s="56">
        <v>44242</v>
      </c>
      <c r="C7436" s="56" t="s">
        <v>901</v>
      </c>
      <c r="D7436" s="57">
        <f>VLOOKUP(Pag_Inicio_Corr_mas_casos[[#This Row],[Corregimiento]],Hoja3!$A$2:$D$676,4,0)</f>
        <v>90301</v>
      </c>
      <c r="E7436" s="56">
        <v>15</v>
      </c>
    </row>
    <row r="7437" spans="1:5">
      <c r="A7437" s="55">
        <v>44242</v>
      </c>
      <c r="B7437" s="56">
        <v>44242</v>
      </c>
      <c r="C7437" s="56" t="s">
        <v>853</v>
      </c>
      <c r="D7437" s="57">
        <f>VLOOKUP(Pag_Inicio_Corr_mas_casos[[#This Row],[Corregimiento]],Hoja3!$A$2:$D$676,4,0)</f>
        <v>40612</v>
      </c>
      <c r="E7437" s="56">
        <v>12</v>
      </c>
    </row>
    <row r="7438" spans="1:5">
      <c r="A7438" s="55">
        <v>44242</v>
      </c>
      <c r="B7438" s="56">
        <v>44242</v>
      </c>
      <c r="C7438" s="56" t="s">
        <v>849</v>
      </c>
      <c r="D7438" s="57">
        <f>VLOOKUP(Pag_Inicio_Corr_mas_casos[[#This Row],[Corregimiento]],Hoja3!$A$2:$D$676,4,0)</f>
        <v>40611</v>
      </c>
      <c r="E7438" s="56">
        <v>12</v>
      </c>
    </row>
    <row r="7439" spans="1:5">
      <c r="A7439" s="55">
        <v>44242</v>
      </c>
      <c r="B7439" s="56">
        <v>44242</v>
      </c>
      <c r="C7439" s="56" t="s">
        <v>787</v>
      </c>
      <c r="D7439" s="57">
        <f>VLOOKUP(Pag_Inicio_Corr_mas_casos[[#This Row],[Corregimiento]],Hoja3!$A$2:$D$676,4,0)</f>
        <v>80823</v>
      </c>
      <c r="E7439" s="56">
        <v>11</v>
      </c>
    </row>
    <row r="7440" spans="1:5">
      <c r="A7440" s="55">
        <v>44242</v>
      </c>
      <c r="B7440" s="56">
        <v>44242</v>
      </c>
      <c r="C7440" s="56" t="s">
        <v>794</v>
      </c>
      <c r="D7440" s="57">
        <f>VLOOKUP(Pag_Inicio_Corr_mas_casos[[#This Row],[Corregimiento]],Hoja3!$A$2:$D$676,4,0)</f>
        <v>80811</v>
      </c>
      <c r="E7440" s="56">
        <v>11</v>
      </c>
    </row>
    <row r="7441" spans="1:5">
      <c r="A7441" s="55">
        <v>44242</v>
      </c>
      <c r="B7441" s="56">
        <v>44242</v>
      </c>
      <c r="C7441" s="56" t="s">
        <v>868</v>
      </c>
      <c r="D7441" s="57">
        <f>VLOOKUP(Pag_Inicio_Corr_mas_casos[[#This Row],[Corregimiento]],Hoja3!$A$2:$D$676,4,0)</f>
        <v>91001</v>
      </c>
      <c r="E7441" s="56">
        <v>10</v>
      </c>
    </row>
    <row r="7442" spans="1:5">
      <c r="A7442" s="55">
        <v>44242</v>
      </c>
      <c r="B7442" s="56">
        <v>44242</v>
      </c>
      <c r="C7442" s="56" t="s">
        <v>898</v>
      </c>
      <c r="D7442" s="57">
        <f>VLOOKUP(Pag_Inicio_Corr_mas_casos[[#This Row],[Corregimiento]],Hoja3!$A$2:$D$676,4,0)</f>
        <v>40201</v>
      </c>
      <c r="E7442" s="56">
        <v>9</v>
      </c>
    </row>
    <row r="7443" spans="1:5">
      <c r="A7443" s="55">
        <v>44242</v>
      </c>
      <c r="B7443" s="56">
        <v>44242</v>
      </c>
      <c r="C7443" s="56" t="s">
        <v>820</v>
      </c>
      <c r="D7443" s="57">
        <f>VLOOKUP(Pag_Inicio_Corr_mas_casos[[#This Row],[Corregimiento]],Hoja3!$A$2:$D$676,4,0)</f>
        <v>40203</v>
      </c>
      <c r="E7443" s="56">
        <v>8</v>
      </c>
    </row>
    <row r="7444" spans="1:5">
      <c r="A7444" s="55">
        <v>44242</v>
      </c>
      <c r="B7444" s="56">
        <v>44242</v>
      </c>
      <c r="C7444" s="56" t="s">
        <v>797</v>
      </c>
      <c r="D7444" s="57">
        <f>VLOOKUP(Pag_Inicio_Corr_mas_casos[[#This Row],[Corregimiento]],Hoja3!$A$2:$D$676,4,0)</f>
        <v>80813</v>
      </c>
      <c r="E7444" s="56">
        <v>8</v>
      </c>
    </row>
    <row r="7445" spans="1:5">
      <c r="A7445" s="55">
        <v>44242</v>
      </c>
      <c r="B7445" s="56">
        <v>44242</v>
      </c>
      <c r="C7445" s="56" t="s">
        <v>837</v>
      </c>
      <c r="D7445" s="57">
        <f>VLOOKUP(Pag_Inicio_Corr_mas_casos[[#This Row],[Corregimiento]],Hoja3!$A$2:$D$676,4,0)</f>
        <v>130706</v>
      </c>
      <c r="E7445" s="56">
        <v>8</v>
      </c>
    </row>
    <row r="7446" spans="1:5">
      <c r="A7446" s="55">
        <v>44242</v>
      </c>
      <c r="B7446" s="56">
        <v>44242</v>
      </c>
      <c r="C7446" s="56" t="s">
        <v>813</v>
      </c>
      <c r="D7446" s="57">
        <f>VLOOKUP(Pag_Inicio_Corr_mas_casos[[#This Row],[Corregimiento]],Hoja3!$A$2:$D$676,4,0)</f>
        <v>30107</v>
      </c>
      <c r="E7446" s="56">
        <v>8</v>
      </c>
    </row>
    <row r="7447" spans="1:5">
      <c r="A7447" s="55">
        <v>44242</v>
      </c>
      <c r="B7447" s="56">
        <v>44242</v>
      </c>
      <c r="C7447" s="56" t="s">
        <v>810</v>
      </c>
      <c r="D7447" s="57">
        <f>VLOOKUP(Pag_Inicio_Corr_mas_casos[[#This Row],[Corregimiento]],Hoja3!$A$2:$D$676,4,0)</f>
        <v>30113</v>
      </c>
      <c r="E7447" s="56">
        <v>7</v>
      </c>
    </row>
    <row r="7448" spans="1:5">
      <c r="A7448" s="55">
        <v>44242</v>
      </c>
      <c r="B7448" s="56">
        <v>44242</v>
      </c>
      <c r="C7448" s="56" t="s">
        <v>914</v>
      </c>
      <c r="D7448" s="57">
        <f>VLOOKUP(Pag_Inicio_Corr_mas_casos[[#This Row],[Corregimiento]],Hoja3!$A$2:$D$676,4,0)</f>
        <v>130101</v>
      </c>
      <c r="E7448" s="56">
        <v>7</v>
      </c>
    </row>
    <row r="7449" spans="1:5">
      <c r="A7449" s="55">
        <v>44242</v>
      </c>
      <c r="B7449" s="56">
        <v>44242</v>
      </c>
      <c r="C7449" s="56" t="s">
        <v>879</v>
      </c>
      <c r="D7449" s="57">
        <f>VLOOKUP(Pag_Inicio_Corr_mas_casos[[#This Row],[Corregimiento]],Hoja3!$A$2:$D$676,4,0)</f>
        <v>91008</v>
      </c>
      <c r="E7449" s="56">
        <v>7</v>
      </c>
    </row>
    <row r="7450" spans="1:5">
      <c r="A7450" s="55">
        <v>44242</v>
      </c>
      <c r="B7450" s="56">
        <v>44242</v>
      </c>
      <c r="C7450" s="56" t="s">
        <v>793</v>
      </c>
      <c r="D7450" s="57">
        <f>VLOOKUP(Pag_Inicio_Corr_mas_casos[[#This Row],[Corregimiento]],Hoja3!$A$2:$D$676,4,0)</f>
        <v>80826</v>
      </c>
      <c r="E7450" s="56">
        <v>7</v>
      </c>
    </row>
    <row r="7451" spans="1:5">
      <c r="A7451" s="55">
        <v>44242</v>
      </c>
      <c r="B7451" s="56">
        <v>44242</v>
      </c>
      <c r="C7451" s="56" t="s">
        <v>802</v>
      </c>
      <c r="D7451" s="57">
        <f>VLOOKUP(Pag_Inicio_Corr_mas_casos[[#This Row],[Corregimiento]],Hoja3!$A$2:$D$676,4,0)</f>
        <v>80815</v>
      </c>
      <c r="E7451" s="56">
        <v>7</v>
      </c>
    </row>
    <row r="7452" spans="1:5">
      <c r="A7452" s="55">
        <v>44242</v>
      </c>
      <c r="B7452" s="56">
        <v>44242</v>
      </c>
      <c r="C7452" s="56" t="s">
        <v>925</v>
      </c>
      <c r="D7452" s="57">
        <f>VLOOKUP(Pag_Inicio_Corr_mas_casos[[#This Row],[Corregimiento]],Hoja3!$A$2:$D$676,4,0)</f>
        <v>91101</v>
      </c>
      <c r="E7452" s="56">
        <v>7</v>
      </c>
    </row>
    <row r="7453" spans="1:5">
      <c r="A7453" s="55">
        <v>44242</v>
      </c>
      <c r="B7453" s="56">
        <v>44242</v>
      </c>
      <c r="C7453" s="56" t="s">
        <v>783</v>
      </c>
      <c r="D7453" s="57">
        <f>VLOOKUP(Pag_Inicio_Corr_mas_casos[[#This Row],[Corregimiento]],Hoja3!$A$2:$D$676,4,0)</f>
        <v>80810</v>
      </c>
      <c r="E7453" s="56">
        <v>6</v>
      </c>
    </row>
    <row r="7454" spans="1:5">
      <c r="A7454" s="55">
        <v>44242</v>
      </c>
      <c r="B7454" s="56">
        <v>44242</v>
      </c>
      <c r="C7454" s="56" t="s">
        <v>964</v>
      </c>
      <c r="D7454" s="57">
        <f>VLOOKUP(Pag_Inicio_Corr_mas_casos[[#This Row],[Corregimiento]],Hoja3!$A$2:$D$676,4,0)</f>
        <v>30401</v>
      </c>
      <c r="E7454" s="56">
        <v>6</v>
      </c>
    </row>
    <row r="7455" spans="1:5">
      <c r="A7455" s="58">
        <v>44243</v>
      </c>
      <c r="B7455" s="59">
        <v>44243</v>
      </c>
      <c r="C7455" s="59" t="s">
        <v>906</v>
      </c>
      <c r="D7455" s="60">
        <f>VLOOKUP(Pag_Inicio_Corr_mas_casos[[#This Row],[Corregimiento]],Hoja3!$A$2:$D$676,4,0)</f>
        <v>40601</v>
      </c>
      <c r="E7455" s="59">
        <v>33</v>
      </c>
    </row>
    <row r="7456" spans="1:5">
      <c r="A7456" s="58">
        <v>44243</v>
      </c>
      <c r="B7456" s="59">
        <v>44243</v>
      </c>
      <c r="C7456" s="59" t="s">
        <v>858</v>
      </c>
      <c r="D7456" s="60">
        <f>VLOOKUP(Pag_Inicio_Corr_mas_casos[[#This Row],[Corregimiento]],Hoja3!$A$2:$D$676,4,0)</f>
        <v>80819</v>
      </c>
      <c r="E7456" s="59">
        <v>15</v>
      </c>
    </row>
    <row r="7457" spans="1:6">
      <c r="A7457" s="58">
        <v>44243</v>
      </c>
      <c r="B7457" s="59">
        <v>44243</v>
      </c>
      <c r="C7457" s="59" t="s">
        <v>797</v>
      </c>
      <c r="D7457" s="60">
        <f>VLOOKUP(Pag_Inicio_Corr_mas_casos[[#This Row],[Corregimiento]],Hoja3!$A$2:$D$676,4,0)</f>
        <v>80813</v>
      </c>
      <c r="E7457" s="59">
        <v>12</v>
      </c>
    </row>
    <row r="7458" spans="1:6">
      <c r="A7458" s="58">
        <v>44243</v>
      </c>
      <c r="B7458" s="59">
        <v>44243</v>
      </c>
      <c r="C7458" s="59" t="s">
        <v>868</v>
      </c>
      <c r="D7458" s="60">
        <f>VLOOKUP(Pag_Inicio_Corr_mas_casos[[#This Row],[Corregimiento]],Hoja3!$A$2:$D$676,4,0)</f>
        <v>91001</v>
      </c>
      <c r="E7458" s="59">
        <v>12</v>
      </c>
    </row>
    <row r="7459" spans="1:6">
      <c r="A7459" s="58">
        <v>44243</v>
      </c>
      <c r="B7459" s="59">
        <v>44243</v>
      </c>
      <c r="C7459" s="59" t="s">
        <v>853</v>
      </c>
      <c r="D7459" s="60">
        <f>VLOOKUP(Pag_Inicio_Corr_mas_casos[[#This Row],[Corregimiento]],Hoja3!$A$2:$D$676,4,0)</f>
        <v>40612</v>
      </c>
      <c r="E7459" s="59">
        <v>11</v>
      </c>
    </row>
    <row r="7460" spans="1:6">
      <c r="A7460" s="58">
        <v>44243</v>
      </c>
      <c r="B7460" s="59">
        <v>44243</v>
      </c>
      <c r="C7460" s="59" t="s">
        <v>799</v>
      </c>
      <c r="D7460" s="60">
        <f>VLOOKUP(Pag_Inicio_Corr_mas_casos[[#This Row],[Corregimiento]],Hoja3!$A$2:$D$676,4,0)</f>
        <v>80817</v>
      </c>
      <c r="E7460" s="59">
        <v>10</v>
      </c>
    </row>
    <row r="7461" spans="1:6">
      <c r="A7461" s="58">
        <v>44243</v>
      </c>
      <c r="B7461" s="59">
        <v>44243</v>
      </c>
      <c r="C7461" s="59" t="s">
        <v>904</v>
      </c>
      <c r="D7461" s="60">
        <f>VLOOKUP(Pag_Inicio_Corr_mas_casos[[#This Row],[Corregimiento]],Hoja3!$A$2:$D$676,4,0)</f>
        <v>40501</v>
      </c>
      <c r="E7461" s="59">
        <v>10</v>
      </c>
    </row>
    <row r="7462" spans="1:6">
      <c r="A7462" s="58">
        <v>44243</v>
      </c>
      <c r="B7462" s="59">
        <v>44243</v>
      </c>
      <c r="C7462" s="59" t="s">
        <v>784</v>
      </c>
      <c r="D7462" s="60">
        <f>VLOOKUP(Pag_Inicio_Corr_mas_casos[[#This Row],[Corregimiento]],Hoja3!$A$2:$D$676,4,0)</f>
        <v>130717</v>
      </c>
      <c r="E7462" s="59">
        <v>10</v>
      </c>
    </row>
    <row r="7463" spans="1:6">
      <c r="A7463" s="58">
        <v>44243</v>
      </c>
      <c r="B7463" s="59">
        <v>44243</v>
      </c>
      <c r="C7463" s="59" t="s">
        <v>799</v>
      </c>
      <c r="D7463" s="60">
        <f>VLOOKUP(Pag_Inicio_Corr_mas_casos[[#This Row],[Corregimiento]],Hoja3!$A$2:$D$676,4,0)</f>
        <v>80817</v>
      </c>
      <c r="E7463" s="59">
        <v>9</v>
      </c>
      <c r="F7463" s="5"/>
    </row>
    <row r="7464" spans="1:6">
      <c r="A7464" s="58">
        <v>44243</v>
      </c>
      <c r="B7464" s="59">
        <v>44243</v>
      </c>
      <c r="C7464" s="59" t="s">
        <v>618</v>
      </c>
      <c r="D7464" s="60">
        <f>VLOOKUP(Pag_Inicio_Corr_mas_casos[[#This Row],[Corregimiento]],Hoja3!$A$2:$D$676,4,0)</f>
        <v>80821</v>
      </c>
      <c r="E7464" s="59">
        <v>9</v>
      </c>
    </row>
    <row r="7465" spans="1:6">
      <c r="A7465" s="58">
        <v>44243</v>
      </c>
      <c r="B7465" s="59">
        <v>44243</v>
      </c>
      <c r="C7465" s="59" t="s">
        <v>800</v>
      </c>
      <c r="D7465" s="60">
        <f>VLOOKUP(Pag_Inicio_Corr_mas_casos[[#This Row],[Corregimiento]],Hoja3!$A$2:$D$676,4,0)</f>
        <v>80822</v>
      </c>
      <c r="E7465" s="59">
        <v>9</v>
      </c>
    </row>
    <row r="7466" spans="1:6">
      <c r="A7466" s="58">
        <v>44243</v>
      </c>
      <c r="B7466" s="59">
        <v>44243</v>
      </c>
      <c r="C7466" s="59" t="s">
        <v>865</v>
      </c>
      <c r="D7466" s="60">
        <f>VLOOKUP(Pag_Inicio_Corr_mas_casos[[#This Row],[Corregimiento]],Hoja3!$A$2:$D$676,4,0)</f>
        <v>81001</v>
      </c>
      <c r="E7466" s="59">
        <v>7</v>
      </c>
    </row>
    <row r="7467" spans="1:6">
      <c r="A7467" s="58">
        <v>44243</v>
      </c>
      <c r="B7467" s="59">
        <v>44243</v>
      </c>
      <c r="C7467" s="59" t="s">
        <v>816</v>
      </c>
      <c r="D7467" s="60">
        <f>VLOOKUP(Pag_Inicio_Corr_mas_casos[[#This Row],[Corregimiento]],Hoja3!$A$2:$D$676,4,0)</f>
        <v>40606</v>
      </c>
      <c r="E7467" s="59">
        <v>7</v>
      </c>
    </row>
    <row r="7468" spans="1:6">
      <c r="A7468" s="58">
        <v>44243</v>
      </c>
      <c r="B7468" s="59">
        <v>44243</v>
      </c>
      <c r="C7468" s="59" t="s">
        <v>813</v>
      </c>
      <c r="D7468" s="60">
        <f>VLOOKUP(Pag_Inicio_Corr_mas_casos[[#This Row],[Corregimiento]],Hoja3!$A$2:$D$676,4,0)</f>
        <v>30107</v>
      </c>
      <c r="E7468" s="59">
        <v>7</v>
      </c>
    </row>
    <row r="7469" spans="1:6">
      <c r="A7469" s="58">
        <v>44243</v>
      </c>
      <c r="B7469" s="59">
        <v>44243</v>
      </c>
      <c r="C7469" s="59" t="s">
        <v>944</v>
      </c>
      <c r="D7469" s="60">
        <f>VLOOKUP(Pag_Inicio_Corr_mas_casos[[#This Row],[Corregimiento]],Hoja3!$A$2:$D$676,4,0)</f>
        <v>40205</v>
      </c>
      <c r="E7469" s="59">
        <v>7</v>
      </c>
    </row>
    <row r="7470" spans="1:6">
      <c r="A7470" s="58">
        <v>44243</v>
      </c>
      <c r="B7470" s="59">
        <v>44243</v>
      </c>
      <c r="C7470" s="59" t="s">
        <v>903</v>
      </c>
      <c r="D7470" s="60">
        <f>VLOOKUP(Pag_Inicio_Corr_mas_casos[[#This Row],[Corregimiento]],Hoja3!$A$2:$D$676,4,0)</f>
        <v>20101</v>
      </c>
      <c r="E7470" s="59">
        <v>7</v>
      </c>
    </row>
    <row r="7471" spans="1:6">
      <c r="A7471" s="58">
        <v>44243</v>
      </c>
      <c r="B7471" s="59">
        <v>44243</v>
      </c>
      <c r="C7471" s="59" t="s">
        <v>786</v>
      </c>
      <c r="D7471" s="60">
        <f>VLOOKUP(Pag_Inicio_Corr_mas_casos[[#This Row],[Corregimiento]],Hoja3!$A$2:$D$676,4,0)</f>
        <v>80806</v>
      </c>
      <c r="E7471" s="59">
        <v>7</v>
      </c>
    </row>
    <row r="7472" spans="1:6">
      <c r="A7472" s="58">
        <v>44243</v>
      </c>
      <c r="B7472" s="59">
        <v>44243</v>
      </c>
      <c r="C7472" s="59" t="s">
        <v>788</v>
      </c>
      <c r="D7472" s="60">
        <f>VLOOKUP(Pag_Inicio_Corr_mas_casos[[#This Row],[Corregimiento]],Hoja3!$A$2:$D$676,4,0)</f>
        <v>80807</v>
      </c>
      <c r="E7472" s="59">
        <v>7</v>
      </c>
    </row>
    <row r="7473" spans="1:5">
      <c r="A7473" s="58">
        <v>44243</v>
      </c>
      <c r="B7473" s="59">
        <v>44243</v>
      </c>
      <c r="C7473" s="59" t="s">
        <v>1013</v>
      </c>
      <c r="D7473" s="60">
        <f>VLOOKUP(Pag_Inicio_Corr_mas_casos[[#This Row],[Corregimiento]],Hoja3!$A$2:$D$676,4,0)</f>
        <v>10201</v>
      </c>
      <c r="E7473" s="59">
        <v>7</v>
      </c>
    </row>
    <row r="7474" spans="1:5">
      <c r="A7474" s="58">
        <v>44243</v>
      </c>
      <c r="B7474" s="59">
        <v>44243</v>
      </c>
      <c r="C7474" s="59" t="s">
        <v>792</v>
      </c>
      <c r="D7474" s="60">
        <f>VLOOKUP(Pag_Inicio_Corr_mas_casos[[#This Row],[Corregimiento]],Hoja3!$A$2:$D$676,4,0)</f>
        <v>80814</v>
      </c>
      <c r="E7474" s="59">
        <v>7</v>
      </c>
    </row>
    <row r="7475" spans="1:5">
      <c r="A7475" s="67">
        <v>44244</v>
      </c>
      <c r="B7475" s="68">
        <v>44244</v>
      </c>
      <c r="C7475" s="68" t="s">
        <v>930</v>
      </c>
      <c r="D7475" s="69">
        <f>VLOOKUP(Pag_Inicio_Corr_mas_casos[[#This Row],[Corregimiento]],Hoja3!$A$2:$D$676,4,0)</f>
        <v>130104</v>
      </c>
      <c r="E7475" s="68">
        <v>53</v>
      </c>
    </row>
    <row r="7476" spans="1:5">
      <c r="A7476" s="67">
        <v>44244</v>
      </c>
      <c r="B7476" s="68">
        <v>44244</v>
      </c>
      <c r="C7476" s="68" t="s">
        <v>906</v>
      </c>
      <c r="D7476" s="69">
        <f>VLOOKUP(Pag_Inicio_Corr_mas_casos[[#This Row],[Corregimiento]],Hoja3!$A$2:$D$676,4,0)</f>
        <v>40601</v>
      </c>
      <c r="E7476" s="68">
        <v>21</v>
      </c>
    </row>
    <row r="7477" spans="1:5">
      <c r="A7477" s="67">
        <v>44244</v>
      </c>
      <c r="B7477" s="68">
        <v>44244</v>
      </c>
      <c r="C7477" s="68" t="s">
        <v>958</v>
      </c>
      <c r="D7477" s="69">
        <f>VLOOKUP(Pag_Inicio_Corr_mas_casos[[#This Row],[Corregimiento]],Hoja3!$A$2:$D$676,4,0)</f>
        <v>40801</v>
      </c>
      <c r="E7477" s="68">
        <v>14</v>
      </c>
    </row>
    <row r="7478" spans="1:5">
      <c r="A7478" s="67">
        <v>44244</v>
      </c>
      <c r="B7478" s="68">
        <v>44244</v>
      </c>
      <c r="C7478" s="68" t="s">
        <v>820</v>
      </c>
      <c r="D7478" s="69">
        <f>VLOOKUP(Pag_Inicio_Corr_mas_casos[[#This Row],[Corregimiento]],Hoja3!$A$2:$D$676,4,0)</f>
        <v>40203</v>
      </c>
      <c r="E7478" s="68">
        <v>13</v>
      </c>
    </row>
    <row r="7479" spans="1:5">
      <c r="A7479" s="67">
        <v>44244</v>
      </c>
      <c r="B7479" s="68">
        <v>44244</v>
      </c>
      <c r="C7479" s="68" t="s">
        <v>925</v>
      </c>
      <c r="D7479" s="69">
        <f>VLOOKUP(Pag_Inicio_Corr_mas_casos[[#This Row],[Corregimiento]],Hoja3!$A$2:$D$676,4,0)</f>
        <v>91101</v>
      </c>
      <c r="E7479" s="68">
        <v>13</v>
      </c>
    </row>
    <row r="7480" spans="1:5">
      <c r="A7480" s="67">
        <v>44244</v>
      </c>
      <c r="B7480" s="68">
        <v>44244</v>
      </c>
      <c r="C7480" s="68" t="s">
        <v>853</v>
      </c>
      <c r="D7480" s="69">
        <f>VLOOKUP(Pag_Inicio_Corr_mas_casos[[#This Row],[Corregimiento]],Hoja3!$A$2:$D$676,4,0)</f>
        <v>40612</v>
      </c>
      <c r="E7480" s="68">
        <v>13</v>
      </c>
    </row>
    <row r="7481" spans="1:5">
      <c r="A7481" s="67">
        <v>44244</v>
      </c>
      <c r="B7481" s="68">
        <v>44244</v>
      </c>
      <c r="C7481" s="68" t="s">
        <v>849</v>
      </c>
      <c r="D7481" s="69">
        <f>VLOOKUP(Pag_Inicio_Corr_mas_casos[[#This Row],[Corregimiento]],Hoja3!$A$2:$D$676,4,0)</f>
        <v>40611</v>
      </c>
      <c r="E7481" s="68">
        <v>9</v>
      </c>
    </row>
    <row r="7482" spans="1:5">
      <c r="A7482" s="67">
        <v>44244</v>
      </c>
      <c r="B7482" s="68">
        <v>44244</v>
      </c>
      <c r="C7482" s="68" t="s">
        <v>794</v>
      </c>
      <c r="D7482" s="69">
        <f>VLOOKUP(Pag_Inicio_Corr_mas_casos[[#This Row],[Corregimiento]],Hoja3!$A$2:$D$676,4,0)</f>
        <v>80811</v>
      </c>
      <c r="E7482" s="68">
        <v>9</v>
      </c>
    </row>
    <row r="7483" spans="1:5">
      <c r="A7483" s="67">
        <v>44244</v>
      </c>
      <c r="B7483" s="68">
        <v>44244</v>
      </c>
      <c r="C7483" s="68" t="s">
        <v>787</v>
      </c>
      <c r="D7483" s="69">
        <f>VLOOKUP(Pag_Inicio_Corr_mas_casos[[#This Row],[Corregimiento]],Hoja3!$A$2:$D$676,4,0)</f>
        <v>80823</v>
      </c>
      <c r="E7483" s="68">
        <v>9</v>
      </c>
    </row>
    <row r="7484" spans="1:5">
      <c r="A7484" s="67">
        <v>44244</v>
      </c>
      <c r="B7484" s="68">
        <v>44244</v>
      </c>
      <c r="C7484" s="68" t="s">
        <v>840</v>
      </c>
      <c r="D7484" s="69">
        <f>VLOOKUP(Pag_Inicio_Corr_mas_casos[[#This Row],[Corregimiento]],Hoja3!$A$2:$D$676,4,0)</f>
        <v>130105</v>
      </c>
      <c r="E7484" s="68">
        <v>8</v>
      </c>
    </row>
    <row r="7485" spans="1:5">
      <c r="A7485" s="67">
        <v>44244</v>
      </c>
      <c r="B7485" s="68">
        <v>44244</v>
      </c>
      <c r="C7485" s="68" t="s">
        <v>865</v>
      </c>
      <c r="D7485" s="69">
        <f>VLOOKUP(Pag_Inicio_Corr_mas_casos[[#This Row],[Corregimiento]],Hoja3!$A$2:$D$676,4,0)</f>
        <v>81001</v>
      </c>
      <c r="E7485" s="68">
        <v>8</v>
      </c>
    </row>
    <row r="7486" spans="1:5">
      <c r="A7486" s="67">
        <v>44244</v>
      </c>
      <c r="B7486" s="68">
        <v>44244</v>
      </c>
      <c r="C7486" s="68" t="s">
        <v>955</v>
      </c>
      <c r="D7486" s="69">
        <f>VLOOKUP(Pag_Inicio_Corr_mas_casos[[#This Row],[Corregimiento]],Hoja3!$A$2:$D$676,4,0)</f>
        <v>40301</v>
      </c>
      <c r="E7486" s="68">
        <v>8</v>
      </c>
    </row>
    <row r="7487" spans="1:5">
      <c r="A7487" s="67">
        <v>44244</v>
      </c>
      <c r="B7487" s="68">
        <v>44244</v>
      </c>
      <c r="C7487" s="68" t="s">
        <v>939</v>
      </c>
      <c r="D7487" s="69">
        <f>VLOOKUP(Pag_Inicio_Corr_mas_casos[[#This Row],[Corregimiento]],Hoja3!$A$2:$D$676,4,0)</f>
        <v>90601</v>
      </c>
      <c r="E7487" s="68">
        <v>7</v>
      </c>
    </row>
    <row r="7488" spans="1:5">
      <c r="A7488" s="67">
        <v>44244</v>
      </c>
      <c r="B7488" s="68">
        <v>44244</v>
      </c>
      <c r="C7488" s="68" t="s">
        <v>816</v>
      </c>
      <c r="D7488" s="69">
        <f>VLOOKUP(Pag_Inicio_Corr_mas_casos[[#This Row],[Corregimiento]],Hoja3!$A$2:$D$676,4,0)</f>
        <v>40606</v>
      </c>
      <c r="E7488" s="68">
        <v>7</v>
      </c>
    </row>
    <row r="7489" spans="1:5">
      <c r="A7489" s="67">
        <v>44244</v>
      </c>
      <c r="B7489" s="68">
        <v>44244</v>
      </c>
      <c r="C7489" s="68" t="s">
        <v>904</v>
      </c>
      <c r="D7489" s="69">
        <f>VLOOKUP(Pag_Inicio_Corr_mas_casos[[#This Row],[Corregimiento]],Hoja3!$A$2:$D$676,4,0)</f>
        <v>40501</v>
      </c>
      <c r="E7489" s="68">
        <v>7</v>
      </c>
    </row>
    <row r="7490" spans="1:5">
      <c r="A7490" s="67">
        <v>44244</v>
      </c>
      <c r="B7490" s="68">
        <v>44244</v>
      </c>
      <c r="C7490" s="68" t="s">
        <v>1013</v>
      </c>
      <c r="D7490" s="69">
        <f>VLOOKUP(Pag_Inicio_Corr_mas_casos[[#This Row],[Corregimiento]],Hoja3!$A$2:$D$676,4,0)</f>
        <v>10201</v>
      </c>
      <c r="E7490" s="68">
        <v>7</v>
      </c>
    </row>
    <row r="7491" spans="1:5">
      <c r="A7491" s="67">
        <v>44244</v>
      </c>
      <c r="B7491" s="68">
        <v>44244</v>
      </c>
      <c r="C7491" s="68" t="s">
        <v>1014</v>
      </c>
      <c r="D7491" s="69">
        <f>VLOOKUP(Pag_Inicio_Corr_mas_casos[[#This Row],[Corregimiento]],Hoja3!$A$2:$D$676,4,0)</f>
        <v>70707</v>
      </c>
      <c r="E7491" s="68">
        <v>7</v>
      </c>
    </row>
    <row r="7492" spans="1:5">
      <c r="A7492" s="67">
        <v>44244</v>
      </c>
      <c r="B7492" s="68">
        <v>44244</v>
      </c>
      <c r="C7492" s="68" t="s">
        <v>799</v>
      </c>
      <c r="D7492" s="69">
        <f>VLOOKUP(Pag_Inicio_Corr_mas_casos[[#This Row],[Corregimiento]],Hoja3!$A$2:$D$676,4,0)</f>
        <v>80817</v>
      </c>
      <c r="E7492" s="68">
        <v>6</v>
      </c>
    </row>
    <row r="7493" spans="1:5">
      <c r="A7493" s="67">
        <v>44244</v>
      </c>
      <c r="B7493" s="68">
        <v>44244</v>
      </c>
      <c r="C7493" s="68" t="s">
        <v>618</v>
      </c>
      <c r="D7493" s="69">
        <f>VLOOKUP(Pag_Inicio_Corr_mas_casos[[#This Row],[Corregimiento]],Hoja3!$A$2:$D$676,4,0)</f>
        <v>80821</v>
      </c>
      <c r="E7493" s="68">
        <v>6</v>
      </c>
    </row>
    <row r="7494" spans="1:5">
      <c r="A7494" s="67">
        <v>44244</v>
      </c>
      <c r="B7494" s="68">
        <v>44244</v>
      </c>
      <c r="C7494" s="68" t="s">
        <v>868</v>
      </c>
      <c r="D7494" s="69">
        <f>VLOOKUP(Pag_Inicio_Corr_mas_casos[[#This Row],[Corregimiento]],Hoja3!$A$2:$D$676,4,0)</f>
        <v>91001</v>
      </c>
      <c r="E7494" s="68">
        <v>6</v>
      </c>
    </row>
    <row r="7495" spans="1:5">
      <c r="A7495" s="64">
        <v>44245</v>
      </c>
      <c r="B7495" s="65">
        <v>44245</v>
      </c>
      <c r="C7495" s="65" t="s">
        <v>906</v>
      </c>
      <c r="D7495" s="66">
        <f>VLOOKUP(Pag_Inicio_Corr_mas_casos[[#This Row],[Corregimiento]],Hoja3!$A$2:$D$676,4,0)</f>
        <v>40601</v>
      </c>
      <c r="E7495" s="65">
        <v>34</v>
      </c>
    </row>
    <row r="7496" spans="1:5">
      <c r="A7496" s="64">
        <v>44245</v>
      </c>
      <c r="B7496" s="65">
        <v>44245</v>
      </c>
      <c r="C7496" s="65" t="s">
        <v>904</v>
      </c>
      <c r="D7496" s="66">
        <f>VLOOKUP(Pag_Inicio_Corr_mas_casos[[#This Row],[Corregimiento]],Hoja3!$A$2:$D$676,4,0)</f>
        <v>40501</v>
      </c>
      <c r="E7496" s="65">
        <v>24</v>
      </c>
    </row>
    <row r="7497" spans="1:5">
      <c r="A7497" s="64">
        <v>44245</v>
      </c>
      <c r="B7497" s="65">
        <v>44245</v>
      </c>
      <c r="C7497" s="65" t="s">
        <v>868</v>
      </c>
      <c r="D7497" s="66">
        <f>VLOOKUP(Pag_Inicio_Corr_mas_casos[[#This Row],[Corregimiento]],Hoja3!$A$2:$D$676,4,0)</f>
        <v>91001</v>
      </c>
      <c r="E7497" s="65">
        <v>21</v>
      </c>
    </row>
    <row r="7498" spans="1:5">
      <c r="A7498" s="64">
        <v>44245</v>
      </c>
      <c r="B7498" s="65">
        <v>44245</v>
      </c>
      <c r="C7498" s="65" t="s">
        <v>924</v>
      </c>
      <c r="D7498" s="66">
        <f>VLOOKUP(Pag_Inicio_Corr_mas_casos[[#This Row],[Corregimiento]],Hoja3!$A$2:$D$676,4,0)</f>
        <v>40503</v>
      </c>
      <c r="E7498" s="65">
        <v>21</v>
      </c>
    </row>
    <row r="7499" spans="1:5">
      <c r="A7499" s="64">
        <v>44245</v>
      </c>
      <c r="B7499" s="65">
        <v>44245</v>
      </c>
      <c r="C7499" s="65" t="s">
        <v>849</v>
      </c>
      <c r="D7499" s="66">
        <f>VLOOKUP(Pag_Inicio_Corr_mas_casos[[#This Row],[Corregimiento]],Hoja3!$A$2:$D$676,4,0)</f>
        <v>40611</v>
      </c>
      <c r="E7499" s="65">
        <v>20</v>
      </c>
    </row>
    <row r="7500" spans="1:5">
      <c r="A7500" s="64">
        <v>44245</v>
      </c>
      <c r="B7500" s="65">
        <v>44245</v>
      </c>
      <c r="C7500" s="65" t="s">
        <v>1015</v>
      </c>
      <c r="D7500" s="66">
        <f>VLOOKUP(Pag_Inicio_Corr_mas_casos[[#This Row],[Corregimiento]],Hoja3!$A$2:$D$676,4,0)</f>
        <v>100101</v>
      </c>
      <c r="E7500" s="65">
        <v>15</v>
      </c>
    </row>
    <row r="7501" spans="1:5">
      <c r="A7501" s="64">
        <v>44245</v>
      </c>
      <c r="B7501" s="65">
        <v>44245</v>
      </c>
      <c r="C7501" s="65" t="s">
        <v>892</v>
      </c>
      <c r="D7501" s="66">
        <f>VLOOKUP(Pag_Inicio_Corr_mas_casos[[#This Row],[Corregimiento]],Hoja3!$A$2:$D$676,4,0)</f>
        <v>80812</v>
      </c>
      <c r="E7501" s="65">
        <v>13</v>
      </c>
    </row>
    <row r="7502" spans="1:5">
      <c r="A7502" s="64">
        <v>44245</v>
      </c>
      <c r="B7502" s="65">
        <v>44245</v>
      </c>
      <c r="C7502" s="65" t="s">
        <v>944</v>
      </c>
      <c r="D7502" s="66">
        <f>VLOOKUP(Pag_Inicio_Corr_mas_casos[[#This Row],[Corregimiento]],Hoja3!$A$2:$D$676,4,0)</f>
        <v>40205</v>
      </c>
      <c r="E7502" s="65">
        <v>12</v>
      </c>
    </row>
    <row r="7503" spans="1:5">
      <c r="A7503" s="64">
        <v>44245</v>
      </c>
      <c r="B7503" s="65">
        <v>44245</v>
      </c>
      <c r="C7503" s="65" t="s">
        <v>807</v>
      </c>
      <c r="D7503" s="66">
        <f>VLOOKUP(Pag_Inicio_Corr_mas_casos[[#This Row],[Corregimiento]],Hoja3!$A$2:$D$676,4,0)</f>
        <v>20601</v>
      </c>
      <c r="E7503" s="65">
        <v>12</v>
      </c>
    </row>
    <row r="7504" spans="1:5">
      <c r="A7504" s="64">
        <v>44245</v>
      </c>
      <c r="B7504" s="65">
        <v>44245</v>
      </c>
      <c r="C7504" s="65" t="s">
        <v>1016</v>
      </c>
      <c r="D7504" s="66">
        <f>VLOOKUP(Pag_Inicio_Corr_mas_casos[[#This Row],[Corregimiento]],Hoja3!$A$2:$D$676,4,0)</f>
        <v>90405</v>
      </c>
      <c r="E7504" s="65">
        <v>12</v>
      </c>
    </row>
    <row r="7505" spans="1:5">
      <c r="A7505" s="64">
        <v>44245</v>
      </c>
      <c r="B7505" s="65">
        <v>44245</v>
      </c>
      <c r="C7505" s="65" t="s">
        <v>898</v>
      </c>
      <c r="D7505" s="66">
        <f>VLOOKUP(Pag_Inicio_Corr_mas_casos[[#This Row],[Corregimiento]],Hoja3!$A$2:$D$676,4,0)</f>
        <v>40201</v>
      </c>
      <c r="E7505" s="65">
        <v>11</v>
      </c>
    </row>
    <row r="7506" spans="1:5">
      <c r="A7506" s="64">
        <v>44245</v>
      </c>
      <c r="B7506" s="65">
        <v>44245</v>
      </c>
      <c r="C7506" s="65" t="s">
        <v>955</v>
      </c>
      <c r="D7506" s="66">
        <f>VLOOKUP(Pag_Inicio_Corr_mas_casos[[#This Row],[Corregimiento]],Hoja3!$A$2:$D$676,4,0)</f>
        <v>40301</v>
      </c>
      <c r="E7506" s="65">
        <v>11</v>
      </c>
    </row>
    <row r="7507" spans="1:5">
      <c r="A7507" s="64">
        <v>44245</v>
      </c>
      <c r="B7507" s="65">
        <v>44245</v>
      </c>
      <c r="C7507" s="65" t="s">
        <v>861</v>
      </c>
      <c r="D7507" s="66">
        <f>VLOOKUP(Pag_Inicio_Corr_mas_casos[[#This Row],[Corregimiento]],Hoja3!$A$2:$D$676,4,0)</f>
        <v>130702</v>
      </c>
      <c r="E7507" s="65">
        <v>11</v>
      </c>
    </row>
    <row r="7508" spans="1:5">
      <c r="A7508" s="64">
        <v>44245</v>
      </c>
      <c r="B7508" s="65">
        <v>44245</v>
      </c>
      <c r="C7508" s="65" t="s">
        <v>816</v>
      </c>
      <c r="D7508" s="66">
        <f>VLOOKUP(Pag_Inicio_Corr_mas_casos[[#This Row],[Corregimiento]],Hoja3!$A$2:$D$676,4,0)</f>
        <v>40606</v>
      </c>
      <c r="E7508" s="65">
        <v>10</v>
      </c>
    </row>
    <row r="7509" spans="1:5">
      <c r="A7509" s="64">
        <v>44245</v>
      </c>
      <c r="B7509" s="65">
        <v>44245</v>
      </c>
      <c r="C7509" s="65" t="s">
        <v>797</v>
      </c>
      <c r="D7509" s="66">
        <f>VLOOKUP(Pag_Inicio_Corr_mas_casos[[#This Row],[Corregimiento]],Hoja3!$A$2:$D$676,4,0)</f>
        <v>80813</v>
      </c>
      <c r="E7509" s="65">
        <v>9</v>
      </c>
    </row>
    <row r="7510" spans="1:5">
      <c r="A7510" s="64">
        <v>44245</v>
      </c>
      <c r="B7510" s="65">
        <v>44245</v>
      </c>
      <c r="C7510" s="65" t="s">
        <v>996</v>
      </c>
      <c r="D7510" s="66">
        <f>VLOOKUP(Pag_Inicio_Corr_mas_casos[[#This Row],[Corregimiento]],Hoja3!$A$2:$D$676,4,0)</f>
        <v>10206</v>
      </c>
      <c r="E7510" s="65">
        <v>9</v>
      </c>
    </row>
    <row r="7511" spans="1:5">
      <c r="A7511" s="64">
        <v>44245</v>
      </c>
      <c r="B7511" s="65">
        <v>44245</v>
      </c>
      <c r="C7511" s="65" t="s">
        <v>925</v>
      </c>
      <c r="D7511" s="66">
        <f>VLOOKUP(Pag_Inicio_Corr_mas_casos[[#This Row],[Corregimiento]],Hoja3!$A$2:$D$676,4,0)</f>
        <v>91101</v>
      </c>
      <c r="E7511" s="65">
        <v>9</v>
      </c>
    </row>
    <row r="7512" spans="1:5">
      <c r="A7512" s="64">
        <v>44245</v>
      </c>
      <c r="B7512" s="65">
        <v>44245</v>
      </c>
      <c r="C7512" s="65" t="s">
        <v>1017</v>
      </c>
      <c r="D7512" s="66">
        <f>VLOOKUP(Pag_Inicio_Corr_mas_casos[[#This Row],[Corregimiento]],Hoja3!$A$2:$D$676,4,0)</f>
        <v>10215</v>
      </c>
      <c r="E7512" s="65">
        <v>9</v>
      </c>
    </row>
    <row r="7513" spans="1:5">
      <c r="A7513" s="64">
        <v>44245</v>
      </c>
      <c r="B7513" s="65">
        <v>44245</v>
      </c>
      <c r="C7513" s="65" t="s">
        <v>916</v>
      </c>
      <c r="D7513" s="66">
        <f>VLOOKUP(Pag_Inicio_Corr_mas_casos[[#This Row],[Corregimiento]],Hoja3!$A$2:$D$676,4,0)</f>
        <v>91011</v>
      </c>
      <c r="E7513" s="65">
        <v>8</v>
      </c>
    </row>
    <row r="7514" spans="1:5">
      <c r="A7514" s="64">
        <v>44245</v>
      </c>
      <c r="B7514" s="65">
        <v>44245</v>
      </c>
      <c r="C7514" s="65" t="s">
        <v>858</v>
      </c>
      <c r="D7514" s="66">
        <f>VLOOKUP(Pag_Inicio_Corr_mas_casos[[#This Row],[Corregimiento]],Hoja3!$A$2:$D$676,4,0)</f>
        <v>80819</v>
      </c>
      <c r="E7514" s="65">
        <v>8</v>
      </c>
    </row>
    <row r="7515" spans="1:5">
      <c r="A7515" s="111">
        <v>44246</v>
      </c>
      <c r="B7515" s="112">
        <v>44246</v>
      </c>
      <c r="C7515" s="112" t="s">
        <v>797</v>
      </c>
      <c r="D7515" s="113">
        <f>VLOOKUP(Pag_Inicio_Corr_mas_casos[[#This Row],[Corregimiento]],Hoja3!$A$2:$D$676,4,0)</f>
        <v>80813</v>
      </c>
      <c r="E7515" s="112">
        <v>41</v>
      </c>
    </row>
    <row r="7516" spans="1:5">
      <c r="A7516" s="111">
        <v>44246</v>
      </c>
      <c r="B7516" s="112">
        <v>44246</v>
      </c>
      <c r="C7516" s="112" t="s">
        <v>906</v>
      </c>
      <c r="D7516" s="113">
        <f>VLOOKUP(Pag_Inicio_Corr_mas_casos[[#This Row],[Corregimiento]],Hoja3!$A$2:$D$676,4,0)</f>
        <v>40601</v>
      </c>
      <c r="E7516" s="112">
        <v>32</v>
      </c>
    </row>
    <row r="7517" spans="1:5">
      <c r="A7517" s="111">
        <v>44246</v>
      </c>
      <c r="B7517" s="112">
        <v>44246</v>
      </c>
      <c r="C7517" s="112" t="s">
        <v>868</v>
      </c>
      <c r="D7517" s="113">
        <f>VLOOKUP(Pag_Inicio_Corr_mas_casos[[#This Row],[Corregimiento]],Hoja3!$A$2:$D$676,4,0)</f>
        <v>91001</v>
      </c>
      <c r="E7517" s="112">
        <v>24</v>
      </c>
    </row>
    <row r="7518" spans="1:5">
      <c r="A7518" s="111">
        <v>44246</v>
      </c>
      <c r="B7518" s="112">
        <v>44246</v>
      </c>
      <c r="C7518" s="112" t="s">
        <v>925</v>
      </c>
      <c r="D7518" s="113">
        <f>VLOOKUP(Pag_Inicio_Corr_mas_casos[[#This Row],[Corregimiento]],Hoja3!$A$2:$D$676,4,0)</f>
        <v>91101</v>
      </c>
      <c r="E7518" s="112">
        <v>20</v>
      </c>
    </row>
    <row r="7519" spans="1:5">
      <c r="A7519" s="111">
        <v>44246</v>
      </c>
      <c r="B7519" s="112">
        <v>44246</v>
      </c>
      <c r="C7519" s="112" t="s">
        <v>849</v>
      </c>
      <c r="D7519" s="113">
        <f>VLOOKUP(Pag_Inicio_Corr_mas_casos[[#This Row],[Corregimiento]],Hoja3!$A$2:$D$676,4,0)</f>
        <v>40611</v>
      </c>
      <c r="E7519" s="112">
        <v>16</v>
      </c>
    </row>
    <row r="7520" spans="1:5">
      <c r="A7520" s="111">
        <v>44246</v>
      </c>
      <c r="B7520" s="112">
        <v>44246</v>
      </c>
      <c r="C7520" s="112" t="s">
        <v>853</v>
      </c>
      <c r="D7520" s="113">
        <f>VLOOKUP(Pag_Inicio_Corr_mas_casos[[#This Row],[Corregimiento]],Hoja3!$A$2:$D$676,4,0)</f>
        <v>40612</v>
      </c>
      <c r="E7520" s="112">
        <v>15</v>
      </c>
    </row>
    <row r="7521" spans="1:5">
      <c r="A7521" s="111">
        <v>44246</v>
      </c>
      <c r="B7521" s="112">
        <v>44246</v>
      </c>
      <c r="C7521" s="112" t="s">
        <v>882</v>
      </c>
      <c r="D7521" s="113">
        <f>VLOOKUP(Pag_Inicio_Corr_mas_casos[[#This Row],[Corregimiento]],Hoja3!$A$2:$D$676,4,0)</f>
        <v>130106</v>
      </c>
      <c r="E7521" s="112">
        <v>14</v>
      </c>
    </row>
    <row r="7522" spans="1:5">
      <c r="A7522" s="111">
        <v>44246</v>
      </c>
      <c r="B7522" s="112">
        <v>44246</v>
      </c>
      <c r="C7522" s="112" t="s">
        <v>996</v>
      </c>
      <c r="D7522" s="113">
        <f>VLOOKUP(Pag_Inicio_Corr_mas_casos[[#This Row],[Corregimiento]],Hoja3!$A$2:$D$676,4,0)</f>
        <v>10206</v>
      </c>
      <c r="E7522" s="112">
        <v>14</v>
      </c>
    </row>
    <row r="7523" spans="1:5">
      <c r="A7523" s="111">
        <v>44246</v>
      </c>
      <c r="B7523" s="112">
        <v>44246</v>
      </c>
      <c r="C7523" s="112" t="s">
        <v>1018</v>
      </c>
      <c r="D7523" s="113">
        <f>VLOOKUP(Pag_Inicio_Corr_mas_casos[[#This Row],[Corregimiento]],Hoja3!$A$2:$D$676,4,0)</f>
        <v>41301</v>
      </c>
      <c r="E7523" s="112">
        <v>13</v>
      </c>
    </row>
    <row r="7524" spans="1:5">
      <c r="A7524" s="111">
        <v>44246</v>
      </c>
      <c r="B7524" s="112">
        <v>44246</v>
      </c>
      <c r="C7524" s="112" t="s">
        <v>792</v>
      </c>
      <c r="D7524" s="113">
        <f>VLOOKUP(Pag_Inicio_Corr_mas_casos[[#This Row],[Corregimiento]],Hoja3!$A$2:$D$676,4,0)</f>
        <v>80814</v>
      </c>
      <c r="E7524" s="112">
        <v>13</v>
      </c>
    </row>
    <row r="7525" spans="1:5">
      <c r="A7525" s="111">
        <v>44246</v>
      </c>
      <c r="B7525" s="112">
        <v>44246</v>
      </c>
      <c r="C7525" s="112" t="s">
        <v>900</v>
      </c>
      <c r="D7525" s="113">
        <f>VLOOKUP(Pag_Inicio_Corr_mas_casos[[#This Row],[Corregimiento]],Hoja3!$A$2:$D$676,4,0)</f>
        <v>130102</v>
      </c>
      <c r="E7525" s="112">
        <v>13</v>
      </c>
    </row>
    <row r="7526" spans="1:5">
      <c r="A7526" s="111">
        <v>44246</v>
      </c>
      <c r="B7526" s="112">
        <v>44246</v>
      </c>
      <c r="C7526" s="112" t="s">
        <v>540</v>
      </c>
      <c r="D7526" s="113">
        <f>VLOOKUP(Pag_Inicio_Corr_mas_casos[[#This Row],[Corregimiento]],Hoja3!$A$2:$D$676,4,0)</f>
        <v>80812</v>
      </c>
      <c r="E7526" s="112">
        <v>13</v>
      </c>
    </row>
    <row r="7527" spans="1:5">
      <c r="A7527" s="111">
        <v>44246</v>
      </c>
      <c r="B7527" s="112">
        <v>44246</v>
      </c>
      <c r="C7527" s="112" t="s">
        <v>799</v>
      </c>
      <c r="D7527" s="113">
        <f>VLOOKUP(Pag_Inicio_Corr_mas_casos[[#This Row],[Corregimiento]],Hoja3!$A$2:$D$676,4,0)</f>
        <v>80817</v>
      </c>
      <c r="E7527" s="112">
        <v>12</v>
      </c>
    </row>
    <row r="7528" spans="1:5">
      <c r="A7528" s="111">
        <v>44246</v>
      </c>
      <c r="B7528" s="112">
        <v>44246</v>
      </c>
      <c r="C7528" s="112" t="s">
        <v>861</v>
      </c>
      <c r="D7528" s="113">
        <f>VLOOKUP(Pag_Inicio_Corr_mas_casos[[#This Row],[Corregimiento]],Hoja3!$A$2:$D$676,4,0)</f>
        <v>130702</v>
      </c>
      <c r="E7528" s="112">
        <v>12</v>
      </c>
    </row>
    <row r="7529" spans="1:5">
      <c r="A7529" s="111">
        <v>44246</v>
      </c>
      <c r="B7529" s="112">
        <v>44246</v>
      </c>
      <c r="C7529" s="112" t="s">
        <v>1013</v>
      </c>
      <c r="D7529" s="113">
        <f>VLOOKUP(Pag_Inicio_Corr_mas_casos[[#This Row],[Corregimiento]],Hoja3!$A$2:$D$676,4,0)</f>
        <v>10201</v>
      </c>
      <c r="E7529" s="112">
        <v>11</v>
      </c>
    </row>
    <row r="7530" spans="1:5">
      <c r="A7530" s="111">
        <v>44246</v>
      </c>
      <c r="B7530" s="112">
        <v>44246</v>
      </c>
      <c r="C7530" s="112" t="s">
        <v>790</v>
      </c>
      <c r="D7530" s="113">
        <f>VLOOKUP(Pag_Inicio_Corr_mas_casos[[#This Row],[Corregimiento]],Hoja3!$A$2:$D$676,4,0)</f>
        <v>130708</v>
      </c>
      <c r="E7530" s="112">
        <v>11</v>
      </c>
    </row>
    <row r="7531" spans="1:5">
      <c r="A7531" s="111">
        <v>44246</v>
      </c>
      <c r="B7531" s="112">
        <v>44246</v>
      </c>
      <c r="C7531" s="112" t="s">
        <v>1014</v>
      </c>
      <c r="D7531" s="113">
        <f>VLOOKUP(Pag_Inicio_Corr_mas_casos[[#This Row],[Corregimiento]],Hoja3!$A$2:$D$676,4,0)</f>
        <v>70707</v>
      </c>
      <c r="E7531" s="112">
        <v>11</v>
      </c>
    </row>
    <row r="7532" spans="1:5">
      <c r="A7532" s="111">
        <v>44246</v>
      </c>
      <c r="B7532" s="112">
        <v>44246</v>
      </c>
      <c r="C7532" s="112" t="s">
        <v>914</v>
      </c>
      <c r="D7532" s="113">
        <f>VLOOKUP(Pag_Inicio_Corr_mas_casos[[#This Row],[Corregimiento]],Hoja3!$A$2:$D$676,4,0)</f>
        <v>130101</v>
      </c>
      <c r="E7532" s="112">
        <v>10</v>
      </c>
    </row>
    <row r="7533" spans="1:5">
      <c r="A7533" s="111">
        <v>44246</v>
      </c>
      <c r="B7533" s="112">
        <v>44246</v>
      </c>
      <c r="C7533" s="112" t="s">
        <v>1017</v>
      </c>
      <c r="D7533" s="113">
        <f>VLOOKUP(Pag_Inicio_Corr_mas_casos[[#This Row],[Corregimiento]],Hoja3!$A$2:$D$676,4,0)</f>
        <v>10215</v>
      </c>
      <c r="E7533" s="112">
        <v>10</v>
      </c>
    </row>
    <row r="7534" spans="1:5">
      <c r="A7534" s="111">
        <v>44246</v>
      </c>
      <c r="B7534" s="112">
        <v>44246</v>
      </c>
      <c r="C7534" s="112" t="s">
        <v>813</v>
      </c>
      <c r="D7534" s="113">
        <f>VLOOKUP(Pag_Inicio_Corr_mas_casos[[#This Row],[Corregimiento]],Hoja3!$A$2:$D$676,4,0)</f>
        <v>30107</v>
      </c>
      <c r="E7534" s="112">
        <v>10</v>
      </c>
    </row>
    <row r="7535" spans="1:5">
      <c r="A7535" s="61">
        <v>44247</v>
      </c>
      <c r="B7535" s="62">
        <v>44247</v>
      </c>
      <c r="C7535" s="62" t="s">
        <v>904</v>
      </c>
      <c r="D7535" s="63">
        <f>VLOOKUP(Pag_Inicio_Corr_mas_casos[[#This Row],[Corregimiento]],Hoja3!$A$2:$D$676,4,0)</f>
        <v>40501</v>
      </c>
      <c r="E7535" s="62">
        <v>17</v>
      </c>
    </row>
    <row r="7536" spans="1:5">
      <c r="A7536" s="61">
        <v>44247</v>
      </c>
      <c r="B7536" s="62">
        <v>44247</v>
      </c>
      <c r="C7536" s="62" t="s">
        <v>868</v>
      </c>
      <c r="D7536" s="63">
        <f>VLOOKUP(Pag_Inicio_Corr_mas_casos[[#This Row],[Corregimiento]],Hoja3!$A$2:$D$676,4,0)</f>
        <v>91001</v>
      </c>
      <c r="E7536" s="62">
        <v>16</v>
      </c>
    </row>
    <row r="7537" spans="1:5">
      <c r="A7537" s="61">
        <v>44247</v>
      </c>
      <c r="B7537" s="62">
        <v>44247</v>
      </c>
      <c r="C7537" s="62" t="s">
        <v>882</v>
      </c>
      <c r="D7537" s="63">
        <f>VLOOKUP(Pag_Inicio_Corr_mas_casos[[#This Row],[Corregimiento]],Hoja3!$A$2:$D$676,4,0)</f>
        <v>130106</v>
      </c>
      <c r="E7537" s="62">
        <v>16</v>
      </c>
    </row>
    <row r="7538" spans="1:5">
      <c r="A7538" s="61">
        <v>44247</v>
      </c>
      <c r="B7538" s="62">
        <v>44247</v>
      </c>
      <c r="C7538" s="62" t="s">
        <v>906</v>
      </c>
      <c r="D7538" s="63">
        <f>VLOOKUP(Pag_Inicio_Corr_mas_casos[[#This Row],[Corregimiento]],Hoja3!$A$2:$D$676,4,0)</f>
        <v>40601</v>
      </c>
      <c r="E7538" s="62">
        <v>16</v>
      </c>
    </row>
    <row r="7539" spans="1:5">
      <c r="A7539" s="61">
        <v>44247</v>
      </c>
      <c r="B7539" s="62">
        <v>44247</v>
      </c>
      <c r="C7539" s="62" t="s">
        <v>853</v>
      </c>
      <c r="D7539" s="63">
        <f>VLOOKUP(Pag_Inicio_Corr_mas_casos[[#This Row],[Corregimiento]],Hoja3!$A$2:$D$676,4,0)</f>
        <v>40612</v>
      </c>
      <c r="E7539" s="62">
        <v>15</v>
      </c>
    </row>
    <row r="7540" spans="1:5">
      <c r="A7540" s="61">
        <v>44247</v>
      </c>
      <c r="B7540" s="62">
        <v>44247</v>
      </c>
      <c r="C7540" s="62" t="s">
        <v>901</v>
      </c>
      <c r="D7540" s="63">
        <f>VLOOKUP(Pag_Inicio_Corr_mas_casos[[#This Row],[Corregimiento]],Hoja3!$A$2:$D$676,4,0)</f>
        <v>90301</v>
      </c>
      <c r="E7540" s="62">
        <v>15</v>
      </c>
    </row>
    <row r="7541" spans="1:5">
      <c r="A7541" s="61">
        <v>44247</v>
      </c>
      <c r="B7541" s="62">
        <v>44247</v>
      </c>
      <c r="C7541" s="62" t="s">
        <v>996</v>
      </c>
      <c r="D7541" s="63">
        <f>VLOOKUP(Pag_Inicio_Corr_mas_casos[[#This Row],[Corregimiento]],Hoja3!$A$2:$D$676,4,0)</f>
        <v>10206</v>
      </c>
      <c r="E7541" s="62">
        <v>14</v>
      </c>
    </row>
    <row r="7542" spans="1:5">
      <c r="A7542" s="61">
        <v>44247</v>
      </c>
      <c r="B7542" s="62">
        <v>44247</v>
      </c>
      <c r="C7542" s="62" t="s">
        <v>969</v>
      </c>
      <c r="D7542" s="63">
        <f>VLOOKUP(Pag_Inicio_Corr_mas_casos[[#This Row],[Corregimiento]],Hoja3!$A$2:$D$676,4,0)</f>
        <v>20604</v>
      </c>
      <c r="E7542" s="62">
        <v>12</v>
      </c>
    </row>
    <row r="7543" spans="1:5">
      <c r="A7543" s="61">
        <v>44247</v>
      </c>
      <c r="B7543" s="62">
        <v>44247</v>
      </c>
      <c r="C7543" s="62" t="s">
        <v>855</v>
      </c>
      <c r="D7543" s="63">
        <f>VLOOKUP(Pag_Inicio_Corr_mas_casos[[#This Row],[Corregimiento]],Hoja3!$A$2:$D$676,4,0)</f>
        <v>40608</v>
      </c>
      <c r="E7543" s="62">
        <v>11</v>
      </c>
    </row>
    <row r="7544" spans="1:5">
      <c r="A7544" s="61">
        <v>44247</v>
      </c>
      <c r="B7544" s="62">
        <v>44247</v>
      </c>
      <c r="C7544" s="62" t="s">
        <v>785</v>
      </c>
      <c r="D7544" s="63">
        <f>VLOOKUP(Pag_Inicio_Corr_mas_casos[[#This Row],[Corregimiento]],Hoja3!$A$2:$D$676,4,0)</f>
        <v>81009</v>
      </c>
      <c r="E7544" s="62">
        <v>11</v>
      </c>
    </row>
    <row r="7545" spans="1:5">
      <c r="A7545" s="61">
        <v>44247</v>
      </c>
      <c r="B7545" s="62">
        <v>44247</v>
      </c>
      <c r="C7545" s="62" t="s">
        <v>1013</v>
      </c>
      <c r="D7545" s="63">
        <f>VLOOKUP(Pag_Inicio_Corr_mas_casos[[#This Row],[Corregimiento]],Hoja3!$A$2:$D$676,4,0)</f>
        <v>10201</v>
      </c>
      <c r="E7545" s="62">
        <v>10</v>
      </c>
    </row>
    <row r="7546" spans="1:5">
      <c r="A7546" s="61">
        <v>44247</v>
      </c>
      <c r="B7546" s="62">
        <v>44247</v>
      </c>
      <c r="C7546" s="62" t="s">
        <v>900</v>
      </c>
      <c r="D7546" s="63">
        <f>VLOOKUP(Pag_Inicio_Corr_mas_casos[[#This Row],[Corregimiento]],Hoja3!$A$2:$D$676,4,0)</f>
        <v>130102</v>
      </c>
      <c r="E7546" s="62">
        <v>10</v>
      </c>
    </row>
    <row r="7547" spans="1:5">
      <c r="A7547" s="61">
        <v>44247</v>
      </c>
      <c r="B7547" s="62">
        <v>44247</v>
      </c>
      <c r="C7547" s="62" t="s">
        <v>618</v>
      </c>
      <c r="D7547" s="63">
        <f>VLOOKUP(Pag_Inicio_Corr_mas_casos[[#This Row],[Corregimiento]],Hoja3!$A$2:$D$676,4,0)</f>
        <v>80821</v>
      </c>
      <c r="E7547" s="62">
        <v>10</v>
      </c>
    </row>
    <row r="7548" spans="1:5">
      <c r="A7548" s="61">
        <v>44247</v>
      </c>
      <c r="B7548" s="62">
        <v>44247</v>
      </c>
      <c r="C7548" s="62" t="s">
        <v>879</v>
      </c>
      <c r="D7548" s="63">
        <f>VLOOKUP(Pag_Inicio_Corr_mas_casos[[#This Row],[Corregimiento]],Hoja3!$A$2:$D$676,4,0)</f>
        <v>91008</v>
      </c>
      <c r="E7548" s="62">
        <v>9</v>
      </c>
    </row>
    <row r="7549" spans="1:5">
      <c r="A7549" s="61">
        <v>44247</v>
      </c>
      <c r="B7549" s="62">
        <v>44247</v>
      </c>
      <c r="C7549" s="62" t="s">
        <v>799</v>
      </c>
      <c r="D7549" s="63">
        <f>VLOOKUP(Pag_Inicio_Corr_mas_casos[[#This Row],[Corregimiento]],Hoja3!$A$2:$D$676,4,0)</f>
        <v>80817</v>
      </c>
      <c r="E7549" s="62">
        <v>9</v>
      </c>
    </row>
    <row r="7550" spans="1:5">
      <c r="A7550" s="61">
        <v>44247</v>
      </c>
      <c r="B7550" s="62">
        <v>44247</v>
      </c>
      <c r="C7550" s="62" t="s">
        <v>807</v>
      </c>
      <c r="D7550" s="63">
        <f>VLOOKUP(Pag_Inicio_Corr_mas_casos[[#This Row],[Corregimiento]],Hoja3!$A$2:$D$676,4,0)</f>
        <v>20601</v>
      </c>
      <c r="E7550" s="62">
        <v>9</v>
      </c>
    </row>
    <row r="7551" spans="1:5">
      <c r="A7551" s="61">
        <v>44247</v>
      </c>
      <c r="B7551" s="62">
        <v>44247</v>
      </c>
      <c r="C7551" s="62" t="s">
        <v>865</v>
      </c>
      <c r="D7551" s="63">
        <f>VLOOKUP(Pag_Inicio_Corr_mas_casos[[#This Row],[Corregimiento]],Hoja3!$A$2:$D$676,4,0)</f>
        <v>81001</v>
      </c>
      <c r="E7551" s="62">
        <v>9</v>
      </c>
    </row>
    <row r="7552" spans="1:5">
      <c r="A7552" s="61">
        <v>44247</v>
      </c>
      <c r="B7552" s="62">
        <v>44247</v>
      </c>
      <c r="C7552" s="62" t="s">
        <v>840</v>
      </c>
      <c r="D7552" s="63">
        <f>VLOOKUP(Pag_Inicio_Corr_mas_casos[[#This Row],[Corregimiento]],Hoja3!$A$2:$D$676,4,0)</f>
        <v>130105</v>
      </c>
      <c r="E7552" s="62">
        <v>9</v>
      </c>
    </row>
    <row r="7553" spans="1:5">
      <c r="A7553" s="61">
        <v>44247</v>
      </c>
      <c r="B7553" s="62">
        <v>44247</v>
      </c>
      <c r="C7553" s="62" t="s">
        <v>955</v>
      </c>
      <c r="D7553" s="63">
        <f>VLOOKUP(Pag_Inicio_Corr_mas_casos[[#This Row],[Corregimiento]],Hoja3!$A$2:$D$676,4,0)</f>
        <v>40301</v>
      </c>
      <c r="E7553" s="62">
        <v>8</v>
      </c>
    </row>
    <row r="7554" spans="1:5">
      <c r="A7554" s="61">
        <v>44247</v>
      </c>
      <c r="B7554" s="62">
        <v>44247</v>
      </c>
      <c r="C7554" s="62" t="s">
        <v>849</v>
      </c>
      <c r="D7554" s="63">
        <f>VLOOKUP(Pag_Inicio_Corr_mas_casos[[#This Row],[Corregimiento]],Hoja3!$A$2:$D$676,4,0)</f>
        <v>40611</v>
      </c>
      <c r="E7554" s="62">
        <v>8</v>
      </c>
    </row>
    <row r="7555" spans="1:5">
      <c r="A7555" s="58">
        <v>44248</v>
      </c>
      <c r="B7555" s="59">
        <v>44248</v>
      </c>
      <c r="C7555" s="59" t="s">
        <v>1019</v>
      </c>
      <c r="D7555" s="60">
        <f>VLOOKUP(Pag_Inicio_Corr_mas_casos[[#This Row],[Corregimiento]],Hoja3!$A$2:$D$676,4,0)</f>
        <v>100101</v>
      </c>
      <c r="E7555" s="59">
        <v>49</v>
      </c>
    </row>
    <row r="7556" spans="1:5">
      <c r="A7556" s="58">
        <v>44248</v>
      </c>
      <c r="B7556" s="59">
        <v>44248</v>
      </c>
      <c r="C7556" s="59" t="s">
        <v>906</v>
      </c>
      <c r="D7556" s="60">
        <f>VLOOKUP(Pag_Inicio_Corr_mas_casos[[#This Row],[Corregimiento]],Hoja3!$A$2:$D$676,4,0)</f>
        <v>40601</v>
      </c>
      <c r="E7556" s="59">
        <v>27</v>
      </c>
    </row>
    <row r="7557" spans="1:5">
      <c r="A7557" s="58">
        <v>44248</v>
      </c>
      <c r="B7557" s="59">
        <v>44248</v>
      </c>
      <c r="C7557" s="59" t="s">
        <v>849</v>
      </c>
      <c r="D7557" s="60">
        <f>VLOOKUP(Pag_Inicio_Corr_mas_casos[[#This Row],[Corregimiento]],Hoja3!$A$2:$D$676,4,0)</f>
        <v>40611</v>
      </c>
      <c r="E7557" s="59">
        <v>14</v>
      </c>
    </row>
    <row r="7558" spans="1:5">
      <c r="A7558" s="58">
        <v>44248</v>
      </c>
      <c r="B7558" s="59">
        <v>44248</v>
      </c>
      <c r="C7558" s="59" t="s">
        <v>853</v>
      </c>
      <c r="D7558" s="60">
        <f>VLOOKUP(Pag_Inicio_Corr_mas_casos[[#This Row],[Corregimiento]],Hoja3!$A$2:$D$676,4,0)</f>
        <v>40612</v>
      </c>
      <c r="E7558" s="59">
        <v>13</v>
      </c>
    </row>
    <row r="7559" spans="1:5">
      <c r="A7559" s="58">
        <v>44248</v>
      </c>
      <c r="B7559" s="59">
        <v>44248</v>
      </c>
      <c r="C7559" s="59" t="s">
        <v>900</v>
      </c>
      <c r="D7559" s="60">
        <f>VLOOKUP(Pag_Inicio_Corr_mas_casos[[#This Row],[Corregimiento]],Hoja3!$A$2:$D$676,4,0)</f>
        <v>130102</v>
      </c>
      <c r="E7559" s="59">
        <v>9</v>
      </c>
    </row>
    <row r="7560" spans="1:5">
      <c r="A7560" s="58">
        <v>44248</v>
      </c>
      <c r="B7560" s="59">
        <v>44248</v>
      </c>
      <c r="C7560" s="59" t="s">
        <v>784</v>
      </c>
      <c r="D7560" s="60">
        <f>VLOOKUP(Pag_Inicio_Corr_mas_casos[[#This Row],[Corregimiento]],Hoja3!$A$2:$D$676,4,0)</f>
        <v>130717</v>
      </c>
      <c r="E7560" s="59">
        <v>8</v>
      </c>
    </row>
    <row r="7561" spans="1:5">
      <c r="A7561" s="58">
        <v>44248</v>
      </c>
      <c r="B7561" s="59">
        <v>44248</v>
      </c>
      <c r="C7561" s="59" t="s">
        <v>799</v>
      </c>
      <c r="D7561" s="60">
        <f>VLOOKUP(Pag_Inicio_Corr_mas_casos[[#This Row],[Corregimiento]],Hoja3!$A$2:$D$676,4,0)</f>
        <v>80817</v>
      </c>
      <c r="E7561" s="59">
        <v>8</v>
      </c>
    </row>
    <row r="7562" spans="1:5">
      <c r="A7562" s="58">
        <v>44248</v>
      </c>
      <c r="B7562" s="59">
        <v>44248</v>
      </c>
      <c r="C7562" s="59" t="s">
        <v>850</v>
      </c>
      <c r="D7562" s="60">
        <f>VLOOKUP(Pag_Inicio_Corr_mas_casos[[#This Row],[Corregimiento]],Hoja3!$A$2:$D$676,4,0)</f>
        <v>130310</v>
      </c>
      <c r="E7562" s="59">
        <v>8</v>
      </c>
    </row>
    <row r="7563" spans="1:5">
      <c r="A7563" s="58">
        <v>44248</v>
      </c>
      <c r="B7563" s="59">
        <v>44248</v>
      </c>
      <c r="C7563" s="59" t="s">
        <v>925</v>
      </c>
      <c r="D7563" s="60">
        <f>VLOOKUP(Pag_Inicio_Corr_mas_casos[[#This Row],[Corregimiento]],Hoja3!$A$2:$D$676,4,0)</f>
        <v>91101</v>
      </c>
      <c r="E7563" s="59">
        <v>8</v>
      </c>
    </row>
    <row r="7564" spans="1:5">
      <c r="A7564" s="58">
        <v>44248</v>
      </c>
      <c r="B7564" s="59">
        <v>44248</v>
      </c>
      <c r="C7564" s="59" t="s">
        <v>618</v>
      </c>
      <c r="D7564" s="60">
        <f>VLOOKUP(Pag_Inicio_Corr_mas_casos[[#This Row],[Corregimiento]],Hoja3!$A$2:$D$676,4,0)</f>
        <v>80821</v>
      </c>
      <c r="E7564" s="59">
        <v>8</v>
      </c>
    </row>
    <row r="7565" spans="1:5">
      <c r="A7565" s="58">
        <v>44248</v>
      </c>
      <c r="B7565" s="59">
        <v>44248</v>
      </c>
      <c r="C7565" s="59" t="s">
        <v>821</v>
      </c>
      <c r="D7565" s="60">
        <f>VLOOKUP(Pag_Inicio_Corr_mas_casos[[#This Row],[Corregimiento]],Hoja3!$A$2:$D$676,4,0)</f>
        <v>20207</v>
      </c>
      <c r="E7565" s="59">
        <v>7</v>
      </c>
    </row>
    <row r="7566" spans="1:5">
      <c r="A7566" s="58">
        <v>44248</v>
      </c>
      <c r="B7566" s="59">
        <v>44248</v>
      </c>
      <c r="C7566" s="59" t="s">
        <v>858</v>
      </c>
      <c r="D7566" s="60">
        <f>VLOOKUP(Pag_Inicio_Corr_mas_casos[[#This Row],[Corregimiento]],Hoja3!$A$2:$D$676,4,0)</f>
        <v>80819</v>
      </c>
      <c r="E7566" s="59">
        <v>7</v>
      </c>
    </row>
    <row r="7567" spans="1:5">
      <c r="A7567" s="58">
        <v>44248</v>
      </c>
      <c r="B7567" s="59">
        <v>44248</v>
      </c>
      <c r="C7567" s="59" t="s">
        <v>1014</v>
      </c>
      <c r="D7567" s="60">
        <f>VLOOKUP(Pag_Inicio_Corr_mas_casos[[#This Row],[Corregimiento]],Hoja3!$A$2:$D$676,4,0)</f>
        <v>70707</v>
      </c>
      <c r="E7567" s="59">
        <v>7</v>
      </c>
    </row>
    <row r="7568" spans="1:5">
      <c r="A7568" s="58">
        <v>44248</v>
      </c>
      <c r="B7568" s="59">
        <v>44248</v>
      </c>
      <c r="C7568" s="59" t="s">
        <v>1020</v>
      </c>
      <c r="D7568" s="60">
        <f>VLOOKUP(Pag_Inicio_Corr_mas_casos[[#This Row],[Corregimiento]],Hoja3!$A$2:$D$676,4,0)</f>
        <v>90608</v>
      </c>
      <c r="E7568" s="59">
        <v>7</v>
      </c>
    </row>
    <row r="7569" spans="1:5">
      <c r="A7569" s="58">
        <v>44248</v>
      </c>
      <c r="B7569" s="59">
        <v>44248</v>
      </c>
      <c r="C7569" s="59" t="s">
        <v>1013</v>
      </c>
      <c r="D7569" s="60">
        <f>VLOOKUP(Pag_Inicio_Corr_mas_casos[[#This Row],[Corregimiento]],Hoja3!$A$2:$D$676,4,0)</f>
        <v>10201</v>
      </c>
      <c r="E7569" s="59">
        <v>6</v>
      </c>
    </row>
    <row r="7570" spans="1:5">
      <c r="A7570" s="58">
        <v>44248</v>
      </c>
      <c r="B7570" s="59">
        <v>44248</v>
      </c>
      <c r="C7570" s="59" t="s">
        <v>921</v>
      </c>
      <c r="D7570" s="60">
        <f>VLOOKUP(Pag_Inicio_Corr_mas_casos[[#This Row],[Corregimiento]],Hoja3!$A$2:$D$676,4,0)</f>
        <v>20205</v>
      </c>
      <c r="E7570" s="59">
        <v>6</v>
      </c>
    </row>
    <row r="7571" spans="1:5">
      <c r="A7571" s="58">
        <v>44248</v>
      </c>
      <c r="B7571" s="59">
        <v>44248</v>
      </c>
      <c r="C7571" s="59" t="s">
        <v>1021</v>
      </c>
      <c r="D7571" s="60">
        <f>VLOOKUP(Pag_Inicio_Corr_mas_casos[[#This Row],[Corregimiento]],Hoja3!$A$2:$D$676,4,0)</f>
        <v>40701</v>
      </c>
      <c r="E7571" s="59">
        <v>6</v>
      </c>
    </row>
    <row r="7572" spans="1:5">
      <c r="A7572" s="58">
        <v>44248</v>
      </c>
      <c r="B7572" s="59">
        <v>44248</v>
      </c>
      <c r="C7572" s="59" t="s">
        <v>1022</v>
      </c>
      <c r="D7572" s="60">
        <f>VLOOKUP(Pag_Inicio_Corr_mas_casos[[#This Row],[Corregimiento]],Hoja3!$A$2:$D$676,4,0)</f>
        <v>10203</v>
      </c>
      <c r="E7572" s="59">
        <v>5</v>
      </c>
    </row>
    <row r="7573" spans="1:5">
      <c r="A7573" s="58">
        <v>44248</v>
      </c>
      <c r="B7573" s="59">
        <v>44248</v>
      </c>
      <c r="C7573" s="59" t="s">
        <v>944</v>
      </c>
      <c r="D7573" s="60">
        <f>VLOOKUP(Pag_Inicio_Corr_mas_casos[[#This Row],[Corregimiento]],Hoja3!$A$2:$D$676,4,0)</f>
        <v>40205</v>
      </c>
      <c r="E7573" s="59">
        <v>5</v>
      </c>
    </row>
    <row r="7574" spans="1:5">
      <c r="A7574" s="58">
        <v>44248</v>
      </c>
      <c r="B7574" s="59">
        <v>44248</v>
      </c>
      <c r="C7574" s="59" t="s">
        <v>810</v>
      </c>
      <c r="D7574" s="60">
        <f>VLOOKUP(Pag_Inicio_Corr_mas_casos[[#This Row],[Corregimiento]],Hoja3!$A$2:$D$676,4,0)</f>
        <v>30113</v>
      </c>
      <c r="E7574" s="59">
        <v>5</v>
      </c>
    </row>
    <row r="7575" spans="1:5">
      <c r="A7575" s="40">
        <v>44249</v>
      </c>
      <c r="B7575" s="41">
        <v>44249</v>
      </c>
      <c r="C7575" s="41" t="s">
        <v>584</v>
      </c>
      <c r="D7575" s="42">
        <f>VLOOKUP(Pag_Inicio_Corr_mas_casos[[#This Row],[Corregimiento]],Hoja3!$A$2:$D$676,4,0)</f>
        <v>100101</v>
      </c>
      <c r="E7575" s="41">
        <v>59</v>
      </c>
    </row>
    <row r="7576" spans="1:5">
      <c r="A7576" s="40">
        <v>44249</v>
      </c>
      <c r="B7576" s="41">
        <v>44249</v>
      </c>
      <c r="C7576" s="41" t="s">
        <v>1008</v>
      </c>
      <c r="D7576" s="42">
        <f>VLOOKUP(Pag_Inicio_Corr_mas_casos[[#This Row],[Corregimiento]],Hoja3!$A$2:$D$676,4,0)</f>
        <v>40601</v>
      </c>
      <c r="E7576" s="41">
        <v>23</v>
      </c>
    </row>
    <row r="7577" spans="1:5">
      <c r="A7577" s="40">
        <v>44249</v>
      </c>
      <c r="B7577" s="41">
        <v>44249</v>
      </c>
      <c r="C7577" s="41" t="s">
        <v>643</v>
      </c>
      <c r="D7577" s="42">
        <f>VLOOKUP(Pag_Inicio_Corr_mas_casos[[#This Row],[Corregimiento]],Hoja3!$A$2:$D$676,4,0)</f>
        <v>40612</v>
      </c>
      <c r="E7577" s="41">
        <v>14</v>
      </c>
    </row>
    <row r="7578" spans="1:5">
      <c r="A7578" s="40">
        <v>44249</v>
      </c>
      <c r="B7578" s="41">
        <v>44249</v>
      </c>
      <c r="C7578" s="41" t="s">
        <v>566</v>
      </c>
      <c r="D7578" s="42">
        <f>VLOOKUP(Pag_Inicio_Corr_mas_casos[[#This Row],[Corregimiento]],Hoja3!$A$2:$D$676,4,0)</f>
        <v>40201</v>
      </c>
      <c r="E7578" s="41">
        <v>13</v>
      </c>
    </row>
    <row r="7579" spans="1:5">
      <c r="A7579" s="40">
        <v>44249</v>
      </c>
      <c r="B7579" s="41">
        <v>44249</v>
      </c>
      <c r="C7579" s="41" t="s">
        <v>634</v>
      </c>
      <c r="D7579" s="42">
        <f>VLOOKUP(Pag_Inicio_Corr_mas_casos[[#This Row],[Corregimiento]],Hoja3!$A$2:$D$676,4,0)</f>
        <v>91008</v>
      </c>
      <c r="E7579" s="41">
        <v>12</v>
      </c>
    </row>
    <row r="7580" spans="1:5">
      <c r="A7580" s="40">
        <v>44249</v>
      </c>
      <c r="B7580" s="41">
        <v>44249</v>
      </c>
      <c r="C7580" s="41" t="s">
        <v>1023</v>
      </c>
      <c r="D7580" s="42">
        <f>VLOOKUP(Pag_Inicio_Corr_mas_casos[[#This Row],[Corregimiento]],Hoja3!$A$2:$D$676,4,0)</f>
        <v>40501</v>
      </c>
      <c r="E7580" s="41">
        <v>11</v>
      </c>
    </row>
    <row r="7581" spans="1:5">
      <c r="A7581" s="40">
        <v>44249</v>
      </c>
      <c r="B7581" s="41">
        <v>44249</v>
      </c>
      <c r="C7581" s="41" t="s">
        <v>555</v>
      </c>
      <c r="D7581" s="42">
        <f>VLOOKUP(Pag_Inicio_Corr_mas_casos[[#This Row],[Corregimiento]],Hoja3!$A$2:$D$676,4,0)</f>
        <v>80815</v>
      </c>
      <c r="E7581" s="41">
        <v>10</v>
      </c>
    </row>
    <row r="7582" spans="1:5">
      <c r="A7582" s="40">
        <v>44249</v>
      </c>
      <c r="B7582" s="41">
        <v>44249</v>
      </c>
      <c r="C7582" s="41" t="s">
        <v>603</v>
      </c>
      <c r="D7582" s="42">
        <f>VLOOKUP(Pag_Inicio_Corr_mas_casos[[#This Row],[Corregimiento]],Hoja3!$A$2:$D$676,4,0)</f>
        <v>40611</v>
      </c>
      <c r="E7582" s="41">
        <v>10</v>
      </c>
    </row>
    <row r="7583" spans="1:5">
      <c r="A7583" s="40">
        <v>44249</v>
      </c>
      <c r="B7583" s="41">
        <v>44249</v>
      </c>
      <c r="C7583" s="41" t="s">
        <v>942</v>
      </c>
      <c r="D7583" s="42">
        <f>VLOOKUP(Pag_Inicio_Corr_mas_casos[[#This Row],[Corregimiento]],Hoja3!$A$2:$D$676,4,0)</f>
        <v>130106</v>
      </c>
      <c r="E7583" s="41">
        <v>10</v>
      </c>
    </row>
    <row r="7584" spans="1:5">
      <c r="A7584" s="40">
        <v>44249</v>
      </c>
      <c r="B7584" s="41">
        <v>44249</v>
      </c>
      <c r="C7584" s="41" t="s">
        <v>999</v>
      </c>
      <c r="D7584" s="42">
        <f>VLOOKUP(Pag_Inicio_Corr_mas_casos[[#This Row],[Corregimiento]],Hoja3!$A$2:$D$676,4,0)</f>
        <v>20601</v>
      </c>
      <c r="E7584" s="41">
        <v>9</v>
      </c>
    </row>
    <row r="7585" spans="1:5">
      <c r="A7585" s="40">
        <v>44249</v>
      </c>
      <c r="B7585" s="41">
        <v>44249</v>
      </c>
      <c r="C7585" s="41" t="s">
        <v>617</v>
      </c>
      <c r="D7585" s="42">
        <f>VLOOKUP(Pag_Inicio_Corr_mas_casos[[#This Row],[Corregimiento]],Hoja3!$A$2:$D$676,4,0)</f>
        <v>40801</v>
      </c>
      <c r="E7585" s="41">
        <v>8</v>
      </c>
    </row>
    <row r="7586" spans="1:5">
      <c r="A7586" s="40">
        <v>44249</v>
      </c>
      <c r="B7586" s="41">
        <v>44249</v>
      </c>
      <c r="C7586" s="41" t="s">
        <v>736</v>
      </c>
      <c r="D7586" s="42">
        <f>VLOOKUP(Pag_Inicio_Corr_mas_casos[[#This Row],[Corregimiento]],Hoja3!$A$2:$D$676,4,0)</f>
        <v>130402</v>
      </c>
      <c r="E7586" s="41">
        <v>8</v>
      </c>
    </row>
    <row r="7587" spans="1:5">
      <c r="A7587" s="40">
        <v>44249</v>
      </c>
      <c r="B7587" s="41">
        <v>44249</v>
      </c>
      <c r="C7587" s="41" t="s">
        <v>594</v>
      </c>
      <c r="D7587" s="42">
        <f>VLOOKUP(Pag_Inicio_Corr_mas_casos[[#This Row],[Corregimiento]],Hoja3!$A$2:$D$676,4,0)</f>
        <v>40503</v>
      </c>
      <c r="E7587" s="41">
        <v>8</v>
      </c>
    </row>
    <row r="7588" spans="1:5">
      <c r="A7588" s="40">
        <v>44249</v>
      </c>
      <c r="B7588" s="41">
        <v>44249</v>
      </c>
      <c r="C7588" s="41" t="s">
        <v>739</v>
      </c>
      <c r="D7588" s="42">
        <f>VLOOKUP(Pag_Inicio_Corr_mas_casos[[#This Row],[Corregimiento]],Hoja3!$A$2:$D$676,4,0)</f>
        <v>91001</v>
      </c>
      <c r="E7588" s="41">
        <v>8</v>
      </c>
    </row>
    <row r="7589" spans="1:5">
      <c r="A7589" s="40">
        <v>44249</v>
      </c>
      <c r="B7589" s="41">
        <v>44249</v>
      </c>
      <c r="C7589" s="41" t="s">
        <v>1024</v>
      </c>
      <c r="D7589" s="42">
        <f>VLOOKUP(Pag_Inicio_Corr_mas_casos[[#This Row],[Corregimiento]],Hoja3!$A$2:$D$676,4,0)</f>
        <v>130102</v>
      </c>
      <c r="E7589" s="41">
        <v>8</v>
      </c>
    </row>
    <row r="7590" spans="1:5">
      <c r="A7590" s="40">
        <v>44249</v>
      </c>
      <c r="B7590" s="41">
        <v>44249</v>
      </c>
      <c r="C7590" s="41" t="s">
        <v>627</v>
      </c>
      <c r="D7590" s="42">
        <f>VLOOKUP(Pag_Inicio_Corr_mas_casos[[#This Row],[Corregimiento]],Hoja3!$A$2:$D$676,4,0)</f>
        <v>40606</v>
      </c>
      <c r="E7590" s="41">
        <v>7</v>
      </c>
    </row>
    <row r="7591" spans="1:5">
      <c r="A7591" s="40">
        <v>44249</v>
      </c>
      <c r="B7591" s="41">
        <v>44249</v>
      </c>
      <c r="C7591" s="41" t="s">
        <v>1025</v>
      </c>
      <c r="D7591" s="42">
        <f>VLOOKUP(Pag_Inicio_Corr_mas_casos[[#This Row],[Corregimiento]],Hoja3!$A$2:$D$676,4,0)</f>
        <v>91013</v>
      </c>
      <c r="E7591" s="41">
        <v>6</v>
      </c>
    </row>
    <row r="7592" spans="1:5">
      <c r="A7592" s="40">
        <v>44249</v>
      </c>
      <c r="B7592" s="41">
        <v>44249</v>
      </c>
      <c r="C7592" s="41" t="s">
        <v>1012</v>
      </c>
      <c r="D7592" s="42">
        <f>VLOOKUP(Pag_Inicio_Corr_mas_casos[[#This Row],[Corregimiento]],Hoja3!$A$2:$D$676,4,0)</f>
        <v>40205</v>
      </c>
      <c r="E7592" s="41">
        <v>6</v>
      </c>
    </row>
    <row r="7593" spans="1:5">
      <c r="A7593" s="40">
        <v>44249</v>
      </c>
      <c r="B7593" s="41">
        <v>44249</v>
      </c>
      <c r="C7593" s="41" t="s">
        <v>1026</v>
      </c>
      <c r="D7593" s="42">
        <f>VLOOKUP(Pag_Inicio_Corr_mas_casos[[#This Row],[Corregimiento]],Hoja3!$A$2:$D$676,4,0)</f>
        <v>41401</v>
      </c>
      <c r="E7593" s="41">
        <v>6</v>
      </c>
    </row>
    <row r="7594" spans="1:5">
      <c r="A7594" s="40">
        <v>44249</v>
      </c>
      <c r="B7594" s="41">
        <v>44249</v>
      </c>
      <c r="C7594" s="41" t="s">
        <v>520</v>
      </c>
      <c r="D7594" s="42">
        <f>VLOOKUP(Pag_Inicio_Corr_mas_casos[[#This Row],[Corregimiento]],Hoja3!$A$2:$D$676,4,0)</f>
        <v>40604</v>
      </c>
      <c r="E7594" s="41">
        <v>6</v>
      </c>
    </row>
    <row r="7595" spans="1:5">
      <c r="A7595" s="64">
        <v>44250</v>
      </c>
      <c r="B7595" s="65">
        <v>44250</v>
      </c>
      <c r="C7595" s="65" t="s">
        <v>1008</v>
      </c>
      <c r="D7595" s="66">
        <f>VLOOKUP(Pag_Inicio_Corr_mas_casos[[#This Row],[Corregimiento]],Hoja3!$A$2:$D$676,4,0)</f>
        <v>40601</v>
      </c>
      <c r="E7595" s="65">
        <v>31</v>
      </c>
    </row>
    <row r="7596" spans="1:5">
      <c r="A7596" s="64">
        <v>44250</v>
      </c>
      <c r="B7596" s="65">
        <v>44250</v>
      </c>
      <c r="C7596" s="65" t="s">
        <v>526</v>
      </c>
      <c r="D7596" s="66">
        <f>VLOOKUP(Pag_Inicio_Corr_mas_casos[[#This Row],[Corregimiento]],Hoja3!$A$2:$D$676,4,0)</f>
        <v>130106</v>
      </c>
      <c r="E7596" s="65">
        <v>27</v>
      </c>
    </row>
    <row r="7597" spans="1:5">
      <c r="A7597" s="64">
        <v>44250</v>
      </c>
      <c r="B7597" s="65">
        <v>44250</v>
      </c>
      <c r="C7597" s="65" t="s">
        <v>1000</v>
      </c>
      <c r="D7597" s="66">
        <f>VLOOKUP(Pag_Inicio_Corr_mas_casos[[#This Row],[Corregimiento]],Hoja3!$A$2:$D$676,4,0)</f>
        <v>40612</v>
      </c>
      <c r="E7597" s="65">
        <v>21</v>
      </c>
    </row>
    <row r="7598" spans="1:5">
      <c r="A7598" s="64">
        <v>44250</v>
      </c>
      <c r="B7598" s="65">
        <v>44250</v>
      </c>
      <c r="C7598" s="65" t="s">
        <v>520</v>
      </c>
      <c r="D7598" s="66">
        <f>VLOOKUP(Pag_Inicio_Corr_mas_casos[[#This Row],[Corregimiento]],Hoja3!$A$2:$D$676,4,0)</f>
        <v>40604</v>
      </c>
      <c r="E7598" s="65">
        <v>18</v>
      </c>
    </row>
    <row r="7599" spans="1:5">
      <c r="A7599" s="64">
        <v>44250</v>
      </c>
      <c r="B7599" s="65">
        <v>44250</v>
      </c>
      <c r="C7599" s="65" t="s">
        <v>567</v>
      </c>
      <c r="D7599" s="66">
        <f>VLOOKUP(Pag_Inicio_Corr_mas_casos[[#This Row],[Corregimiento]],Hoja3!$A$2:$D$676,4,0)</f>
        <v>80805</v>
      </c>
      <c r="E7599" s="65">
        <v>15</v>
      </c>
    </row>
    <row r="7600" spans="1:5">
      <c r="A7600" s="64">
        <v>44250</v>
      </c>
      <c r="B7600" s="65">
        <v>44250</v>
      </c>
      <c r="C7600" s="65" t="s">
        <v>1027</v>
      </c>
      <c r="D7600" s="66">
        <f>VLOOKUP(Pag_Inicio_Corr_mas_casos[[#This Row],[Corregimiento]],Hoja3!$A$2:$D$676,4,0)</f>
        <v>20207</v>
      </c>
      <c r="E7600" s="65">
        <v>14</v>
      </c>
    </row>
    <row r="7601" spans="1:5">
      <c r="A7601" s="64">
        <v>44250</v>
      </c>
      <c r="B7601" s="65">
        <v>44250</v>
      </c>
      <c r="C7601" s="65" t="s">
        <v>1028</v>
      </c>
      <c r="D7601" s="66">
        <f>VLOOKUP(Pag_Inicio_Corr_mas_casos[[#This Row],[Corregimiento]],Hoja3!$A$2:$D$676,4,0)</f>
        <v>70301</v>
      </c>
      <c r="E7601" s="65">
        <v>14</v>
      </c>
    </row>
    <row r="7602" spans="1:5">
      <c r="A7602" s="64">
        <v>44250</v>
      </c>
      <c r="B7602" s="65">
        <v>44250</v>
      </c>
      <c r="C7602" s="65" t="s">
        <v>537</v>
      </c>
      <c r="D7602" s="66">
        <f>VLOOKUP(Pag_Inicio_Corr_mas_casos[[#This Row],[Corregimiento]],Hoja3!$A$2:$D$676,4,0)</f>
        <v>80819</v>
      </c>
      <c r="E7602" s="65">
        <v>13</v>
      </c>
    </row>
    <row r="7603" spans="1:5">
      <c r="A7603" s="64">
        <v>44250</v>
      </c>
      <c r="B7603" s="65">
        <v>44250</v>
      </c>
      <c r="C7603" s="65" t="s">
        <v>572</v>
      </c>
      <c r="D7603" s="66">
        <f>VLOOKUP(Pag_Inicio_Corr_mas_casos[[#This Row],[Corregimiento]],Hoja3!$A$2:$D$676,4,0)</f>
        <v>130701</v>
      </c>
      <c r="E7603" s="65">
        <v>12</v>
      </c>
    </row>
    <row r="7604" spans="1:5">
      <c r="A7604" s="64">
        <v>44250</v>
      </c>
      <c r="B7604" s="65">
        <v>44250</v>
      </c>
      <c r="C7604" s="65" t="s">
        <v>981</v>
      </c>
      <c r="D7604" s="66">
        <f>VLOOKUP(Pag_Inicio_Corr_mas_casos[[#This Row],[Corregimiento]],Hoja3!$A$2:$D$676,4,0)</f>
        <v>130101</v>
      </c>
      <c r="E7604" s="65">
        <v>12</v>
      </c>
    </row>
    <row r="7605" spans="1:5">
      <c r="A7605" s="64">
        <v>44250</v>
      </c>
      <c r="B7605" s="65">
        <v>44250</v>
      </c>
      <c r="C7605" s="65" t="s">
        <v>579</v>
      </c>
      <c r="D7605" s="66">
        <f>VLOOKUP(Pag_Inicio_Corr_mas_casos[[#This Row],[Corregimiento]],Hoja3!$A$2:$D$676,4,0)</f>
        <v>130706</v>
      </c>
      <c r="E7605" s="65">
        <v>11</v>
      </c>
    </row>
    <row r="7606" spans="1:5">
      <c r="A7606" s="64">
        <v>44250</v>
      </c>
      <c r="B7606" s="65">
        <v>44250</v>
      </c>
      <c r="C7606" s="65" t="s">
        <v>999</v>
      </c>
      <c r="D7606" s="66">
        <f>VLOOKUP(Pag_Inicio_Corr_mas_casos[[#This Row],[Corregimiento]],Hoja3!$A$2:$D$676,4,0)</f>
        <v>20601</v>
      </c>
      <c r="E7606" s="65">
        <v>10</v>
      </c>
    </row>
    <row r="7607" spans="1:5">
      <c r="A7607" s="64">
        <v>44250</v>
      </c>
      <c r="B7607" s="65">
        <v>44250</v>
      </c>
      <c r="C7607" s="65" t="s">
        <v>550</v>
      </c>
      <c r="D7607" s="66">
        <f>VLOOKUP(Pag_Inicio_Corr_mas_casos[[#This Row],[Corregimiento]],Hoja3!$A$2:$D$676,4,0)</f>
        <v>80813</v>
      </c>
      <c r="E7607" s="65">
        <v>10</v>
      </c>
    </row>
    <row r="7608" spans="1:5">
      <c r="A7608" s="64">
        <v>44250</v>
      </c>
      <c r="B7608" s="65">
        <v>44250</v>
      </c>
      <c r="C7608" s="65" t="s">
        <v>739</v>
      </c>
      <c r="D7608" s="66">
        <f>VLOOKUP(Pag_Inicio_Corr_mas_casos[[#This Row],[Corregimiento]],Hoja3!$A$2:$D$676,4,0)</f>
        <v>91001</v>
      </c>
      <c r="E7608" s="65">
        <v>9</v>
      </c>
    </row>
    <row r="7609" spans="1:5">
      <c r="A7609" s="64">
        <v>44250</v>
      </c>
      <c r="B7609" s="65">
        <v>44250</v>
      </c>
      <c r="C7609" s="65" t="s">
        <v>565</v>
      </c>
      <c r="D7609" s="66">
        <f>VLOOKUP(Pag_Inicio_Corr_mas_casos[[#This Row],[Corregimiento]],Hoja3!$A$2:$D$676,4,0)</f>
        <v>80809</v>
      </c>
      <c r="E7609" s="65">
        <v>9</v>
      </c>
    </row>
    <row r="7610" spans="1:5">
      <c r="A7610" s="64">
        <v>44250</v>
      </c>
      <c r="B7610" s="65">
        <v>44250</v>
      </c>
      <c r="C7610" s="65" t="s">
        <v>605</v>
      </c>
      <c r="D7610" s="66">
        <f>VLOOKUP(Pag_Inicio_Corr_mas_casos[[#This Row],[Corregimiento]],Hoja3!$A$2:$D$676,4,0)</f>
        <v>10206</v>
      </c>
      <c r="E7610" s="65">
        <v>9</v>
      </c>
    </row>
    <row r="7611" spans="1:5">
      <c r="A7611" s="64">
        <v>44250</v>
      </c>
      <c r="B7611" s="65">
        <v>44250</v>
      </c>
      <c r="C7611" s="65" t="s">
        <v>541</v>
      </c>
      <c r="D7611" s="66">
        <f>VLOOKUP(Pag_Inicio_Corr_mas_casos[[#This Row],[Corregimiento]],Hoja3!$A$2:$D$676,4,0)</f>
        <v>130702</v>
      </c>
      <c r="E7611" s="65">
        <v>9</v>
      </c>
    </row>
    <row r="7612" spans="1:5">
      <c r="A7612" s="64">
        <v>44250</v>
      </c>
      <c r="B7612" s="65">
        <v>44250</v>
      </c>
      <c r="C7612" s="65" t="s">
        <v>568</v>
      </c>
      <c r="D7612" s="66">
        <f>VLOOKUP(Pag_Inicio_Corr_mas_casos[[#This Row],[Corregimiento]],Hoja3!$A$2:$D$676,4,0)</f>
        <v>130717</v>
      </c>
      <c r="E7612" s="65">
        <v>8</v>
      </c>
    </row>
    <row r="7613" spans="1:5">
      <c r="A7613" s="64">
        <v>44250</v>
      </c>
      <c r="B7613" s="65">
        <v>44250</v>
      </c>
      <c r="C7613" s="65" t="s">
        <v>545</v>
      </c>
      <c r="D7613" s="66">
        <f>VLOOKUP(Pag_Inicio_Corr_mas_casos[[#This Row],[Corregimiento]],Hoja3!$A$2:$D$676,4,0)</f>
        <v>80810</v>
      </c>
      <c r="E7613" s="65">
        <v>8</v>
      </c>
    </row>
    <row r="7614" spans="1:5">
      <c r="A7614" s="64">
        <v>44250</v>
      </c>
      <c r="B7614" s="65">
        <v>44250</v>
      </c>
      <c r="C7614" s="65" t="s">
        <v>708</v>
      </c>
      <c r="D7614" s="66">
        <f>VLOOKUP(Pag_Inicio_Corr_mas_casos[[#This Row],[Corregimiento]],Hoja3!$A$2:$D$676,4,0)</f>
        <v>91007</v>
      </c>
      <c r="E7614" s="65">
        <v>8</v>
      </c>
    </row>
    <row r="7615" spans="1:5">
      <c r="A7615" s="111">
        <v>44251</v>
      </c>
      <c r="B7615" s="112">
        <v>44251</v>
      </c>
      <c r="C7615" s="112" t="s">
        <v>1029</v>
      </c>
      <c r="D7615" s="113">
        <f>VLOOKUP(Pag_Inicio_Corr_mas_casos[[#This Row],[Corregimiento]],Hoja3!$A$2:$D$676,4,0)</f>
        <v>100101</v>
      </c>
      <c r="E7615" s="112">
        <v>115</v>
      </c>
    </row>
    <row r="7616" spans="1:5">
      <c r="A7616" s="111">
        <v>44251</v>
      </c>
      <c r="B7616" s="112">
        <v>44251</v>
      </c>
      <c r="C7616" s="112" t="s">
        <v>542</v>
      </c>
      <c r="D7616" s="113">
        <f>VLOOKUP(Pag_Inicio_Corr_mas_casos[[#This Row],[Corregimiento]],Hoja3!$A$2:$D$676,4,0)</f>
        <v>40601</v>
      </c>
      <c r="E7616" s="112">
        <v>46</v>
      </c>
    </row>
    <row r="7617" spans="1:5">
      <c r="A7617" s="111">
        <v>44251</v>
      </c>
      <c r="B7617" s="112">
        <v>44251</v>
      </c>
      <c r="C7617" s="112" t="s">
        <v>1030</v>
      </c>
      <c r="D7617" s="113">
        <f>VLOOKUP(Pag_Inicio_Corr_mas_casos[[#This Row],[Corregimiento]],Hoja3!$A$2:$D$676,4,0)</f>
        <v>90303</v>
      </c>
      <c r="E7617" s="112">
        <v>20</v>
      </c>
    </row>
    <row r="7618" spans="1:5">
      <c r="A7618" s="111">
        <v>44251</v>
      </c>
      <c r="B7618" s="112">
        <v>44251</v>
      </c>
      <c r="C7618" s="112" t="s">
        <v>643</v>
      </c>
      <c r="D7618" s="113">
        <f>VLOOKUP(Pag_Inicio_Corr_mas_casos[[#This Row],[Corregimiento]],Hoja3!$A$2:$D$676,4,0)</f>
        <v>40612</v>
      </c>
      <c r="E7618" s="112">
        <v>18</v>
      </c>
    </row>
    <row r="7619" spans="1:5">
      <c r="A7619" s="111">
        <v>44251</v>
      </c>
      <c r="B7619" s="112">
        <v>44251</v>
      </c>
      <c r="C7619" s="112" t="s">
        <v>622</v>
      </c>
      <c r="D7619" s="113">
        <f>VLOOKUP(Pag_Inicio_Corr_mas_casos[[#This Row],[Corregimiento]],Hoja3!$A$2:$D$676,4,0)</f>
        <v>10101</v>
      </c>
      <c r="E7619" s="112">
        <v>16</v>
      </c>
    </row>
    <row r="7620" spans="1:5">
      <c r="A7620" s="111">
        <v>44251</v>
      </c>
      <c r="B7620" s="112">
        <v>44251</v>
      </c>
      <c r="C7620" s="112" t="s">
        <v>1027</v>
      </c>
      <c r="D7620" s="113">
        <f>VLOOKUP(Pag_Inicio_Corr_mas_casos[[#This Row],[Corregimiento]],Hoja3!$A$2:$D$676,4,0)</f>
        <v>20207</v>
      </c>
      <c r="E7620" s="112">
        <v>16</v>
      </c>
    </row>
    <row r="7621" spans="1:5">
      <c r="A7621" s="111">
        <v>44251</v>
      </c>
      <c r="B7621" s="112">
        <v>44251</v>
      </c>
      <c r="C7621" s="112" t="s">
        <v>1031</v>
      </c>
      <c r="D7621" s="113">
        <f>VLOOKUP(Pag_Inicio_Corr_mas_casos[[#This Row],[Corregimiento]],Hoja3!$A$2:$D$676,4,0)</f>
        <v>91101</v>
      </c>
      <c r="E7621" s="112">
        <v>16</v>
      </c>
    </row>
    <row r="7622" spans="1:5">
      <c r="A7622" s="111">
        <v>44251</v>
      </c>
      <c r="B7622" s="112">
        <v>44251</v>
      </c>
      <c r="C7622" s="112" t="s">
        <v>548</v>
      </c>
      <c r="D7622" s="113">
        <f>VLOOKUP(Pag_Inicio_Corr_mas_casos[[#This Row],[Corregimiento]],Hoja3!$A$2:$D$676,4,0)</f>
        <v>10201</v>
      </c>
      <c r="E7622" s="112">
        <v>15</v>
      </c>
    </row>
    <row r="7623" spans="1:5">
      <c r="A7623" s="111">
        <v>44251</v>
      </c>
      <c r="B7623" s="112">
        <v>44251</v>
      </c>
      <c r="C7623" s="112" t="s">
        <v>605</v>
      </c>
      <c r="D7623" s="113">
        <f>VLOOKUP(Pag_Inicio_Corr_mas_casos[[#This Row],[Corregimiento]],Hoja3!$A$2:$D$676,4,0)</f>
        <v>10206</v>
      </c>
      <c r="E7623" s="112">
        <v>15</v>
      </c>
    </row>
    <row r="7624" spans="1:5">
      <c r="A7624" s="111">
        <v>44251</v>
      </c>
      <c r="B7624" s="112">
        <v>44251</v>
      </c>
      <c r="C7624" s="112" t="s">
        <v>633</v>
      </c>
      <c r="D7624" s="113">
        <f>VLOOKUP(Pag_Inicio_Corr_mas_casos[[#This Row],[Corregimiento]],Hoja3!$A$2:$D$676,4,0)</f>
        <v>40501</v>
      </c>
      <c r="E7624" s="112">
        <v>14</v>
      </c>
    </row>
    <row r="7625" spans="1:5">
      <c r="A7625" s="111">
        <v>44251</v>
      </c>
      <c r="B7625" s="112">
        <v>44251</v>
      </c>
      <c r="C7625" s="112" t="s">
        <v>526</v>
      </c>
      <c r="D7625" s="113">
        <f>VLOOKUP(Pag_Inicio_Corr_mas_casos[[#This Row],[Corregimiento]],Hoja3!$A$2:$D$676,4,0)</f>
        <v>130106</v>
      </c>
      <c r="E7625" s="112">
        <v>14</v>
      </c>
    </row>
    <row r="7626" spans="1:5">
      <c r="A7626" s="111">
        <v>44251</v>
      </c>
      <c r="B7626" s="112">
        <v>44251</v>
      </c>
      <c r="C7626" s="112" t="s">
        <v>1032</v>
      </c>
      <c r="D7626" s="113">
        <f>VLOOKUP(Pag_Inicio_Corr_mas_casos[[#This Row],[Corregimiento]],Hoja3!$A$2:$D$676,4,0)</f>
        <v>40402</v>
      </c>
      <c r="E7626" s="112">
        <v>12</v>
      </c>
    </row>
    <row r="7627" spans="1:5">
      <c r="A7627" s="111">
        <v>44251</v>
      </c>
      <c r="B7627" s="112">
        <v>44251</v>
      </c>
      <c r="C7627" s="112" t="s">
        <v>999</v>
      </c>
      <c r="D7627" s="113">
        <f>VLOOKUP(Pag_Inicio_Corr_mas_casos[[#This Row],[Corregimiento]],Hoja3!$A$2:$D$676,4,0)</f>
        <v>20601</v>
      </c>
      <c r="E7627" s="112">
        <v>12</v>
      </c>
    </row>
    <row r="7628" spans="1:5">
      <c r="A7628" s="111">
        <v>44251</v>
      </c>
      <c r="B7628" s="112">
        <v>44251</v>
      </c>
      <c r="C7628" s="112" t="s">
        <v>533</v>
      </c>
      <c r="D7628" s="113">
        <f>VLOOKUP(Pag_Inicio_Corr_mas_casos[[#This Row],[Corregimiento]],Hoja3!$A$2:$D$676,4,0)</f>
        <v>80817</v>
      </c>
      <c r="E7628" s="112">
        <v>12</v>
      </c>
    </row>
    <row r="7629" spans="1:5">
      <c r="A7629" s="111">
        <v>44251</v>
      </c>
      <c r="B7629" s="112">
        <v>44251</v>
      </c>
      <c r="C7629" s="112" t="s">
        <v>1033</v>
      </c>
      <c r="D7629" s="113">
        <f>VLOOKUP(Pag_Inicio_Corr_mas_casos[[#This Row],[Corregimiento]],Hoja3!$A$2:$D$676,4,0)</f>
        <v>80823</v>
      </c>
      <c r="E7629" s="112">
        <v>11</v>
      </c>
    </row>
    <row r="7630" spans="1:5">
      <c r="A7630" s="111">
        <v>44251</v>
      </c>
      <c r="B7630" s="112">
        <v>44251</v>
      </c>
      <c r="C7630" s="112" t="s">
        <v>1034</v>
      </c>
      <c r="D7630" s="113">
        <f>VLOOKUP(Pag_Inicio_Corr_mas_casos[[#This Row],[Corregimiento]],Hoja3!$A$2:$D$676,4,0)</f>
        <v>20405</v>
      </c>
      <c r="E7630" s="112">
        <v>10</v>
      </c>
    </row>
    <row r="7631" spans="1:5">
      <c r="A7631" s="111">
        <v>44251</v>
      </c>
      <c r="B7631" s="112">
        <v>44251</v>
      </c>
      <c r="C7631" s="112" t="s">
        <v>546</v>
      </c>
      <c r="D7631" s="113">
        <f>VLOOKUP(Pag_Inicio_Corr_mas_casos[[#This Row],[Corregimiento]],Hoja3!$A$2:$D$676,4,0)</f>
        <v>30107</v>
      </c>
      <c r="E7631" s="112">
        <v>10</v>
      </c>
    </row>
    <row r="7632" spans="1:5">
      <c r="A7632" s="111">
        <v>44251</v>
      </c>
      <c r="B7632" s="112">
        <v>44251</v>
      </c>
      <c r="C7632" s="112" t="s">
        <v>1035</v>
      </c>
      <c r="D7632" s="113">
        <f>VLOOKUP(Pag_Inicio_Corr_mas_casos[[#This Row],[Corregimiento]],Hoja3!$A$2:$D$676,4,0)</f>
        <v>10215</v>
      </c>
      <c r="E7632" s="112">
        <v>10</v>
      </c>
    </row>
    <row r="7633" spans="1:5">
      <c r="A7633" s="111">
        <v>44251</v>
      </c>
      <c r="B7633" s="112">
        <v>44251</v>
      </c>
      <c r="C7633" s="112" t="s">
        <v>1012</v>
      </c>
      <c r="D7633" s="113">
        <f>VLOOKUP(Pag_Inicio_Corr_mas_casos[[#This Row],[Corregimiento]],Hoja3!$A$2:$D$676,4,0)</f>
        <v>40205</v>
      </c>
      <c r="E7633" s="112">
        <v>9</v>
      </c>
    </row>
    <row r="7634" spans="1:5">
      <c r="A7634" s="111">
        <v>44251</v>
      </c>
      <c r="B7634" s="112">
        <v>44251</v>
      </c>
      <c r="C7634" s="112" t="s">
        <v>532</v>
      </c>
      <c r="D7634" s="113">
        <f>VLOOKUP(Pag_Inicio_Corr_mas_casos[[#This Row],[Corregimiento]],Hoja3!$A$2:$D$676,4,0)</f>
        <v>80816</v>
      </c>
      <c r="E7634" s="112">
        <v>9</v>
      </c>
    </row>
    <row r="7635" spans="1:5">
      <c r="A7635" s="61">
        <v>44252</v>
      </c>
      <c r="B7635" s="62">
        <v>44252</v>
      </c>
      <c r="C7635" s="62" t="s">
        <v>1029</v>
      </c>
      <c r="D7635" s="63">
        <f>VLOOKUP(Pag_Inicio_Corr_mas_casos[[#This Row],[Corregimiento]],Hoja3!$A$2:$D$676,4,0)</f>
        <v>100101</v>
      </c>
      <c r="E7635" s="62">
        <v>67</v>
      </c>
    </row>
    <row r="7636" spans="1:5">
      <c r="A7636" s="61">
        <v>44252</v>
      </c>
      <c r="B7636" s="62">
        <v>44252</v>
      </c>
      <c r="C7636" s="62" t="s">
        <v>1008</v>
      </c>
      <c r="D7636" s="63">
        <f>VLOOKUP(Pag_Inicio_Corr_mas_casos[[#This Row],[Corregimiento]],Hoja3!$A$2:$D$676,4,0)</f>
        <v>40601</v>
      </c>
      <c r="E7636" s="62">
        <v>19</v>
      </c>
    </row>
    <row r="7637" spans="1:5">
      <c r="A7637" s="61">
        <v>44252</v>
      </c>
      <c r="B7637" s="62">
        <v>44252</v>
      </c>
      <c r="C7637" s="62" t="s">
        <v>739</v>
      </c>
      <c r="D7637" s="63">
        <f>VLOOKUP(Pag_Inicio_Corr_mas_casos[[#This Row],[Corregimiento]],Hoja3!$A$2:$D$676,4,0)</f>
        <v>91001</v>
      </c>
      <c r="E7637" s="62">
        <v>15</v>
      </c>
    </row>
    <row r="7638" spans="1:5">
      <c r="A7638" s="61">
        <v>44252</v>
      </c>
      <c r="B7638" s="62">
        <v>44252</v>
      </c>
      <c r="C7638" s="62" t="s">
        <v>1031</v>
      </c>
      <c r="D7638" s="63">
        <f>VLOOKUP(Pag_Inicio_Corr_mas_casos[[#This Row],[Corregimiento]],Hoja3!$A$2:$D$676,4,0)</f>
        <v>91101</v>
      </c>
      <c r="E7638" s="62">
        <v>14</v>
      </c>
    </row>
    <row r="7639" spans="1:5">
      <c r="A7639" s="61">
        <v>44252</v>
      </c>
      <c r="B7639" s="62">
        <v>44252</v>
      </c>
      <c r="C7639" s="62" t="s">
        <v>634</v>
      </c>
      <c r="D7639" s="63">
        <f>VLOOKUP(Pag_Inicio_Corr_mas_casos[[#This Row],[Corregimiento]],Hoja3!$A$2:$D$676,4,0)</f>
        <v>91008</v>
      </c>
      <c r="E7639" s="62">
        <v>13</v>
      </c>
    </row>
    <row r="7640" spans="1:5">
      <c r="A7640" s="61">
        <v>44252</v>
      </c>
      <c r="B7640" s="62">
        <v>44252</v>
      </c>
      <c r="C7640" s="62" t="s">
        <v>605</v>
      </c>
      <c r="D7640" s="63">
        <f>VLOOKUP(Pag_Inicio_Corr_mas_casos[[#This Row],[Corregimiento]],Hoja3!$A$2:$D$676,4,0)</f>
        <v>10206</v>
      </c>
      <c r="E7640" s="62">
        <v>12</v>
      </c>
    </row>
    <row r="7641" spans="1:5">
      <c r="A7641" s="61">
        <v>44252</v>
      </c>
      <c r="B7641" s="62">
        <v>44252</v>
      </c>
      <c r="C7641" s="62" t="s">
        <v>697</v>
      </c>
      <c r="D7641" s="63">
        <f>VLOOKUP(Pag_Inicio_Corr_mas_casos[[#This Row],[Corregimiento]],Hoja3!$A$2:$D$676,4,0)</f>
        <v>91011</v>
      </c>
      <c r="E7641" s="62">
        <v>12</v>
      </c>
    </row>
    <row r="7642" spans="1:5">
      <c r="A7642" s="61">
        <v>44252</v>
      </c>
      <c r="B7642" s="62">
        <v>44252</v>
      </c>
      <c r="C7642" s="62" t="s">
        <v>541</v>
      </c>
      <c r="D7642" s="63">
        <f>VLOOKUP(Pag_Inicio_Corr_mas_casos[[#This Row],[Corregimiento]],Hoja3!$A$2:$D$676,4,0)</f>
        <v>130702</v>
      </c>
      <c r="E7642" s="62">
        <v>11</v>
      </c>
    </row>
    <row r="7643" spans="1:5">
      <c r="A7643" s="61">
        <v>44252</v>
      </c>
      <c r="B7643" s="62">
        <v>44252</v>
      </c>
      <c r="C7643" s="62" t="s">
        <v>999</v>
      </c>
      <c r="D7643" s="63">
        <f>VLOOKUP(Pag_Inicio_Corr_mas_casos[[#This Row],[Corregimiento]],Hoja3!$A$2:$D$676,4,0)</f>
        <v>20601</v>
      </c>
      <c r="E7643" s="62">
        <v>11</v>
      </c>
    </row>
    <row r="7644" spans="1:5">
      <c r="A7644" s="61">
        <v>44252</v>
      </c>
      <c r="B7644" s="62">
        <v>44252</v>
      </c>
      <c r="C7644" s="62" t="s">
        <v>643</v>
      </c>
      <c r="D7644" s="63">
        <f>VLOOKUP(Pag_Inicio_Corr_mas_casos[[#This Row],[Corregimiento]],Hoja3!$A$2:$D$676,4,0)</f>
        <v>40612</v>
      </c>
      <c r="E7644" s="62">
        <v>11</v>
      </c>
    </row>
    <row r="7645" spans="1:5">
      <c r="A7645" s="61">
        <v>44252</v>
      </c>
      <c r="B7645" s="62">
        <v>44252</v>
      </c>
      <c r="C7645" s="62" t="s">
        <v>526</v>
      </c>
      <c r="D7645" s="63">
        <f>VLOOKUP(Pag_Inicio_Corr_mas_casos[[#This Row],[Corregimiento]],Hoja3!$A$2:$D$676,4,0)</f>
        <v>130106</v>
      </c>
      <c r="E7645" s="62">
        <v>11</v>
      </c>
    </row>
    <row r="7646" spans="1:5">
      <c r="A7646" s="61">
        <v>44252</v>
      </c>
      <c r="B7646" s="62">
        <v>44252</v>
      </c>
      <c r="C7646" s="62" t="s">
        <v>1035</v>
      </c>
      <c r="D7646" s="63">
        <f>VLOOKUP(Pag_Inicio_Corr_mas_casos[[#This Row],[Corregimiento]],Hoja3!$A$2:$D$676,4,0)</f>
        <v>10215</v>
      </c>
      <c r="E7646" s="62">
        <v>11</v>
      </c>
    </row>
    <row r="7647" spans="1:5">
      <c r="A7647" s="61">
        <v>44252</v>
      </c>
      <c r="B7647" s="62">
        <v>44252</v>
      </c>
      <c r="C7647" s="62" t="s">
        <v>537</v>
      </c>
      <c r="D7647" s="63">
        <f>VLOOKUP(Pag_Inicio_Corr_mas_casos[[#This Row],[Corregimiento]],Hoja3!$A$2:$D$676,4,0)</f>
        <v>80819</v>
      </c>
      <c r="E7647" s="62">
        <v>11</v>
      </c>
    </row>
    <row r="7648" spans="1:5">
      <c r="A7648" s="61">
        <v>44252</v>
      </c>
      <c r="B7648" s="62">
        <v>44252</v>
      </c>
      <c r="C7648" s="62" t="s">
        <v>662</v>
      </c>
      <c r="D7648" s="63">
        <f>VLOOKUP(Pag_Inicio_Corr_mas_casos[[#This Row],[Corregimiento]],Hoja3!$A$2:$D$676,4,0)</f>
        <v>40502</v>
      </c>
      <c r="E7648" s="62">
        <v>10</v>
      </c>
    </row>
    <row r="7649" spans="1:5">
      <c r="A7649" s="61">
        <v>44252</v>
      </c>
      <c r="B7649" s="62">
        <v>44252</v>
      </c>
      <c r="C7649" s="62" t="s">
        <v>548</v>
      </c>
      <c r="D7649" s="63">
        <f>VLOOKUP(Pag_Inicio_Corr_mas_casos[[#This Row],[Corregimiento]],Hoja3!$A$2:$D$676,4,0)</f>
        <v>10201</v>
      </c>
      <c r="E7649" s="62">
        <v>10</v>
      </c>
    </row>
    <row r="7650" spans="1:5">
      <c r="A7650" s="61">
        <v>44252</v>
      </c>
      <c r="B7650" s="62">
        <v>44252</v>
      </c>
      <c r="C7650" s="62" t="s">
        <v>529</v>
      </c>
      <c r="D7650" s="63">
        <f>VLOOKUP(Pag_Inicio_Corr_mas_casos[[#This Row],[Corregimiento]],Hoja3!$A$2:$D$676,4,0)</f>
        <v>80821</v>
      </c>
      <c r="E7650" s="62">
        <v>9</v>
      </c>
    </row>
    <row r="7651" spans="1:5">
      <c r="A7651" s="61">
        <v>44252</v>
      </c>
      <c r="B7651" s="62">
        <v>44252</v>
      </c>
      <c r="C7651" s="62" t="s">
        <v>633</v>
      </c>
      <c r="D7651" s="63">
        <f>VLOOKUP(Pag_Inicio_Corr_mas_casos[[#This Row],[Corregimiento]],Hoja3!$A$2:$D$676,4,0)</f>
        <v>40501</v>
      </c>
      <c r="E7651" s="62">
        <v>9</v>
      </c>
    </row>
    <row r="7652" spans="1:5">
      <c r="A7652" s="61">
        <v>44252</v>
      </c>
      <c r="B7652" s="62">
        <v>44252</v>
      </c>
      <c r="C7652" s="62" t="s">
        <v>610</v>
      </c>
      <c r="D7652" s="63">
        <f>VLOOKUP(Pag_Inicio_Corr_mas_casos[[#This Row],[Corregimiento]],Hoja3!$A$2:$D$676,4,0)</f>
        <v>40203</v>
      </c>
      <c r="E7652" s="62">
        <v>9</v>
      </c>
    </row>
    <row r="7653" spans="1:5">
      <c r="A7653" s="61">
        <v>44252</v>
      </c>
      <c r="B7653" s="62">
        <v>44252</v>
      </c>
      <c r="C7653" s="62" t="s">
        <v>755</v>
      </c>
      <c r="D7653" s="63">
        <f>VLOOKUP(Pag_Inicio_Corr_mas_casos[[#This Row],[Corregimiento]],Hoja3!$A$2:$D$676,4,0)</f>
        <v>20103</v>
      </c>
      <c r="E7653" s="62">
        <v>9</v>
      </c>
    </row>
    <row r="7654" spans="1:5">
      <c r="A7654" s="61">
        <v>44252</v>
      </c>
      <c r="B7654" s="62">
        <v>44252</v>
      </c>
      <c r="C7654" s="62" t="s">
        <v>660</v>
      </c>
      <c r="D7654" s="63">
        <f>VLOOKUP(Pag_Inicio_Corr_mas_casos[[#This Row],[Corregimiento]],Hoja3!$A$2:$D$676,4,0)</f>
        <v>10203</v>
      </c>
      <c r="E7654" s="62">
        <v>9</v>
      </c>
    </row>
    <row r="7655" spans="1:5">
      <c r="A7655" s="58">
        <v>44253</v>
      </c>
      <c r="B7655" s="59">
        <v>44253</v>
      </c>
      <c r="C7655" s="59" t="s">
        <v>1031</v>
      </c>
      <c r="D7655" s="60">
        <f>VLOOKUP(Pag_Inicio_Corr_mas_casos[[#This Row],[Corregimiento]],Hoja3!$A$2:$D$676,4,0)</f>
        <v>91101</v>
      </c>
      <c r="E7655" s="59">
        <v>18</v>
      </c>
    </row>
    <row r="7656" spans="1:5">
      <c r="A7656" s="58">
        <v>44253</v>
      </c>
      <c r="B7656" s="59">
        <v>44253</v>
      </c>
      <c r="C7656" s="59" t="s">
        <v>1008</v>
      </c>
      <c r="D7656" s="60">
        <f>VLOOKUP(Pag_Inicio_Corr_mas_casos[[#This Row],[Corregimiento]],Hoja3!$A$2:$D$676,4,0)</f>
        <v>40601</v>
      </c>
      <c r="E7656" s="59">
        <v>14</v>
      </c>
    </row>
    <row r="7657" spans="1:5">
      <c r="A7657" s="58">
        <v>44253</v>
      </c>
      <c r="B7657" s="59">
        <v>44253</v>
      </c>
      <c r="C7657" s="59" t="s">
        <v>526</v>
      </c>
      <c r="D7657" s="60">
        <f>VLOOKUP(Pag_Inicio_Corr_mas_casos[[#This Row],[Corregimiento]],Hoja3!$A$2:$D$676,4,0)</f>
        <v>130106</v>
      </c>
      <c r="E7657" s="59">
        <v>13</v>
      </c>
    </row>
    <row r="7658" spans="1:5">
      <c r="A7658" s="58">
        <v>44253</v>
      </c>
      <c r="B7658" s="59">
        <v>44253</v>
      </c>
      <c r="C7658" s="59" t="s">
        <v>603</v>
      </c>
      <c r="D7658" s="60">
        <f>VLOOKUP(Pag_Inicio_Corr_mas_casos[[#This Row],[Corregimiento]],Hoja3!$A$2:$D$676,4,0)</f>
        <v>40611</v>
      </c>
      <c r="E7658" s="59">
        <v>11</v>
      </c>
    </row>
    <row r="7659" spans="1:5">
      <c r="A7659" s="58">
        <v>44253</v>
      </c>
      <c r="B7659" s="59">
        <v>44253</v>
      </c>
      <c r="C7659" s="59" t="s">
        <v>643</v>
      </c>
      <c r="D7659" s="60">
        <f>VLOOKUP(Pag_Inicio_Corr_mas_casos[[#This Row],[Corregimiento]],Hoja3!$A$2:$D$676,4,0)</f>
        <v>40612</v>
      </c>
      <c r="E7659" s="59">
        <v>11</v>
      </c>
    </row>
    <row r="7660" spans="1:5">
      <c r="A7660" s="58">
        <v>44253</v>
      </c>
      <c r="B7660" s="59">
        <v>44253</v>
      </c>
      <c r="C7660" s="59" t="s">
        <v>559</v>
      </c>
      <c r="D7660" s="60">
        <f>VLOOKUP(Pag_Inicio_Corr_mas_casos[[#This Row],[Corregimiento]],Hoja3!$A$2:$D$676,4,0)</f>
        <v>130708</v>
      </c>
      <c r="E7660" s="59">
        <v>10</v>
      </c>
    </row>
    <row r="7661" spans="1:5">
      <c r="A7661" s="58">
        <v>44253</v>
      </c>
      <c r="B7661" s="59">
        <v>44253</v>
      </c>
      <c r="C7661" s="59" t="s">
        <v>605</v>
      </c>
      <c r="D7661" s="60">
        <f>VLOOKUP(Pag_Inicio_Corr_mas_casos[[#This Row],[Corregimiento]],Hoja3!$A$2:$D$676,4,0)</f>
        <v>10206</v>
      </c>
      <c r="E7661" s="59">
        <v>9</v>
      </c>
    </row>
    <row r="7662" spans="1:5">
      <c r="A7662" s="58">
        <v>44253</v>
      </c>
      <c r="B7662" s="59">
        <v>44253</v>
      </c>
      <c r="C7662" s="59" t="s">
        <v>531</v>
      </c>
      <c r="D7662" s="60">
        <f>VLOOKUP(Pag_Inicio_Corr_mas_casos[[#This Row],[Corregimiento]],Hoja3!$A$2:$D$676,4,0)</f>
        <v>81008</v>
      </c>
      <c r="E7662" s="59">
        <v>8</v>
      </c>
    </row>
    <row r="7663" spans="1:5">
      <c r="A7663" s="58">
        <v>44253</v>
      </c>
      <c r="B7663" s="59">
        <v>44253</v>
      </c>
      <c r="C7663" s="59" t="s">
        <v>999</v>
      </c>
      <c r="D7663" s="60">
        <f>VLOOKUP(Pag_Inicio_Corr_mas_casos[[#This Row],[Corregimiento]],Hoja3!$A$2:$D$676,4,0)</f>
        <v>20601</v>
      </c>
      <c r="E7663" s="59">
        <v>8</v>
      </c>
    </row>
    <row r="7664" spans="1:5">
      <c r="A7664" s="58">
        <v>44253</v>
      </c>
      <c r="B7664" s="59">
        <v>44253</v>
      </c>
      <c r="C7664" s="59" t="s">
        <v>622</v>
      </c>
      <c r="D7664" s="60">
        <f>VLOOKUP(Pag_Inicio_Corr_mas_casos[[#This Row],[Corregimiento]],Hoja3!$A$2:$D$676,4,0)</f>
        <v>10101</v>
      </c>
      <c r="E7664" s="59">
        <v>8</v>
      </c>
    </row>
    <row r="7665" spans="1:5">
      <c r="A7665" s="58">
        <v>44253</v>
      </c>
      <c r="B7665" s="59">
        <v>44253</v>
      </c>
      <c r="C7665" s="59" t="s">
        <v>569</v>
      </c>
      <c r="D7665" s="60">
        <f>VLOOKUP(Pag_Inicio_Corr_mas_casos[[#This Row],[Corregimiento]],Hoja3!$A$2:$D$676,4,0)</f>
        <v>81003</v>
      </c>
      <c r="E7665" s="59">
        <v>8</v>
      </c>
    </row>
    <row r="7666" spans="1:5">
      <c r="A7666" s="58">
        <v>44253</v>
      </c>
      <c r="B7666" s="59">
        <v>44253</v>
      </c>
      <c r="C7666" s="59" t="s">
        <v>638</v>
      </c>
      <c r="D7666" s="60">
        <f>VLOOKUP(Pag_Inicio_Corr_mas_casos[[#This Row],[Corregimiento]],Hoja3!$A$2:$D$676,4,0)</f>
        <v>40610</v>
      </c>
      <c r="E7666" s="59">
        <v>7</v>
      </c>
    </row>
    <row r="7667" spans="1:5">
      <c r="A7667" s="58">
        <v>44253</v>
      </c>
      <c r="B7667" s="59">
        <v>44253</v>
      </c>
      <c r="C7667" s="59" t="s">
        <v>550</v>
      </c>
      <c r="D7667" s="60">
        <f>VLOOKUP(Pag_Inicio_Corr_mas_casos[[#This Row],[Corregimiento]],Hoja3!$A$2:$D$676,4,0)</f>
        <v>80813</v>
      </c>
      <c r="E7667" s="59">
        <v>6</v>
      </c>
    </row>
    <row r="7668" spans="1:5">
      <c r="A7668" s="58">
        <v>44253</v>
      </c>
      <c r="B7668" s="59">
        <v>44253</v>
      </c>
      <c r="C7668" s="59" t="s">
        <v>568</v>
      </c>
      <c r="D7668" s="60">
        <f>VLOOKUP(Pag_Inicio_Corr_mas_casos[[#This Row],[Corregimiento]],Hoja3!$A$2:$D$676,4,0)</f>
        <v>130717</v>
      </c>
      <c r="E7668" s="59">
        <v>6</v>
      </c>
    </row>
    <row r="7669" spans="1:5">
      <c r="A7669" s="58">
        <v>44253</v>
      </c>
      <c r="B7669" s="59">
        <v>44253</v>
      </c>
      <c r="C7669" s="59" t="s">
        <v>1011</v>
      </c>
      <c r="D7669" s="60">
        <f>VLOOKUP(Pag_Inicio_Corr_mas_casos[[#This Row],[Corregimiento]],Hoja3!$A$2:$D$676,4,0)</f>
        <v>40201</v>
      </c>
      <c r="E7669" s="59">
        <v>6</v>
      </c>
    </row>
    <row r="7670" spans="1:5">
      <c r="A7670" s="58">
        <v>44253</v>
      </c>
      <c r="B7670" s="59">
        <v>44253</v>
      </c>
      <c r="C7670" s="59" t="s">
        <v>1036</v>
      </c>
      <c r="D7670" s="60">
        <f>VLOOKUP(Pag_Inicio_Corr_mas_casos[[#This Row],[Corregimiento]],Hoja3!$A$2:$D$676,4,0)</f>
        <v>30102</v>
      </c>
      <c r="E7670" s="59">
        <v>5</v>
      </c>
    </row>
    <row r="7671" spans="1:5">
      <c r="A7671" s="58">
        <v>44253</v>
      </c>
      <c r="B7671" s="59">
        <v>44253</v>
      </c>
      <c r="C7671" s="59" t="s">
        <v>1037</v>
      </c>
      <c r="D7671" s="60">
        <f>VLOOKUP(Pag_Inicio_Corr_mas_casos[[#This Row],[Corregimiento]],Hoja3!$A$2:$D$676,4,0)</f>
        <v>60401</v>
      </c>
      <c r="E7671" s="59">
        <v>5</v>
      </c>
    </row>
    <row r="7672" spans="1:5">
      <c r="A7672" s="58">
        <v>44253</v>
      </c>
      <c r="B7672" s="59">
        <v>44253</v>
      </c>
      <c r="C7672" s="59" t="s">
        <v>1035</v>
      </c>
      <c r="D7672" s="60">
        <f>VLOOKUP(Pag_Inicio_Corr_mas_casos[[#This Row],[Corregimiento]],Hoja3!$A$2:$D$676,4,0)</f>
        <v>10215</v>
      </c>
      <c r="E7672" s="59">
        <v>5</v>
      </c>
    </row>
    <row r="7673" spans="1:5">
      <c r="A7673" s="58">
        <v>44253</v>
      </c>
      <c r="B7673" s="59">
        <v>44253</v>
      </c>
      <c r="C7673" s="59" t="s">
        <v>594</v>
      </c>
      <c r="D7673" s="60">
        <f>VLOOKUP(Pag_Inicio_Corr_mas_casos[[#This Row],[Corregimiento]],Hoja3!$A$2:$D$676,4,0)</f>
        <v>40503</v>
      </c>
      <c r="E7673" s="59">
        <v>5</v>
      </c>
    </row>
    <row r="7674" spans="1:5">
      <c r="A7674" s="58">
        <v>44253</v>
      </c>
      <c r="B7674" s="59">
        <v>44253</v>
      </c>
      <c r="C7674" s="59" t="s">
        <v>540</v>
      </c>
      <c r="D7674" s="60">
        <f>VLOOKUP(Pag_Inicio_Corr_mas_casos[[#This Row],[Corregimiento]],Hoja3!$A$2:$D$676,4,0)</f>
        <v>80812</v>
      </c>
      <c r="E7674" s="59">
        <v>5</v>
      </c>
    </row>
    <row r="7675" spans="1:5">
      <c r="A7675" s="67">
        <v>44254</v>
      </c>
      <c r="B7675" s="68">
        <v>44254</v>
      </c>
      <c r="C7675" s="68" t="s">
        <v>1029</v>
      </c>
      <c r="D7675" s="69">
        <f>VLOOKUP(Pag_Inicio_Corr_mas_casos[[#This Row],[Corregimiento]],Hoja3!$A$2:$D$676,4,0)</f>
        <v>100101</v>
      </c>
      <c r="E7675" s="68">
        <v>18</v>
      </c>
    </row>
    <row r="7676" spans="1:5">
      <c r="A7676" s="67">
        <v>44254</v>
      </c>
      <c r="B7676" s="68">
        <v>44254</v>
      </c>
      <c r="C7676" s="68" t="s">
        <v>570</v>
      </c>
      <c r="D7676" s="69">
        <f>VLOOKUP(Pag_Inicio_Corr_mas_casos[[#This Row],[Corregimiento]],Hoja3!$A$2:$D$676,4,0)</f>
        <v>81009</v>
      </c>
      <c r="E7676" s="68">
        <v>16</v>
      </c>
    </row>
    <row r="7677" spans="1:5">
      <c r="A7677" s="67">
        <v>44254</v>
      </c>
      <c r="B7677" s="68">
        <v>44254</v>
      </c>
      <c r="C7677" s="68" t="s">
        <v>1008</v>
      </c>
      <c r="D7677" s="69">
        <f>VLOOKUP(Pag_Inicio_Corr_mas_casos[[#This Row],[Corregimiento]],Hoja3!$A$2:$D$676,4,0)</f>
        <v>40601</v>
      </c>
      <c r="E7677" s="68">
        <v>16</v>
      </c>
    </row>
    <row r="7678" spans="1:5">
      <c r="A7678" s="67">
        <v>44254</v>
      </c>
      <c r="B7678" s="68">
        <v>44254</v>
      </c>
      <c r="C7678" s="68" t="s">
        <v>548</v>
      </c>
      <c r="D7678" s="69">
        <f>VLOOKUP(Pag_Inicio_Corr_mas_casos[[#This Row],[Corregimiento]],Hoja3!$A$2:$D$676,4,0)</f>
        <v>10201</v>
      </c>
      <c r="E7678" s="68">
        <v>15</v>
      </c>
    </row>
    <row r="7679" spans="1:5">
      <c r="A7679" s="67">
        <v>44254</v>
      </c>
      <c r="B7679" s="68">
        <v>44254</v>
      </c>
      <c r="C7679" s="68" t="s">
        <v>603</v>
      </c>
      <c r="D7679" s="69">
        <f>VLOOKUP(Pag_Inicio_Corr_mas_casos[[#This Row],[Corregimiento]],Hoja3!$A$2:$D$676,4,0)</f>
        <v>40611</v>
      </c>
      <c r="E7679" s="68">
        <v>14</v>
      </c>
    </row>
    <row r="7680" spans="1:5">
      <c r="A7680" s="67">
        <v>44254</v>
      </c>
      <c r="B7680" s="68">
        <v>44254</v>
      </c>
      <c r="C7680" s="68" t="s">
        <v>1031</v>
      </c>
      <c r="D7680" s="69">
        <f>VLOOKUP(Pag_Inicio_Corr_mas_casos[[#This Row],[Corregimiento]],Hoja3!$A$2:$D$676,4,0)</f>
        <v>91101</v>
      </c>
      <c r="E7680" s="68">
        <v>13</v>
      </c>
    </row>
    <row r="7681" spans="1:5">
      <c r="A7681" s="67">
        <v>44254</v>
      </c>
      <c r="B7681" s="68">
        <v>44254</v>
      </c>
      <c r="C7681" s="68" t="s">
        <v>529</v>
      </c>
      <c r="D7681" s="69">
        <f>VLOOKUP(Pag_Inicio_Corr_mas_casos[[#This Row],[Corregimiento]],Hoja3!$A$2:$D$676,4,0)</f>
        <v>80821</v>
      </c>
      <c r="E7681" s="68">
        <v>13</v>
      </c>
    </row>
    <row r="7682" spans="1:5">
      <c r="A7682" s="67">
        <v>44254</v>
      </c>
      <c r="B7682" s="68">
        <v>44254</v>
      </c>
      <c r="C7682" s="68" t="s">
        <v>546</v>
      </c>
      <c r="D7682" s="69">
        <f>VLOOKUP(Pag_Inicio_Corr_mas_casos[[#This Row],[Corregimiento]],Hoja3!$A$2:$D$676,4,0)</f>
        <v>30107</v>
      </c>
      <c r="E7682" s="68">
        <v>13</v>
      </c>
    </row>
    <row r="7683" spans="1:5">
      <c r="A7683" s="67">
        <v>44254</v>
      </c>
      <c r="B7683" s="68">
        <v>44254</v>
      </c>
      <c r="C7683" s="68" t="s">
        <v>634</v>
      </c>
      <c r="D7683" s="69">
        <f>VLOOKUP(Pag_Inicio_Corr_mas_casos[[#This Row],[Corregimiento]],Hoja3!$A$2:$D$676,4,0)</f>
        <v>91008</v>
      </c>
      <c r="E7683" s="68">
        <v>12</v>
      </c>
    </row>
    <row r="7684" spans="1:5">
      <c r="A7684" s="67">
        <v>44254</v>
      </c>
      <c r="B7684" s="68">
        <v>44254</v>
      </c>
      <c r="C7684" s="68" t="s">
        <v>1038</v>
      </c>
      <c r="D7684" s="69">
        <f>VLOOKUP(Pag_Inicio_Corr_mas_casos[[#This Row],[Corregimiento]],Hoja3!$A$2:$D$676,4,0)</f>
        <v>40401</v>
      </c>
      <c r="E7684" s="68">
        <v>12</v>
      </c>
    </row>
    <row r="7685" spans="1:5">
      <c r="A7685" s="67">
        <v>44254</v>
      </c>
      <c r="B7685" s="68">
        <v>44254</v>
      </c>
      <c r="C7685" s="68" t="s">
        <v>643</v>
      </c>
      <c r="D7685" s="69">
        <f>VLOOKUP(Pag_Inicio_Corr_mas_casos[[#This Row],[Corregimiento]],Hoja3!$A$2:$D$676,4,0)</f>
        <v>40612</v>
      </c>
      <c r="E7685" s="68">
        <v>12</v>
      </c>
    </row>
    <row r="7686" spans="1:5">
      <c r="A7686" s="67">
        <v>44254</v>
      </c>
      <c r="B7686" s="68">
        <v>44254</v>
      </c>
      <c r="C7686" s="68" t="s">
        <v>1039</v>
      </c>
      <c r="D7686" s="69">
        <f>VLOOKUP(Pag_Inicio_Corr_mas_casos[[#This Row],[Corregimiento]],Hoja3!$A$2:$D$676,4,0)</f>
        <v>120702</v>
      </c>
      <c r="E7686" s="68">
        <v>11</v>
      </c>
    </row>
    <row r="7687" spans="1:5">
      <c r="A7687" s="67">
        <v>44254</v>
      </c>
      <c r="B7687" s="68">
        <v>44254</v>
      </c>
      <c r="C7687" s="68" t="s">
        <v>622</v>
      </c>
      <c r="D7687" s="69">
        <f>VLOOKUP(Pag_Inicio_Corr_mas_casos[[#This Row],[Corregimiento]],Hoja3!$A$2:$D$676,4,0)</f>
        <v>10101</v>
      </c>
      <c r="E7687" s="68">
        <v>9</v>
      </c>
    </row>
    <row r="7688" spans="1:5">
      <c r="A7688" s="67">
        <v>44254</v>
      </c>
      <c r="B7688" s="68">
        <v>44254</v>
      </c>
      <c r="C7688" s="68" t="s">
        <v>537</v>
      </c>
      <c r="D7688" s="69">
        <f>VLOOKUP(Pag_Inicio_Corr_mas_casos[[#This Row],[Corregimiento]],Hoja3!$A$2:$D$676,4,0)</f>
        <v>80819</v>
      </c>
      <c r="E7688" s="68">
        <v>9</v>
      </c>
    </row>
    <row r="7689" spans="1:5">
      <c r="A7689" s="67">
        <v>44254</v>
      </c>
      <c r="B7689" s="68">
        <v>44254</v>
      </c>
      <c r="C7689" s="68" t="s">
        <v>575</v>
      </c>
      <c r="D7689" s="69">
        <f>VLOOKUP(Pag_Inicio_Corr_mas_casos[[#This Row],[Corregimiento]],Hoja3!$A$2:$D$676,4,0)</f>
        <v>80807</v>
      </c>
      <c r="E7689" s="68">
        <v>8</v>
      </c>
    </row>
    <row r="7690" spans="1:5">
      <c r="A7690" s="67">
        <v>44254</v>
      </c>
      <c r="B7690" s="68">
        <v>44254</v>
      </c>
      <c r="C7690" s="68" t="s">
        <v>579</v>
      </c>
      <c r="D7690" s="69">
        <f>VLOOKUP(Pag_Inicio_Corr_mas_casos[[#This Row],[Corregimiento]],Hoja3!$A$2:$D$676,4,0)</f>
        <v>130706</v>
      </c>
      <c r="E7690" s="68">
        <v>8</v>
      </c>
    </row>
    <row r="7691" spans="1:5">
      <c r="A7691" s="67">
        <v>44254</v>
      </c>
      <c r="B7691" s="68">
        <v>44254</v>
      </c>
      <c r="C7691" s="68" t="s">
        <v>533</v>
      </c>
      <c r="D7691" s="69">
        <f>VLOOKUP(Pag_Inicio_Corr_mas_casos[[#This Row],[Corregimiento]],Hoja3!$A$2:$D$676,4,0)</f>
        <v>80817</v>
      </c>
      <c r="E7691" s="68">
        <v>8</v>
      </c>
    </row>
    <row r="7692" spans="1:5">
      <c r="A7692" s="67">
        <v>44254</v>
      </c>
      <c r="B7692" s="68">
        <v>44254</v>
      </c>
      <c r="C7692" s="68" t="s">
        <v>605</v>
      </c>
      <c r="D7692" s="69">
        <f>VLOOKUP(Pag_Inicio_Corr_mas_casos[[#This Row],[Corregimiento]],Hoja3!$A$2:$D$676,4,0)</f>
        <v>10206</v>
      </c>
      <c r="E7692" s="68">
        <v>7</v>
      </c>
    </row>
    <row r="7693" spans="1:5">
      <c r="A7693" s="67">
        <v>44254</v>
      </c>
      <c r="B7693" s="68">
        <v>44254</v>
      </c>
      <c r="C7693" s="68" t="s">
        <v>633</v>
      </c>
      <c r="D7693" s="69">
        <f>VLOOKUP(Pag_Inicio_Corr_mas_casos[[#This Row],[Corregimiento]],Hoja3!$A$2:$D$676,4,0)</f>
        <v>40501</v>
      </c>
      <c r="E7693" s="68">
        <v>7</v>
      </c>
    </row>
    <row r="7694" spans="1:5">
      <c r="A7694" s="67">
        <v>44254</v>
      </c>
      <c r="B7694" s="68">
        <v>44254</v>
      </c>
      <c r="C7694" s="68" t="s">
        <v>526</v>
      </c>
      <c r="D7694" s="69">
        <f>VLOOKUP(Pag_Inicio_Corr_mas_casos[[#This Row],[Corregimiento]],Hoja3!$A$2:$D$676,4,0)</f>
        <v>130106</v>
      </c>
      <c r="E7694" s="68">
        <v>7</v>
      </c>
    </row>
    <row r="7695" spans="1:5">
      <c r="A7695" s="48">
        <v>44255</v>
      </c>
      <c r="B7695" s="46">
        <v>44255</v>
      </c>
      <c r="C7695" s="46" t="s">
        <v>906</v>
      </c>
      <c r="D7695" s="47">
        <f>VLOOKUP(Pag_Inicio_Corr_mas_casos[[#This Row],[Corregimiento]],Hoja3!$A$2:$D$676,4,0)</f>
        <v>40601</v>
      </c>
      <c r="E7695" s="46">
        <v>17</v>
      </c>
    </row>
    <row r="7696" spans="1:5">
      <c r="A7696" s="48">
        <v>44255</v>
      </c>
      <c r="B7696" s="46">
        <v>44255</v>
      </c>
      <c r="C7696" s="46" t="s">
        <v>1017</v>
      </c>
      <c r="D7696" s="47">
        <f>VLOOKUP(Pag_Inicio_Corr_mas_casos[[#This Row],[Corregimiento]],Hoja3!$A$2:$D$676,4,0)</f>
        <v>10215</v>
      </c>
      <c r="E7696" s="46">
        <v>11</v>
      </c>
    </row>
    <row r="7697" spans="1:5">
      <c r="A7697" s="48">
        <v>44255</v>
      </c>
      <c r="B7697" s="46">
        <v>44255</v>
      </c>
      <c r="C7697" s="46" t="s">
        <v>925</v>
      </c>
      <c r="D7697" s="47">
        <f>VLOOKUP(Pag_Inicio_Corr_mas_casos[[#This Row],[Corregimiento]],Hoja3!$A$2:$D$676,4,0)</f>
        <v>91101</v>
      </c>
      <c r="E7697" s="46">
        <v>11</v>
      </c>
    </row>
    <row r="7698" spans="1:5">
      <c r="A7698" s="48">
        <v>44255</v>
      </c>
      <c r="B7698" s="46">
        <v>44255</v>
      </c>
      <c r="C7698" s="46" t="s">
        <v>847</v>
      </c>
      <c r="D7698" s="47">
        <f>VLOOKUP(Pag_Inicio_Corr_mas_casos[[#This Row],[Corregimiento]],Hoja3!$A$2:$D$676,4,0)</f>
        <v>40501</v>
      </c>
      <c r="E7698" s="46">
        <v>10</v>
      </c>
    </row>
    <row r="7699" spans="1:5">
      <c r="A7699" s="48">
        <v>44255</v>
      </c>
      <c r="B7699" s="46">
        <v>44255</v>
      </c>
      <c r="C7699" s="46" t="s">
        <v>849</v>
      </c>
      <c r="D7699" s="47">
        <f>VLOOKUP(Pag_Inicio_Corr_mas_casos[[#This Row],[Corregimiento]],Hoja3!$A$2:$D$676,4,0)</f>
        <v>40611</v>
      </c>
      <c r="E7699" s="46">
        <v>10</v>
      </c>
    </row>
    <row r="7700" spans="1:5">
      <c r="A7700" s="48">
        <v>44255</v>
      </c>
      <c r="B7700" s="46">
        <v>44255</v>
      </c>
      <c r="C7700" s="46" t="s">
        <v>884</v>
      </c>
      <c r="D7700" s="47">
        <f>VLOOKUP(Pag_Inicio_Corr_mas_casos[[#This Row],[Corregimiento]],Hoja3!$A$2:$D$676,4,0)</f>
        <v>130108</v>
      </c>
      <c r="E7700" s="46">
        <v>9</v>
      </c>
    </row>
    <row r="7701" spans="1:5">
      <c r="A7701" s="48">
        <v>44255</v>
      </c>
      <c r="B7701" s="46">
        <v>44255</v>
      </c>
      <c r="C7701" s="46" t="s">
        <v>879</v>
      </c>
      <c r="D7701" s="47">
        <f>VLOOKUP(Pag_Inicio_Corr_mas_casos[[#This Row],[Corregimiento]],Hoja3!$A$2:$D$676,4,0)</f>
        <v>91008</v>
      </c>
      <c r="E7701" s="46">
        <v>9</v>
      </c>
    </row>
    <row r="7702" spans="1:5">
      <c r="A7702" s="48">
        <v>44255</v>
      </c>
      <c r="B7702" s="46">
        <v>44255</v>
      </c>
      <c r="C7702" s="46" t="s">
        <v>1040</v>
      </c>
      <c r="D7702" s="47">
        <f>VLOOKUP(Pag_Inicio_Corr_mas_casos[[#This Row],[Corregimiento]],Hoja3!$A$2:$D$676,4,0)</f>
        <v>40706</v>
      </c>
      <c r="E7702" s="46">
        <v>8</v>
      </c>
    </row>
    <row r="7703" spans="1:5">
      <c r="A7703" s="48">
        <v>44255</v>
      </c>
      <c r="B7703" s="46">
        <v>44255</v>
      </c>
      <c r="C7703" s="46" t="s">
        <v>1041</v>
      </c>
      <c r="D7703" s="47">
        <f>VLOOKUP(Pag_Inicio_Corr_mas_casos[[#This Row],[Corregimiento]],Hoja3!$A$2:$D$676,4,0)</f>
        <v>40502</v>
      </c>
      <c r="E7703" s="46">
        <v>7</v>
      </c>
    </row>
    <row r="7704" spans="1:5">
      <c r="A7704" s="48">
        <v>44255</v>
      </c>
      <c r="B7704" s="46">
        <v>44255</v>
      </c>
      <c r="C7704" s="46" t="s">
        <v>798</v>
      </c>
      <c r="D7704" s="47">
        <f>VLOOKUP(Pag_Inicio_Corr_mas_casos[[#This Row],[Corregimiento]],Hoja3!$A$2:$D$676,4,0)</f>
        <v>80820</v>
      </c>
      <c r="E7704" s="46">
        <v>7</v>
      </c>
    </row>
    <row r="7705" spans="1:5">
      <c r="A7705" s="48">
        <v>44255</v>
      </c>
      <c r="B7705" s="46">
        <v>44255</v>
      </c>
      <c r="C7705" s="46" t="s">
        <v>858</v>
      </c>
      <c r="D7705" s="47">
        <f>VLOOKUP(Pag_Inicio_Corr_mas_casos[[#This Row],[Corregimiento]],Hoja3!$A$2:$D$676,4,0)</f>
        <v>80819</v>
      </c>
      <c r="E7705" s="46">
        <v>7</v>
      </c>
    </row>
    <row r="7706" spans="1:5">
      <c r="A7706" s="48">
        <v>44255</v>
      </c>
      <c r="B7706" s="46">
        <v>44255</v>
      </c>
      <c r="C7706" s="46" t="s">
        <v>1021</v>
      </c>
      <c r="D7706" s="47">
        <f>VLOOKUP(Pag_Inicio_Corr_mas_casos[[#This Row],[Corregimiento]],Hoja3!$A$2:$D$676,4,0)</f>
        <v>40701</v>
      </c>
      <c r="E7706" s="46">
        <v>7</v>
      </c>
    </row>
    <row r="7707" spans="1:5">
      <c r="A7707" s="48">
        <v>44255</v>
      </c>
      <c r="B7707" s="46">
        <v>44255</v>
      </c>
      <c r="C7707" s="46" t="s">
        <v>803</v>
      </c>
      <c r="D7707" s="47">
        <f>VLOOKUP(Pag_Inicio_Corr_mas_casos[[#This Row],[Corregimiento]],Hoja3!$A$2:$D$676,4,0)</f>
        <v>130716</v>
      </c>
      <c r="E7707" s="46">
        <v>6</v>
      </c>
    </row>
    <row r="7708" spans="1:5">
      <c r="A7708" s="48">
        <v>44255</v>
      </c>
      <c r="B7708" s="46">
        <v>44255</v>
      </c>
      <c r="C7708" s="46" t="s">
        <v>853</v>
      </c>
      <c r="D7708" s="47">
        <f>VLOOKUP(Pag_Inicio_Corr_mas_casos[[#This Row],[Corregimiento]],Hoja3!$A$2:$D$676,4,0)</f>
        <v>40612</v>
      </c>
      <c r="E7708" s="46">
        <v>6</v>
      </c>
    </row>
    <row r="7709" spans="1:5">
      <c r="A7709" s="48">
        <v>44255</v>
      </c>
      <c r="B7709" s="46">
        <v>44255</v>
      </c>
      <c r="C7709" s="46" t="s">
        <v>988</v>
      </c>
      <c r="D7709" s="47">
        <f>VLOOKUP(Pag_Inicio_Corr_mas_casos[[#This Row],[Corregimiento]],Hoja3!$A$2:$D$676,4,0)</f>
        <v>40104</v>
      </c>
      <c r="E7709" s="46">
        <v>6</v>
      </c>
    </row>
    <row r="7710" spans="1:5">
      <c r="A7710" s="48">
        <v>44255</v>
      </c>
      <c r="B7710" s="46">
        <v>44255</v>
      </c>
      <c r="C7710" s="46" t="s">
        <v>1042</v>
      </c>
      <c r="D7710" s="47">
        <f>VLOOKUP(Pag_Inicio_Corr_mas_casos[[#This Row],[Corregimiento]],Hoja3!$A$2:$D$676,4,0)</f>
        <v>10201</v>
      </c>
      <c r="E7710" s="46">
        <v>6</v>
      </c>
    </row>
    <row r="7711" spans="1:5">
      <c r="A7711" s="48">
        <v>44255</v>
      </c>
      <c r="B7711" s="46">
        <v>44255</v>
      </c>
      <c r="C7711" s="46" t="s">
        <v>816</v>
      </c>
      <c r="D7711" s="47">
        <f>VLOOKUP(Pag_Inicio_Corr_mas_casos[[#This Row],[Corregimiento]],Hoja3!$A$2:$D$676,4,0)</f>
        <v>40606</v>
      </c>
      <c r="E7711" s="46">
        <v>6</v>
      </c>
    </row>
    <row r="7712" spans="1:5">
      <c r="A7712" s="48">
        <v>44255</v>
      </c>
      <c r="B7712" s="46">
        <v>44255</v>
      </c>
      <c r="C7712" s="46" t="s">
        <v>927</v>
      </c>
      <c r="D7712" s="47">
        <f>VLOOKUP(Pag_Inicio_Corr_mas_casos[[#This Row],[Corregimiento]],Hoja3!$A$2:$D$676,4,0)</f>
        <v>40604</v>
      </c>
      <c r="E7712" s="46">
        <v>6</v>
      </c>
    </row>
    <row r="7713" spans="1:5">
      <c r="A7713" s="48">
        <v>44255</v>
      </c>
      <c r="B7713" s="46">
        <v>44255</v>
      </c>
      <c r="C7713" s="46" t="s">
        <v>1043</v>
      </c>
      <c r="D7713" s="47">
        <f>VLOOKUP(Pag_Inicio_Corr_mas_casos[[#This Row],[Corregimiento]],Hoja3!$A$2:$D$676,4,0)</f>
        <v>120404</v>
      </c>
      <c r="E7713" s="46">
        <v>6</v>
      </c>
    </row>
    <row r="7714" spans="1:5">
      <c r="A7714" s="48">
        <v>44255</v>
      </c>
      <c r="B7714" s="46">
        <v>44255</v>
      </c>
      <c r="C7714" s="46" t="s">
        <v>997</v>
      </c>
      <c r="D7714" s="47">
        <f>VLOOKUP(Pag_Inicio_Corr_mas_casos[[#This Row],[Corregimiento]],Hoja3!$A$2:$D$676,4,0)</f>
        <v>41001</v>
      </c>
      <c r="E7714" s="46">
        <v>5</v>
      </c>
    </row>
    <row r="7715" spans="1:5">
      <c r="A7715" s="111">
        <v>44256</v>
      </c>
      <c r="B7715" s="112">
        <v>44256</v>
      </c>
      <c r="C7715" s="112" t="s">
        <v>906</v>
      </c>
      <c r="D7715" s="113">
        <f>VLOOKUP(Pag_Inicio_Corr_mas_casos[[#This Row],[Corregimiento]],Hoja3!$A$2:$D$676,4,0)</f>
        <v>40601</v>
      </c>
      <c r="E7715" s="112">
        <v>22</v>
      </c>
    </row>
    <row r="7716" spans="1:5">
      <c r="A7716" s="111">
        <v>44256</v>
      </c>
      <c r="B7716" s="112">
        <v>44256</v>
      </c>
      <c r="C7716" s="112" t="s">
        <v>1044</v>
      </c>
      <c r="D7716" s="113">
        <f>VLOOKUP(Pag_Inicio_Corr_mas_casos[[#This Row],[Corregimiento]],Hoja3!$A$2:$D$676,4,0)</f>
        <v>70408</v>
      </c>
      <c r="E7716" s="112">
        <v>21</v>
      </c>
    </row>
    <row r="7717" spans="1:5">
      <c r="A7717" s="111">
        <v>44256</v>
      </c>
      <c r="B7717" s="112">
        <v>44256</v>
      </c>
      <c r="C7717" s="112" t="s">
        <v>797</v>
      </c>
      <c r="D7717" s="113">
        <f>VLOOKUP(Pag_Inicio_Corr_mas_casos[[#This Row],[Corregimiento]],Hoja3!$A$2:$D$676,4,0)</f>
        <v>80813</v>
      </c>
      <c r="E7717" s="112">
        <v>20</v>
      </c>
    </row>
    <row r="7718" spans="1:5">
      <c r="A7718" s="111">
        <v>44256</v>
      </c>
      <c r="B7718" s="112">
        <v>44256</v>
      </c>
      <c r="C7718" s="112" t="s">
        <v>879</v>
      </c>
      <c r="D7718" s="113">
        <f>VLOOKUP(Pag_Inicio_Corr_mas_casos[[#This Row],[Corregimiento]],Hoja3!$A$2:$D$676,4,0)</f>
        <v>91008</v>
      </c>
      <c r="E7718" s="112">
        <v>18</v>
      </c>
    </row>
    <row r="7719" spans="1:5">
      <c r="A7719" s="111">
        <v>44256</v>
      </c>
      <c r="B7719" s="112">
        <v>44256</v>
      </c>
      <c r="C7719" s="112" t="s">
        <v>924</v>
      </c>
      <c r="D7719" s="113">
        <f>VLOOKUP(Pag_Inicio_Corr_mas_casos[[#This Row],[Corregimiento]],Hoja3!$A$2:$D$676,4,0)</f>
        <v>40503</v>
      </c>
      <c r="E7719" s="112">
        <v>13</v>
      </c>
    </row>
    <row r="7720" spans="1:5">
      <c r="A7720" s="111">
        <v>44256</v>
      </c>
      <c r="B7720" s="112">
        <v>44256</v>
      </c>
      <c r="C7720" s="112" t="s">
        <v>988</v>
      </c>
      <c r="D7720" s="113">
        <f>VLOOKUP(Pag_Inicio_Corr_mas_casos[[#This Row],[Corregimiento]],Hoja3!$A$2:$D$676,4,0)</f>
        <v>40104</v>
      </c>
      <c r="E7720" s="112">
        <v>13</v>
      </c>
    </row>
    <row r="7721" spans="1:5">
      <c r="A7721" s="111">
        <v>44256</v>
      </c>
      <c r="B7721" s="112">
        <v>44256</v>
      </c>
      <c r="C7721" s="112" t="s">
        <v>996</v>
      </c>
      <c r="D7721" s="113">
        <f>VLOOKUP(Pag_Inicio_Corr_mas_casos[[#This Row],[Corregimiento]],Hoja3!$A$2:$D$676,4,0)</f>
        <v>10206</v>
      </c>
      <c r="E7721" s="112">
        <v>13</v>
      </c>
    </row>
    <row r="7722" spans="1:5">
      <c r="A7722" s="111">
        <v>44256</v>
      </c>
      <c r="B7722" s="112">
        <v>44256</v>
      </c>
      <c r="C7722" s="112" t="s">
        <v>930</v>
      </c>
      <c r="D7722" s="113">
        <f>VLOOKUP(Pag_Inicio_Corr_mas_casos[[#This Row],[Corregimiento]],Hoja3!$A$2:$D$676,4,0)</f>
        <v>130104</v>
      </c>
      <c r="E7722" s="112">
        <v>13</v>
      </c>
    </row>
    <row r="7723" spans="1:5">
      <c r="A7723" s="111">
        <v>44256</v>
      </c>
      <c r="B7723" s="112">
        <v>44256</v>
      </c>
      <c r="C7723" s="112" t="s">
        <v>1045</v>
      </c>
      <c r="D7723" s="113">
        <f>VLOOKUP(Pag_Inicio_Corr_mas_casos[[#This Row],[Corregimiento]],Hoja3!$A$2:$D$676,4,0)</f>
        <v>20102</v>
      </c>
      <c r="E7723" s="112">
        <v>11</v>
      </c>
    </row>
    <row r="7724" spans="1:5">
      <c r="A7724" s="111">
        <v>44256</v>
      </c>
      <c r="B7724" s="112">
        <v>44256</v>
      </c>
      <c r="C7724" s="112" t="s">
        <v>997</v>
      </c>
      <c r="D7724" s="113">
        <f>VLOOKUP(Pag_Inicio_Corr_mas_casos[[#This Row],[Corregimiento]],Hoja3!$A$2:$D$676,4,0)</f>
        <v>41001</v>
      </c>
      <c r="E7724" s="112">
        <v>11</v>
      </c>
    </row>
    <row r="7725" spans="1:5">
      <c r="A7725" s="111">
        <v>44256</v>
      </c>
      <c r="B7725" s="112">
        <v>44256</v>
      </c>
      <c r="C7725" s="112" t="s">
        <v>1042</v>
      </c>
      <c r="D7725" s="113">
        <f>VLOOKUP(Pag_Inicio_Corr_mas_casos[[#This Row],[Corregimiento]],Hoja3!$A$2:$D$676,4,0)</f>
        <v>10201</v>
      </c>
      <c r="E7725" s="112">
        <v>10</v>
      </c>
    </row>
    <row r="7726" spans="1:5">
      <c r="A7726" s="111">
        <v>44256</v>
      </c>
      <c r="B7726" s="112">
        <v>44256</v>
      </c>
      <c r="C7726" s="112" t="s">
        <v>1046</v>
      </c>
      <c r="D7726" s="113">
        <f>VLOOKUP(Pag_Inicio_Corr_mas_casos[[#This Row],[Corregimiento]],Hoja3!$A$2:$D$676,4,0)</f>
        <v>40611</v>
      </c>
      <c r="E7726" s="112">
        <v>10</v>
      </c>
    </row>
    <row r="7727" spans="1:5">
      <c r="A7727" s="111">
        <v>44256</v>
      </c>
      <c r="B7727" s="112">
        <v>44256</v>
      </c>
      <c r="C7727" s="112" t="s">
        <v>853</v>
      </c>
      <c r="D7727" s="113">
        <f>VLOOKUP(Pag_Inicio_Corr_mas_casos[[#This Row],[Corregimiento]],Hoja3!$A$2:$D$676,4,0)</f>
        <v>40612</v>
      </c>
      <c r="E7727" s="112">
        <v>10</v>
      </c>
    </row>
    <row r="7728" spans="1:5">
      <c r="A7728" s="111">
        <v>44256</v>
      </c>
      <c r="B7728" s="112">
        <v>44256</v>
      </c>
      <c r="C7728" s="112" t="s">
        <v>905</v>
      </c>
      <c r="D7728" s="113">
        <f>VLOOKUP(Pag_Inicio_Corr_mas_casos[[#This Row],[Corregimiento]],Hoja3!$A$2:$D$676,4,0)</f>
        <v>91007</v>
      </c>
      <c r="E7728" s="112">
        <v>9</v>
      </c>
    </row>
    <row r="7729" spans="1:5">
      <c r="A7729" s="111">
        <v>44256</v>
      </c>
      <c r="B7729" s="112">
        <v>44256</v>
      </c>
      <c r="C7729" s="112" t="s">
        <v>927</v>
      </c>
      <c r="D7729" s="113">
        <f>VLOOKUP(Pag_Inicio_Corr_mas_casos[[#This Row],[Corregimiento]],Hoja3!$A$2:$D$676,4,0)</f>
        <v>40604</v>
      </c>
      <c r="E7729" s="112">
        <v>8</v>
      </c>
    </row>
    <row r="7730" spans="1:5">
      <c r="A7730" s="111">
        <v>44256</v>
      </c>
      <c r="B7730" s="112">
        <v>44256</v>
      </c>
      <c r="C7730" s="112" t="s">
        <v>955</v>
      </c>
      <c r="D7730" s="113">
        <f>VLOOKUP(Pag_Inicio_Corr_mas_casos[[#This Row],[Corregimiento]],Hoja3!$A$2:$D$676,4,0)</f>
        <v>40301</v>
      </c>
      <c r="E7730" s="112">
        <v>7</v>
      </c>
    </row>
    <row r="7731" spans="1:5">
      <c r="A7731" s="111">
        <v>44256</v>
      </c>
      <c r="B7731" s="112">
        <v>44256</v>
      </c>
      <c r="C7731" s="112" t="s">
        <v>816</v>
      </c>
      <c r="D7731" s="113">
        <f>VLOOKUP(Pag_Inicio_Corr_mas_casos[[#This Row],[Corregimiento]],Hoja3!$A$2:$D$676,4,0)</f>
        <v>40606</v>
      </c>
      <c r="E7731" s="112">
        <v>7</v>
      </c>
    </row>
    <row r="7732" spans="1:5">
      <c r="A7732" s="111">
        <v>44256</v>
      </c>
      <c r="B7732" s="112">
        <v>44256</v>
      </c>
      <c r="C7732" s="112" t="s">
        <v>916</v>
      </c>
      <c r="D7732" s="113">
        <f>VLOOKUP(Pag_Inicio_Corr_mas_casos[[#This Row],[Corregimiento]],Hoja3!$A$2:$D$676,4,0)</f>
        <v>91011</v>
      </c>
      <c r="E7732" s="112">
        <v>7</v>
      </c>
    </row>
    <row r="7733" spans="1:5">
      <c r="A7733" s="111">
        <v>44256</v>
      </c>
      <c r="B7733" s="112">
        <v>44256</v>
      </c>
      <c r="C7733" s="112" t="s">
        <v>959</v>
      </c>
      <c r="D7733" s="113">
        <f>VLOOKUP(Pag_Inicio_Corr_mas_casos[[#This Row],[Corregimiento]],Hoja3!$A$2:$D$676,4,0)</f>
        <v>20307</v>
      </c>
      <c r="E7733" s="112">
        <v>7</v>
      </c>
    </row>
    <row r="7734" spans="1:5">
      <c r="A7734" s="111">
        <v>44256</v>
      </c>
      <c r="B7734" s="112">
        <v>44256</v>
      </c>
      <c r="C7734" s="112" t="s">
        <v>1047</v>
      </c>
      <c r="D7734" s="113">
        <f>VLOOKUP(Pag_Inicio_Corr_mas_casos[[#This Row],[Corregimiento]],Hoja3!$A$2:$D$676,4,0)</f>
        <v>10301</v>
      </c>
      <c r="E7734" s="112">
        <v>7</v>
      </c>
    </row>
    <row r="7735" spans="1:5">
      <c r="A7735" s="86">
        <v>44257</v>
      </c>
      <c r="B7735" s="87">
        <v>44257</v>
      </c>
      <c r="C7735" s="87" t="s">
        <v>906</v>
      </c>
      <c r="D7735" s="88">
        <f>VLOOKUP(Pag_Inicio_Corr_mas_casos[[#This Row],[Corregimiento]],Hoja3!$A$2:$D$676,4,0)</f>
        <v>40601</v>
      </c>
      <c r="E7735" s="87">
        <v>22</v>
      </c>
    </row>
    <row r="7736" spans="1:5">
      <c r="A7736" s="86">
        <v>44257</v>
      </c>
      <c r="B7736" s="87">
        <v>44257</v>
      </c>
      <c r="C7736" s="87" t="s">
        <v>1045</v>
      </c>
      <c r="D7736" s="88">
        <f>VLOOKUP(Pag_Inicio_Corr_mas_casos[[#This Row],[Corregimiento]],Hoja3!$A$2:$D$676,4,0)</f>
        <v>20102</v>
      </c>
      <c r="E7736" s="87">
        <v>19</v>
      </c>
    </row>
    <row r="7737" spans="1:5">
      <c r="A7737" s="86">
        <v>44257</v>
      </c>
      <c r="B7737" s="87">
        <v>44257</v>
      </c>
      <c r="C7737" s="87" t="s">
        <v>1048</v>
      </c>
      <c r="D7737" s="88">
        <f>VLOOKUP(Pag_Inicio_Corr_mas_casos[[#This Row],[Corregimiento]],Hoja3!$A$2:$D$676,4,0)</f>
        <v>90504</v>
      </c>
      <c r="E7737" s="87">
        <v>17</v>
      </c>
    </row>
    <row r="7738" spans="1:5">
      <c r="A7738" s="86">
        <v>44257</v>
      </c>
      <c r="B7738" s="87">
        <v>44257</v>
      </c>
      <c r="C7738" s="87" t="s">
        <v>868</v>
      </c>
      <c r="D7738" s="88">
        <f>VLOOKUP(Pag_Inicio_Corr_mas_casos[[#This Row],[Corregimiento]],Hoja3!$A$2:$D$676,4,0)</f>
        <v>91001</v>
      </c>
      <c r="E7738" s="87">
        <v>14</v>
      </c>
    </row>
    <row r="7739" spans="1:5">
      <c r="A7739" s="86">
        <v>44257</v>
      </c>
      <c r="B7739" s="87">
        <v>44257</v>
      </c>
      <c r="C7739" s="87" t="s">
        <v>805</v>
      </c>
      <c r="D7739" s="88">
        <f>VLOOKUP(Pag_Inicio_Corr_mas_casos[[#This Row],[Corregimiento]],Hoja3!$A$2:$D$676,4,0)</f>
        <v>130701</v>
      </c>
      <c r="E7739" s="87">
        <v>13</v>
      </c>
    </row>
    <row r="7740" spans="1:5">
      <c r="A7740" s="86">
        <v>44257</v>
      </c>
      <c r="B7740" s="87">
        <v>44257</v>
      </c>
      <c r="C7740" s="87" t="s">
        <v>979</v>
      </c>
      <c r="D7740" s="88">
        <f>VLOOKUP(Pag_Inicio_Corr_mas_casos[[#This Row],[Corregimiento]],Hoja3!$A$2:$D$676,4,0)</f>
        <v>60502</v>
      </c>
      <c r="E7740" s="87">
        <v>12</v>
      </c>
    </row>
    <row r="7741" spans="1:5">
      <c r="A7741" s="86">
        <v>44257</v>
      </c>
      <c r="B7741" s="87">
        <v>44257</v>
      </c>
      <c r="C7741" s="87" t="s">
        <v>904</v>
      </c>
      <c r="D7741" s="88">
        <f>VLOOKUP(Pag_Inicio_Corr_mas_casos[[#This Row],[Corregimiento]],Hoja3!$A$2:$D$676,4,0)</f>
        <v>40501</v>
      </c>
      <c r="E7741" s="87">
        <v>12</v>
      </c>
    </row>
    <row r="7742" spans="1:5">
      <c r="A7742" s="86">
        <v>44257</v>
      </c>
      <c r="B7742" s="87">
        <v>44257</v>
      </c>
      <c r="C7742" s="87" t="s">
        <v>882</v>
      </c>
      <c r="D7742" s="88">
        <f>VLOOKUP(Pag_Inicio_Corr_mas_casos[[#This Row],[Corregimiento]],Hoja3!$A$2:$D$676,4,0)</f>
        <v>130106</v>
      </c>
      <c r="E7742" s="87">
        <v>11</v>
      </c>
    </row>
    <row r="7743" spans="1:5">
      <c r="A7743" s="86">
        <v>44257</v>
      </c>
      <c r="B7743" s="87">
        <v>44257</v>
      </c>
      <c r="C7743" s="87" t="s">
        <v>1044</v>
      </c>
      <c r="D7743" s="88">
        <f>VLOOKUP(Pag_Inicio_Corr_mas_casos[[#This Row],[Corregimiento]],Hoja3!$A$2:$D$676,4,0)</f>
        <v>70408</v>
      </c>
      <c r="E7743" s="87">
        <v>10</v>
      </c>
    </row>
    <row r="7744" spans="1:5">
      <c r="A7744" s="86">
        <v>44257</v>
      </c>
      <c r="B7744" s="87">
        <v>44257</v>
      </c>
      <c r="C7744" s="87" t="s">
        <v>898</v>
      </c>
      <c r="D7744" s="88">
        <f>VLOOKUP(Pag_Inicio_Corr_mas_casos[[#This Row],[Corregimiento]],Hoja3!$A$2:$D$676,4,0)</f>
        <v>40201</v>
      </c>
      <c r="E7744" s="87">
        <v>10</v>
      </c>
    </row>
    <row r="7745" spans="1:5">
      <c r="A7745" s="86">
        <v>44257</v>
      </c>
      <c r="B7745" s="87">
        <v>44257</v>
      </c>
      <c r="C7745" s="87" t="s">
        <v>1042</v>
      </c>
      <c r="D7745" s="88">
        <f>VLOOKUP(Pag_Inicio_Corr_mas_casos[[#This Row],[Corregimiento]],Hoja3!$A$2:$D$676,4,0)</f>
        <v>10201</v>
      </c>
      <c r="E7745" s="87">
        <v>10</v>
      </c>
    </row>
    <row r="7746" spans="1:5">
      <c r="A7746" s="86">
        <v>44257</v>
      </c>
      <c r="B7746" s="87">
        <v>44257</v>
      </c>
      <c r="C7746" s="87" t="s">
        <v>849</v>
      </c>
      <c r="D7746" s="88">
        <f>VLOOKUP(Pag_Inicio_Corr_mas_casos[[#This Row],[Corregimiento]],Hoja3!$A$2:$D$676,4,0)</f>
        <v>40611</v>
      </c>
      <c r="E7746" s="87">
        <v>9</v>
      </c>
    </row>
    <row r="7747" spans="1:5">
      <c r="A7747" s="86">
        <v>44257</v>
      </c>
      <c r="B7747" s="87">
        <v>44257</v>
      </c>
      <c r="C7747" s="87" t="s">
        <v>900</v>
      </c>
      <c r="D7747" s="88">
        <f>VLOOKUP(Pag_Inicio_Corr_mas_casos[[#This Row],[Corregimiento]],Hoja3!$A$2:$D$676,4,0)</f>
        <v>130102</v>
      </c>
      <c r="E7747" s="87">
        <v>9</v>
      </c>
    </row>
    <row r="7748" spans="1:5">
      <c r="A7748" s="86">
        <v>44257</v>
      </c>
      <c r="B7748" s="87">
        <v>44257</v>
      </c>
      <c r="C7748" s="87" t="s">
        <v>867</v>
      </c>
      <c r="D7748" s="88">
        <f>VLOOKUP(Pag_Inicio_Corr_mas_casos[[#This Row],[Corregimiento]],Hoja3!$A$2:$D$676,4,0)</f>
        <v>81003</v>
      </c>
      <c r="E7748" s="87">
        <v>9</v>
      </c>
    </row>
    <row r="7749" spans="1:5">
      <c r="A7749" s="86">
        <v>44257</v>
      </c>
      <c r="B7749" s="87">
        <v>44257</v>
      </c>
      <c r="C7749" s="87" t="s">
        <v>785</v>
      </c>
      <c r="D7749" s="88">
        <f>VLOOKUP(Pag_Inicio_Corr_mas_casos[[#This Row],[Corregimiento]],Hoja3!$A$2:$D$676,4,0)</f>
        <v>81009</v>
      </c>
      <c r="E7749" s="87">
        <v>8</v>
      </c>
    </row>
    <row r="7750" spans="1:5">
      <c r="A7750" s="86">
        <v>44257</v>
      </c>
      <c r="B7750" s="87">
        <v>44257</v>
      </c>
      <c r="C7750" s="87" t="s">
        <v>864</v>
      </c>
      <c r="D7750" s="88">
        <f>VLOOKUP(Pag_Inicio_Corr_mas_casos[[#This Row],[Corregimiento]],Hoja3!$A$2:$D$676,4,0)</f>
        <v>81008</v>
      </c>
      <c r="E7750" s="87">
        <v>8</v>
      </c>
    </row>
    <row r="7751" spans="1:5">
      <c r="A7751" s="86">
        <v>44257</v>
      </c>
      <c r="B7751" s="87">
        <v>44257</v>
      </c>
      <c r="C7751" s="87" t="s">
        <v>798</v>
      </c>
      <c r="D7751" s="88">
        <f>VLOOKUP(Pag_Inicio_Corr_mas_casos[[#This Row],[Corregimiento]],Hoja3!$A$2:$D$676,4,0)</f>
        <v>80820</v>
      </c>
      <c r="E7751" s="87">
        <v>8</v>
      </c>
    </row>
    <row r="7752" spans="1:5">
      <c r="A7752" s="86">
        <v>44257</v>
      </c>
      <c r="B7752" s="87">
        <v>44257</v>
      </c>
      <c r="C7752" s="87" t="s">
        <v>861</v>
      </c>
      <c r="D7752" s="88">
        <f>VLOOKUP(Pag_Inicio_Corr_mas_casos[[#This Row],[Corregimiento]],Hoja3!$A$2:$D$676,4,0)</f>
        <v>130702</v>
      </c>
      <c r="E7752" s="87">
        <v>8</v>
      </c>
    </row>
    <row r="7753" spans="1:5">
      <c r="A7753" s="86">
        <v>44257</v>
      </c>
      <c r="B7753" s="87">
        <v>44257</v>
      </c>
      <c r="C7753" s="87" t="s">
        <v>787</v>
      </c>
      <c r="D7753" s="88">
        <f>VLOOKUP(Pag_Inicio_Corr_mas_casos[[#This Row],[Corregimiento]],Hoja3!$A$2:$D$676,4,0)</f>
        <v>80823</v>
      </c>
      <c r="E7753" s="87">
        <v>8</v>
      </c>
    </row>
    <row r="7754" spans="1:5">
      <c r="A7754" s="86">
        <v>44257</v>
      </c>
      <c r="B7754" s="87">
        <v>44257</v>
      </c>
      <c r="C7754" s="87" t="s">
        <v>955</v>
      </c>
      <c r="D7754" s="88">
        <f>VLOOKUP(Pag_Inicio_Corr_mas_casos[[#This Row],[Corregimiento]],Hoja3!$A$2:$D$676,4,0)</f>
        <v>40301</v>
      </c>
      <c r="E7754" s="87">
        <v>8</v>
      </c>
    </row>
    <row r="7755" spans="1:5">
      <c r="A7755" s="58">
        <v>44258</v>
      </c>
      <c r="B7755" s="59">
        <v>44258</v>
      </c>
      <c r="C7755" s="59" t="s">
        <v>901</v>
      </c>
      <c r="D7755" s="60">
        <f>VLOOKUP(Pag_Inicio_Corr_mas_casos[[#This Row],[Corregimiento]],Hoja3!$A$2:$D$676,4,0)</f>
        <v>90301</v>
      </c>
      <c r="E7755" s="59">
        <v>40</v>
      </c>
    </row>
    <row r="7756" spans="1:5">
      <c r="A7756" s="58">
        <v>44258</v>
      </c>
      <c r="B7756" s="59">
        <v>44258</v>
      </c>
      <c r="C7756" s="59" t="s">
        <v>1049</v>
      </c>
      <c r="D7756" s="60">
        <f>VLOOKUP(Pag_Inicio_Corr_mas_casos[[#This Row],[Corregimiento]],Hoja3!$A$2:$D$676,4,0)</f>
        <v>90303</v>
      </c>
      <c r="E7756" s="59">
        <v>34</v>
      </c>
    </row>
    <row r="7757" spans="1:5">
      <c r="A7757" s="58">
        <v>44258</v>
      </c>
      <c r="B7757" s="59">
        <v>44258</v>
      </c>
      <c r="C7757" s="59" t="s">
        <v>1015</v>
      </c>
      <c r="D7757" s="60">
        <f>VLOOKUP(Pag_Inicio_Corr_mas_casos[[#This Row],[Corregimiento]],Hoja3!$A$2:$D$676,4,0)</f>
        <v>100101</v>
      </c>
      <c r="E7757" s="59">
        <v>29</v>
      </c>
    </row>
    <row r="7758" spans="1:5">
      <c r="A7758" s="58">
        <v>44258</v>
      </c>
      <c r="B7758" s="59">
        <v>44258</v>
      </c>
      <c r="C7758" s="59" t="s">
        <v>906</v>
      </c>
      <c r="D7758" s="60">
        <f>VLOOKUP(Pag_Inicio_Corr_mas_casos[[#This Row],[Corregimiento]],Hoja3!$A$2:$D$676,4,0)</f>
        <v>40601</v>
      </c>
      <c r="E7758" s="59">
        <v>25</v>
      </c>
    </row>
    <row r="7759" spans="1:5">
      <c r="A7759" s="58">
        <v>44258</v>
      </c>
      <c r="B7759" s="59">
        <v>44258</v>
      </c>
      <c r="C7759" s="59" t="s">
        <v>868</v>
      </c>
      <c r="D7759" s="60">
        <f>VLOOKUP(Pag_Inicio_Corr_mas_casos[[#This Row],[Corregimiento]],Hoja3!$A$2:$D$676,4,0)</f>
        <v>91001</v>
      </c>
      <c r="E7759" s="59">
        <v>23</v>
      </c>
    </row>
    <row r="7760" spans="1:5">
      <c r="A7760" s="58">
        <v>44258</v>
      </c>
      <c r="B7760" s="59">
        <v>44258</v>
      </c>
      <c r="C7760" s="59" t="s">
        <v>849</v>
      </c>
      <c r="D7760" s="60">
        <f>VLOOKUP(Pag_Inicio_Corr_mas_casos[[#This Row],[Corregimiento]],Hoja3!$A$2:$D$676,4,0)</f>
        <v>40611</v>
      </c>
      <c r="E7760" s="59">
        <v>18</v>
      </c>
    </row>
    <row r="7761" spans="1:5">
      <c r="A7761" s="58">
        <v>44258</v>
      </c>
      <c r="B7761" s="59">
        <v>44258</v>
      </c>
      <c r="C7761" s="59" t="s">
        <v>925</v>
      </c>
      <c r="D7761" s="60">
        <f>VLOOKUP(Pag_Inicio_Corr_mas_casos[[#This Row],[Corregimiento]],Hoja3!$A$2:$D$676,4,0)</f>
        <v>91101</v>
      </c>
      <c r="E7761" s="59">
        <v>16</v>
      </c>
    </row>
    <row r="7762" spans="1:5">
      <c r="A7762" s="58">
        <v>44258</v>
      </c>
      <c r="B7762" s="59">
        <v>44258</v>
      </c>
      <c r="C7762" s="59" t="s">
        <v>813</v>
      </c>
      <c r="D7762" s="60">
        <f>VLOOKUP(Pag_Inicio_Corr_mas_casos[[#This Row],[Corregimiento]],Hoja3!$A$2:$D$676,4,0)</f>
        <v>30107</v>
      </c>
      <c r="E7762" s="59">
        <v>15</v>
      </c>
    </row>
    <row r="7763" spans="1:5">
      <c r="A7763" s="58">
        <v>44258</v>
      </c>
      <c r="B7763" s="59">
        <v>44258</v>
      </c>
      <c r="C7763" s="59" t="s">
        <v>1042</v>
      </c>
      <c r="D7763" s="60">
        <f>VLOOKUP(Pag_Inicio_Corr_mas_casos[[#This Row],[Corregimiento]],Hoja3!$A$2:$D$676,4,0)</f>
        <v>10201</v>
      </c>
      <c r="E7763" s="59">
        <v>15</v>
      </c>
    </row>
    <row r="7764" spans="1:5">
      <c r="A7764" s="58">
        <v>44258</v>
      </c>
      <c r="B7764" s="59">
        <v>44258</v>
      </c>
      <c r="C7764" s="59" t="s">
        <v>858</v>
      </c>
      <c r="D7764" s="60">
        <f>VLOOKUP(Pag_Inicio_Corr_mas_casos[[#This Row],[Corregimiento]],Hoja3!$A$2:$D$676,4,0)</f>
        <v>80819</v>
      </c>
      <c r="E7764" s="59">
        <v>15</v>
      </c>
    </row>
    <row r="7765" spans="1:5">
      <c r="A7765" s="58">
        <v>44258</v>
      </c>
      <c r="B7765" s="59">
        <v>44258</v>
      </c>
      <c r="C7765" s="59" t="s">
        <v>1050</v>
      </c>
      <c r="D7765" s="60">
        <f>VLOOKUP(Pag_Inicio_Corr_mas_casos[[#This Row],[Corregimiento]],Hoja3!$A$2:$D$676,4,0)</f>
        <v>120507</v>
      </c>
      <c r="E7765" s="59">
        <v>13</v>
      </c>
    </row>
    <row r="7766" spans="1:5">
      <c r="A7766" s="58">
        <v>44258</v>
      </c>
      <c r="B7766" s="59">
        <v>44258</v>
      </c>
      <c r="C7766" s="59" t="s">
        <v>916</v>
      </c>
      <c r="D7766" s="60">
        <f>VLOOKUP(Pag_Inicio_Corr_mas_casos[[#This Row],[Corregimiento]],Hoja3!$A$2:$D$676,4,0)</f>
        <v>91011</v>
      </c>
      <c r="E7766" s="59">
        <v>12</v>
      </c>
    </row>
    <row r="7767" spans="1:5">
      <c r="A7767" s="58">
        <v>44258</v>
      </c>
      <c r="B7767" s="59">
        <v>44258</v>
      </c>
      <c r="C7767" s="59" t="s">
        <v>783</v>
      </c>
      <c r="D7767" s="60">
        <f>VLOOKUP(Pag_Inicio_Corr_mas_casos[[#This Row],[Corregimiento]],Hoja3!$A$2:$D$676,4,0)</f>
        <v>80810</v>
      </c>
      <c r="E7767" s="59">
        <v>11</v>
      </c>
    </row>
    <row r="7768" spans="1:5">
      <c r="A7768" s="58">
        <v>44258</v>
      </c>
      <c r="B7768" s="59">
        <v>44258</v>
      </c>
      <c r="C7768" s="59" t="s">
        <v>853</v>
      </c>
      <c r="D7768" s="60">
        <f>VLOOKUP(Pag_Inicio_Corr_mas_casos[[#This Row],[Corregimiento]],Hoja3!$A$2:$D$676,4,0)</f>
        <v>40612</v>
      </c>
      <c r="E7768" s="59">
        <v>11</v>
      </c>
    </row>
    <row r="7769" spans="1:5">
      <c r="A7769" s="58">
        <v>44258</v>
      </c>
      <c r="B7769" s="59">
        <v>44258</v>
      </c>
      <c r="C7769" s="59" t="s">
        <v>904</v>
      </c>
      <c r="D7769" s="60">
        <f>VLOOKUP(Pag_Inicio_Corr_mas_casos[[#This Row],[Corregimiento]],Hoja3!$A$2:$D$676,4,0)</f>
        <v>40501</v>
      </c>
      <c r="E7769" s="59">
        <v>11</v>
      </c>
    </row>
    <row r="7770" spans="1:5">
      <c r="A7770" s="58">
        <v>44258</v>
      </c>
      <c r="B7770" s="59">
        <v>44258</v>
      </c>
      <c r="C7770" s="59" t="s">
        <v>931</v>
      </c>
      <c r="D7770" s="60">
        <f>VLOOKUP(Pag_Inicio_Corr_mas_casos[[#This Row],[Corregimiento]],Hoja3!$A$2:$D$676,4,0)</f>
        <v>130407</v>
      </c>
      <c r="E7770" s="59">
        <v>10</v>
      </c>
    </row>
    <row r="7771" spans="1:5">
      <c r="A7771" s="58">
        <v>44258</v>
      </c>
      <c r="B7771" s="59">
        <v>44258</v>
      </c>
      <c r="C7771" s="59" t="s">
        <v>1047</v>
      </c>
      <c r="D7771" s="60">
        <f>VLOOKUP(Pag_Inicio_Corr_mas_casos[[#This Row],[Corregimiento]],Hoja3!$A$2:$D$676,4,0)</f>
        <v>10301</v>
      </c>
      <c r="E7771" s="59">
        <v>9</v>
      </c>
    </row>
    <row r="7772" spans="1:5">
      <c r="A7772" s="58">
        <v>44258</v>
      </c>
      <c r="B7772" s="59">
        <v>44258</v>
      </c>
      <c r="C7772" s="59" t="s">
        <v>816</v>
      </c>
      <c r="D7772" s="60">
        <f>VLOOKUP(Pag_Inicio_Corr_mas_casos[[#This Row],[Corregimiento]],Hoja3!$A$2:$D$676,4,0)</f>
        <v>40606</v>
      </c>
      <c r="E7772" s="59">
        <v>9</v>
      </c>
    </row>
    <row r="7773" spans="1:5">
      <c r="A7773" s="58">
        <v>44258</v>
      </c>
      <c r="B7773" s="59">
        <v>44258</v>
      </c>
      <c r="C7773" s="59" t="s">
        <v>799</v>
      </c>
      <c r="D7773" s="60">
        <f>VLOOKUP(Pag_Inicio_Corr_mas_casos[[#This Row],[Corregimiento]],Hoja3!$A$2:$D$676,4,0)</f>
        <v>80817</v>
      </c>
      <c r="E7773" s="59">
        <v>8</v>
      </c>
    </row>
    <row r="7774" spans="1:5">
      <c r="A7774" s="58">
        <v>44258</v>
      </c>
      <c r="B7774" s="59">
        <v>44258</v>
      </c>
      <c r="C7774" s="59" t="s">
        <v>912</v>
      </c>
      <c r="D7774" s="60">
        <f>VLOOKUP(Pag_Inicio_Corr_mas_casos[[#This Row],[Corregimiento]],Hoja3!$A$2:$D$676,4,0)</f>
        <v>40610</v>
      </c>
      <c r="E7774" s="59">
        <v>8</v>
      </c>
    </row>
    <row r="7775" spans="1:5">
      <c r="A7775" s="67">
        <v>44259</v>
      </c>
      <c r="B7775" s="68">
        <v>44259</v>
      </c>
      <c r="C7775" s="68" t="s">
        <v>1045</v>
      </c>
      <c r="D7775" s="69">
        <f>VLOOKUP(Pag_Inicio_Corr_mas_casos[[#This Row],[Corregimiento]],Hoja3!$A$2:$D$676,4,0)</f>
        <v>20102</v>
      </c>
      <c r="E7775" s="68">
        <v>31</v>
      </c>
    </row>
    <row r="7776" spans="1:5">
      <c r="A7776" s="67">
        <v>44259</v>
      </c>
      <c r="B7776" s="68">
        <v>44259</v>
      </c>
      <c r="C7776" s="68" t="s">
        <v>906</v>
      </c>
      <c r="D7776" s="69">
        <f>VLOOKUP(Pag_Inicio_Corr_mas_casos[[#This Row],[Corregimiento]],Hoja3!$A$2:$D$676,4,0)</f>
        <v>40601</v>
      </c>
      <c r="E7776" s="68">
        <v>20</v>
      </c>
    </row>
    <row r="7777" spans="1:5">
      <c r="A7777" s="67">
        <v>44259</v>
      </c>
      <c r="B7777" s="68">
        <v>44259</v>
      </c>
      <c r="C7777" s="68" t="s">
        <v>868</v>
      </c>
      <c r="D7777" s="69">
        <f>VLOOKUP(Pag_Inicio_Corr_mas_casos[[#This Row],[Corregimiento]],Hoja3!$A$2:$D$676,4,0)</f>
        <v>91001</v>
      </c>
      <c r="E7777" s="68">
        <v>18</v>
      </c>
    </row>
    <row r="7778" spans="1:5">
      <c r="A7778" s="67">
        <v>44259</v>
      </c>
      <c r="B7778" s="68">
        <v>44259</v>
      </c>
      <c r="C7778" s="68" t="s">
        <v>1042</v>
      </c>
      <c r="D7778" s="69">
        <f>VLOOKUP(Pag_Inicio_Corr_mas_casos[[#This Row],[Corregimiento]],Hoja3!$A$2:$D$676,4,0)</f>
        <v>10201</v>
      </c>
      <c r="E7778" s="68">
        <v>15</v>
      </c>
    </row>
    <row r="7779" spans="1:5">
      <c r="A7779" s="67">
        <v>44259</v>
      </c>
      <c r="B7779" s="68">
        <v>44259</v>
      </c>
      <c r="C7779" s="68" t="s">
        <v>857</v>
      </c>
      <c r="D7779" s="69">
        <f>VLOOKUP(Pag_Inicio_Corr_mas_casos[[#This Row],[Corregimiento]],Hoja3!$A$2:$D$676,4,0)</f>
        <v>80809</v>
      </c>
      <c r="E7779" s="68">
        <v>13</v>
      </c>
    </row>
    <row r="7780" spans="1:5">
      <c r="A7780" s="67">
        <v>44259</v>
      </c>
      <c r="B7780" s="68">
        <v>44259</v>
      </c>
      <c r="C7780" s="68" t="s">
        <v>898</v>
      </c>
      <c r="D7780" s="69">
        <f>VLOOKUP(Pag_Inicio_Corr_mas_casos[[#This Row],[Corregimiento]],Hoja3!$A$2:$D$676,4,0)</f>
        <v>40201</v>
      </c>
      <c r="E7780" s="68">
        <v>12</v>
      </c>
    </row>
    <row r="7781" spans="1:5">
      <c r="A7781" s="67">
        <v>44259</v>
      </c>
      <c r="B7781" s="68">
        <v>44259</v>
      </c>
      <c r="C7781" s="68" t="s">
        <v>853</v>
      </c>
      <c r="D7781" s="69">
        <f>VLOOKUP(Pag_Inicio_Corr_mas_casos[[#This Row],[Corregimiento]],Hoja3!$A$2:$D$676,4,0)</f>
        <v>40612</v>
      </c>
      <c r="E7781" s="68">
        <v>12</v>
      </c>
    </row>
    <row r="7782" spans="1:5">
      <c r="A7782" s="67">
        <v>44259</v>
      </c>
      <c r="B7782" s="68">
        <v>44259</v>
      </c>
      <c r="C7782" s="68" t="s">
        <v>849</v>
      </c>
      <c r="D7782" s="69">
        <f>VLOOKUP(Pag_Inicio_Corr_mas_casos[[#This Row],[Corregimiento]],Hoja3!$A$2:$D$676,4,0)</f>
        <v>40611</v>
      </c>
      <c r="E7782" s="68">
        <v>11</v>
      </c>
    </row>
    <row r="7783" spans="1:5">
      <c r="A7783" s="67">
        <v>44259</v>
      </c>
      <c r="B7783" s="68">
        <v>44259</v>
      </c>
      <c r="C7783" s="68" t="s">
        <v>901</v>
      </c>
      <c r="D7783" s="69">
        <f>VLOOKUP(Pag_Inicio_Corr_mas_casos[[#This Row],[Corregimiento]],Hoja3!$A$2:$D$676,4,0)</f>
        <v>90301</v>
      </c>
      <c r="E7783" s="68">
        <v>11</v>
      </c>
    </row>
    <row r="7784" spans="1:5">
      <c r="A7784" s="67">
        <v>44259</v>
      </c>
      <c r="B7784" s="68">
        <v>44259</v>
      </c>
      <c r="C7784" s="68" t="s">
        <v>879</v>
      </c>
      <c r="D7784" s="69">
        <f>VLOOKUP(Pag_Inicio_Corr_mas_casos[[#This Row],[Corregimiento]],Hoja3!$A$2:$D$676,4,0)</f>
        <v>91008</v>
      </c>
      <c r="E7784" s="68">
        <v>10</v>
      </c>
    </row>
    <row r="7785" spans="1:5">
      <c r="A7785" s="67">
        <v>44259</v>
      </c>
      <c r="B7785" s="68">
        <v>44259</v>
      </c>
      <c r="C7785" s="68" t="s">
        <v>861</v>
      </c>
      <c r="D7785" s="69">
        <f>VLOOKUP(Pag_Inicio_Corr_mas_casos[[#This Row],[Corregimiento]],Hoja3!$A$2:$D$676,4,0)</f>
        <v>130702</v>
      </c>
      <c r="E7785" s="68">
        <v>10</v>
      </c>
    </row>
    <row r="7786" spans="1:5">
      <c r="A7786" s="67">
        <v>44259</v>
      </c>
      <c r="B7786" s="68">
        <v>44259</v>
      </c>
      <c r="C7786" s="68" t="s">
        <v>924</v>
      </c>
      <c r="D7786" s="69">
        <f>VLOOKUP(Pag_Inicio_Corr_mas_casos[[#This Row],[Corregimiento]],Hoja3!$A$2:$D$676,4,0)</f>
        <v>40503</v>
      </c>
      <c r="E7786" s="68">
        <v>10</v>
      </c>
    </row>
    <row r="7787" spans="1:5">
      <c r="A7787" s="67">
        <v>44259</v>
      </c>
      <c r="B7787" s="68">
        <v>44259</v>
      </c>
      <c r="C7787" s="68" t="s">
        <v>892</v>
      </c>
      <c r="D7787" s="69">
        <f>VLOOKUP(Pag_Inicio_Corr_mas_casos[[#This Row],[Corregimiento]],Hoja3!$A$2:$D$676,4,0)</f>
        <v>80812</v>
      </c>
      <c r="E7787" s="68">
        <v>8</v>
      </c>
    </row>
    <row r="7788" spans="1:5">
      <c r="A7788" s="67">
        <v>44259</v>
      </c>
      <c r="B7788" s="68">
        <v>44259</v>
      </c>
      <c r="C7788" s="68" t="s">
        <v>1051</v>
      </c>
      <c r="D7788" s="69">
        <f>VLOOKUP(Pag_Inicio_Corr_mas_casos[[#This Row],[Corregimiento]],Hoja3!$A$2:$D$676,4,0)</f>
        <v>10207</v>
      </c>
      <c r="E7788" s="68">
        <v>8</v>
      </c>
    </row>
    <row r="7789" spans="1:5">
      <c r="A7789" s="67">
        <v>44259</v>
      </c>
      <c r="B7789" s="68">
        <v>44259</v>
      </c>
      <c r="C7789" s="68" t="s">
        <v>1022</v>
      </c>
      <c r="D7789" s="69">
        <f>VLOOKUP(Pag_Inicio_Corr_mas_casos[[#This Row],[Corregimiento]],Hoja3!$A$2:$D$676,4,0)</f>
        <v>10203</v>
      </c>
      <c r="E7789" s="68">
        <v>8</v>
      </c>
    </row>
    <row r="7790" spans="1:5">
      <c r="A7790" s="67">
        <v>44259</v>
      </c>
      <c r="B7790" s="68">
        <v>44259</v>
      </c>
      <c r="C7790" s="68" t="s">
        <v>904</v>
      </c>
      <c r="D7790" s="69">
        <f>VLOOKUP(Pag_Inicio_Corr_mas_casos[[#This Row],[Corregimiento]],Hoja3!$A$2:$D$676,4,0)</f>
        <v>40501</v>
      </c>
      <c r="E7790" s="68">
        <v>7</v>
      </c>
    </row>
    <row r="7791" spans="1:5">
      <c r="A7791" s="67">
        <v>44259</v>
      </c>
      <c r="B7791" s="68">
        <v>44259</v>
      </c>
      <c r="C7791" s="68" t="s">
        <v>869</v>
      </c>
      <c r="D7791" s="69">
        <f>VLOOKUP(Pag_Inicio_Corr_mas_casos[[#This Row],[Corregimiento]],Hoja3!$A$2:$D$676,4,0)</f>
        <v>30111</v>
      </c>
      <c r="E7791" s="68">
        <v>7</v>
      </c>
    </row>
    <row r="7792" spans="1:5">
      <c r="A7792" s="67">
        <v>44259</v>
      </c>
      <c r="B7792" s="68">
        <v>44259</v>
      </c>
      <c r="C7792" s="68" t="s">
        <v>900</v>
      </c>
      <c r="D7792" s="69">
        <f>VLOOKUP(Pag_Inicio_Corr_mas_casos[[#This Row],[Corregimiento]],Hoja3!$A$2:$D$676,4,0)</f>
        <v>130102</v>
      </c>
      <c r="E7792" s="68">
        <v>7</v>
      </c>
    </row>
    <row r="7793" spans="1:5">
      <c r="A7793" s="67">
        <v>44259</v>
      </c>
      <c r="B7793" s="68">
        <v>44259</v>
      </c>
      <c r="C7793" s="68" t="s">
        <v>805</v>
      </c>
      <c r="D7793" s="69">
        <f>VLOOKUP(Pag_Inicio_Corr_mas_casos[[#This Row],[Corregimiento]],Hoja3!$A$2:$D$676,4,0)</f>
        <v>130701</v>
      </c>
      <c r="E7793" s="68">
        <v>7</v>
      </c>
    </row>
    <row r="7794" spans="1:5">
      <c r="A7794" s="67">
        <v>44259</v>
      </c>
      <c r="B7794" s="68">
        <v>44259</v>
      </c>
      <c r="C7794" s="68" t="s">
        <v>996</v>
      </c>
      <c r="D7794" s="69">
        <f>VLOOKUP(Pag_Inicio_Corr_mas_casos[[#This Row],[Corregimiento]],Hoja3!$A$2:$D$676,4,0)</f>
        <v>10206</v>
      </c>
      <c r="E7794" s="68">
        <v>7</v>
      </c>
    </row>
    <row r="7795" spans="1:5">
      <c r="A7795" s="64">
        <v>44260</v>
      </c>
      <c r="B7795" s="65">
        <v>44260</v>
      </c>
      <c r="C7795" s="65" t="s">
        <v>906</v>
      </c>
      <c r="D7795" s="66">
        <f>VLOOKUP(Pag_Inicio_Corr_mas_casos[[#This Row],[Corregimiento]],Hoja3!$A$2:$D$676,4,0)</f>
        <v>40601</v>
      </c>
      <c r="E7795" s="65">
        <v>15</v>
      </c>
    </row>
    <row r="7796" spans="1:5">
      <c r="A7796" s="64">
        <v>44260</v>
      </c>
      <c r="B7796" s="65">
        <v>44260</v>
      </c>
      <c r="C7796" s="65" t="s">
        <v>884</v>
      </c>
      <c r="D7796" s="66">
        <f>VLOOKUP(Pag_Inicio_Corr_mas_casos[[#This Row],[Corregimiento]],Hoja3!$A$2:$D$676,4,0)</f>
        <v>130108</v>
      </c>
      <c r="E7796" s="65">
        <v>10</v>
      </c>
    </row>
    <row r="7797" spans="1:5">
      <c r="A7797" s="64">
        <v>44260</v>
      </c>
      <c r="B7797" s="65">
        <v>44260</v>
      </c>
      <c r="C7797" s="65" t="s">
        <v>816</v>
      </c>
      <c r="D7797" s="66">
        <f>VLOOKUP(Pag_Inicio_Corr_mas_casos[[#This Row],[Corregimiento]],Hoja3!$A$2:$D$676,4,0)</f>
        <v>40606</v>
      </c>
      <c r="E7797" s="65">
        <v>10</v>
      </c>
    </row>
    <row r="7798" spans="1:5">
      <c r="A7798" s="64">
        <v>44260</v>
      </c>
      <c r="B7798" s="65">
        <v>44260</v>
      </c>
      <c r="C7798" s="65" t="s">
        <v>925</v>
      </c>
      <c r="D7798" s="66">
        <f>VLOOKUP(Pag_Inicio_Corr_mas_casos[[#This Row],[Corregimiento]],Hoja3!$A$2:$D$676,4,0)</f>
        <v>91101</v>
      </c>
      <c r="E7798" s="65">
        <v>10</v>
      </c>
    </row>
    <row r="7799" spans="1:5">
      <c r="A7799" s="64">
        <v>44260</v>
      </c>
      <c r="B7799" s="65">
        <v>44260</v>
      </c>
      <c r="C7799" s="65" t="s">
        <v>868</v>
      </c>
      <c r="D7799" s="66">
        <f>VLOOKUP(Pag_Inicio_Corr_mas_casos[[#This Row],[Corregimiento]],Hoja3!$A$2:$D$676,4,0)</f>
        <v>91001</v>
      </c>
      <c r="E7799" s="65">
        <v>9</v>
      </c>
    </row>
    <row r="7800" spans="1:5">
      <c r="A7800" s="64">
        <v>44260</v>
      </c>
      <c r="B7800" s="65">
        <v>44260</v>
      </c>
      <c r="C7800" s="65" t="s">
        <v>882</v>
      </c>
      <c r="D7800" s="66">
        <f>VLOOKUP(Pag_Inicio_Corr_mas_casos[[#This Row],[Corregimiento]],Hoja3!$A$2:$D$676,4,0)</f>
        <v>130106</v>
      </c>
      <c r="E7800" s="65">
        <v>9</v>
      </c>
    </row>
    <row r="7801" spans="1:5">
      <c r="A7801" s="64">
        <v>44260</v>
      </c>
      <c r="B7801" s="65">
        <v>44260</v>
      </c>
      <c r="C7801" s="65" t="s">
        <v>797</v>
      </c>
      <c r="D7801" s="66">
        <f>VLOOKUP(Pag_Inicio_Corr_mas_casos[[#This Row],[Corregimiento]],Hoja3!$A$2:$D$676,4,0)</f>
        <v>80813</v>
      </c>
      <c r="E7801" s="65">
        <v>8</v>
      </c>
    </row>
    <row r="7802" spans="1:5">
      <c r="A7802" s="64">
        <v>44260</v>
      </c>
      <c r="B7802" s="65">
        <v>44260</v>
      </c>
      <c r="C7802" s="65" t="s">
        <v>996</v>
      </c>
      <c r="D7802" s="66">
        <f>VLOOKUP(Pag_Inicio_Corr_mas_casos[[#This Row],[Corregimiento]],Hoja3!$A$2:$D$676,4,0)</f>
        <v>10206</v>
      </c>
      <c r="E7802" s="65">
        <v>8</v>
      </c>
    </row>
    <row r="7803" spans="1:5">
      <c r="A7803" s="64">
        <v>44260</v>
      </c>
      <c r="B7803" s="65">
        <v>44260</v>
      </c>
      <c r="C7803" s="65" t="s">
        <v>786</v>
      </c>
      <c r="D7803" s="66">
        <f>VLOOKUP(Pag_Inicio_Corr_mas_casos[[#This Row],[Corregimiento]],Hoja3!$A$2:$D$676,4,0)</f>
        <v>80806</v>
      </c>
      <c r="E7803" s="65">
        <v>8</v>
      </c>
    </row>
    <row r="7804" spans="1:5">
      <c r="A7804" s="64">
        <v>44260</v>
      </c>
      <c r="B7804" s="65">
        <v>44260</v>
      </c>
      <c r="C7804" s="65" t="s">
        <v>1042</v>
      </c>
      <c r="D7804" s="66">
        <f>VLOOKUP(Pag_Inicio_Corr_mas_casos[[#This Row],[Corregimiento]],Hoja3!$A$2:$D$676,4,0)</f>
        <v>10201</v>
      </c>
      <c r="E7804" s="65">
        <v>8</v>
      </c>
    </row>
    <row r="7805" spans="1:5">
      <c r="A7805" s="64">
        <v>44260</v>
      </c>
      <c r="B7805" s="65">
        <v>44260</v>
      </c>
      <c r="C7805" s="65" t="s">
        <v>1052</v>
      </c>
      <c r="D7805" s="66">
        <f>VLOOKUP(Pag_Inicio_Corr_mas_casos[[#This Row],[Corregimiento]],Hoja3!$A$2:$D$676,4,0)</f>
        <v>10101</v>
      </c>
      <c r="E7805" s="65">
        <v>8</v>
      </c>
    </row>
    <row r="7806" spans="1:5">
      <c r="A7806" s="64">
        <v>44260</v>
      </c>
      <c r="B7806" s="65">
        <v>44260</v>
      </c>
      <c r="C7806" s="65" t="s">
        <v>1017</v>
      </c>
      <c r="D7806" s="66">
        <f>VLOOKUP(Pag_Inicio_Corr_mas_casos[[#This Row],[Corregimiento]],Hoja3!$A$2:$D$676,4,0)</f>
        <v>10215</v>
      </c>
      <c r="E7806" s="65">
        <v>8</v>
      </c>
    </row>
    <row r="7807" spans="1:5">
      <c r="A7807" s="64">
        <v>44260</v>
      </c>
      <c r="B7807" s="65">
        <v>44260</v>
      </c>
      <c r="C7807" s="65" t="s">
        <v>916</v>
      </c>
      <c r="D7807" s="66">
        <f>VLOOKUP(Pag_Inicio_Corr_mas_casos[[#This Row],[Corregimiento]],Hoja3!$A$2:$D$676,4,0)</f>
        <v>91011</v>
      </c>
      <c r="E7807" s="65">
        <v>7</v>
      </c>
    </row>
    <row r="7808" spans="1:5">
      <c r="A7808" s="64">
        <v>44260</v>
      </c>
      <c r="B7808" s="65">
        <v>44260</v>
      </c>
      <c r="C7808" s="65" t="s">
        <v>1053</v>
      </c>
      <c r="D7808" s="66">
        <f>VLOOKUP(Pag_Inicio_Corr_mas_casos[[#This Row],[Corregimiento]],Hoja3!$A$2:$D$676,4,0)</f>
        <v>41001</v>
      </c>
      <c r="E7808" s="65">
        <v>7</v>
      </c>
    </row>
    <row r="7809" spans="1:13">
      <c r="A7809" s="64">
        <v>44260</v>
      </c>
      <c r="B7809" s="65">
        <v>44260</v>
      </c>
      <c r="C7809" s="65" t="s">
        <v>838</v>
      </c>
      <c r="D7809" s="66">
        <f>VLOOKUP(Pag_Inicio_Corr_mas_casos[[#This Row],[Corregimiento]],Hoja3!$A$2:$D$676,4,0)</f>
        <v>80808</v>
      </c>
      <c r="E7809" s="65">
        <v>7</v>
      </c>
    </row>
    <row r="7810" spans="1:13">
      <c r="A7810" s="64">
        <v>44260</v>
      </c>
      <c r="B7810" s="65">
        <v>44260</v>
      </c>
      <c r="C7810" s="65" t="s">
        <v>853</v>
      </c>
      <c r="D7810" s="66">
        <f>VLOOKUP(Pag_Inicio_Corr_mas_casos[[#This Row],[Corregimiento]],Hoja3!$A$2:$D$676,4,0)</f>
        <v>40612</v>
      </c>
      <c r="E7810" s="65">
        <v>7</v>
      </c>
    </row>
    <row r="7811" spans="1:13">
      <c r="A7811" s="64">
        <v>44260</v>
      </c>
      <c r="B7811" s="65">
        <v>44260</v>
      </c>
      <c r="C7811" s="65" t="s">
        <v>857</v>
      </c>
      <c r="D7811" s="66">
        <f>VLOOKUP(Pag_Inicio_Corr_mas_casos[[#This Row],[Corregimiento]],Hoja3!$A$2:$D$676,4,0)</f>
        <v>80809</v>
      </c>
      <c r="E7811" s="65">
        <v>7</v>
      </c>
    </row>
    <row r="7812" spans="1:13">
      <c r="A7812" s="64">
        <v>44260</v>
      </c>
      <c r="B7812" s="65">
        <v>44260</v>
      </c>
      <c r="C7812" s="65" t="s">
        <v>898</v>
      </c>
      <c r="D7812" s="66">
        <f>VLOOKUP(Pag_Inicio_Corr_mas_casos[[#This Row],[Corregimiento]],Hoja3!$A$2:$D$676,4,0)</f>
        <v>40201</v>
      </c>
      <c r="E7812" s="65">
        <v>6</v>
      </c>
    </row>
    <row r="7813" spans="1:13">
      <c r="A7813" s="64">
        <v>44260</v>
      </c>
      <c r="B7813" s="65">
        <v>44260</v>
      </c>
      <c r="C7813" s="65" t="s">
        <v>1045</v>
      </c>
      <c r="D7813" s="66">
        <f>VLOOKUP(Pag_Inicio_Corr_mas_casos[[#This Row],[Corregimiento]],Hoja3!$A$2:$D$676,4,0)</f>
        <v>20102</v>
      </c>
      <c r="E7813" s="65">
        <v>6</v>
      </c>
    </row>
    <row r="7814" spans="1:13">
      <c r="A7814" s="64">
        <v>44260</v>
      </c>
      <c r="B7814" s="65">
        <v>44260</v>
      </c>
      <c r="C7814" s="65" t="s">
        <v>861</v>
      </c>
      <c r="D7814" s="66">
        <f>VLOOKUP(Pag_Inicio_Corr_mas_casos[[#This Row],[Corregimiento]],Hoja3!$A$2:$D$676,4,0)</f>
        <v>130702</v>
      </c>
      <c r="E7814" s="65">
        <v>6</v>
      </c>
    </row>
    <row r="7815" spans="1:13">
      <c r="A7815" s="111">
        <v>44261</v>
      </c>
      <c r="B7815" s="112">
        <v>44261</v>
      </c>
      <c r="C7815" s="112" t="s">
        <v>906</v>
      </c>
      <c r="D7815" s="113">
        <f>VLOOKUP(Pag_Inicio_Corr_mas_casos[[#This Row],[Corregimiento]],Hoja3!$A$2:$D$676,4,0)</f>
        <v>40601</v>
      </c>
      <c r="E7815" s="112">
        <v>34</v>
      </c>
    </row>
    <row r="7816" spans="1:13">
      <c r="A7816" s="111">
        <v>44261</v>
      </c>
      <c r="B7816" s="112">
        <v>44261</v>
      </c>
      <c r="C7816" s="112" t="s">
        <v>901</v>
      </c>
      <c r="D7816" s="113">
        <f>VLOOKUP(Pag_Inicio_Corr_mas_casos[[#This Row],[Corregimiento]],Hoja3!$A$2:$D$676,4,0)</f>
        <v>90301</v>
      </c>
      <c r="E7816" s="112">
        <v>32</v>
      </c>
    </row>
    <row r="7817" spans="1:13">
      <c r="A7817" s="111">
        <v>44261</v>
      </c>
      <c r="B7817" s="112">
        <v>44261</v>
      </c>
      <c r="C7817" s="112" t="s">
        <v>879</v>
      </c>
      <c r="D7817" s="113">
        <f>VLOOKUP(Pag_Inicio_Corr_mas_casos[[#This Row],[Corregimiento]],Hoja3!$A$2:$D$676,4,0)</f>
        <v>91008</v>
      </c>
      <c r="E7817" s="112">
        <v>18</v>
      </c>
    </row>
    <row r="7818" spans="1:13">
      <c r="A7818" s="111">
        <v>44261</v>
      </c>
      <c r="B7818" s="112">
        <v>44261</v>
      </c>
      <c r="C7818" s="112" t="s">
        <v>924</v>
      </c>
      <c r="D7818" s="113">
        <f>VLOOKUP(Pag_Inicio_Corr_mas_casos[[#This Row],[Corregimiento]],Hoja3!$A$2:$D$676,4,0)</f>
        <v>40503</v>
      </c>
      <c r="E7818" s="112">
        <v>17</v>
      </c>
    </row>
    <row r="7819" spans="1:13">
      <c r="A7819" s="111">
        <v>44261</v>
      </c>
      <c r="B7819" s="112">
        <v>44261</v>
      </c>
      <c r="C7819" s="112" t="s">
        <v>1054</v>
      </c>
      <c r="D7819" s="113">
        <f>VLOOKUP(Pag_Inicio_Corr_mas_casos[[#This Row],[Corregimiento]],Hoja3!$A$2:$D$676,4,0)</f>
        <v>10401</v>
      </c>
      <c r="E7819" s="112">
        <v>17</v>
      </c>
    </row>
    <row r="7820" spans="1:13">
      <c r="A7820" s="111">
        <v>44261</v>
      </c>
      <c r="B7820" s="112">
        <v>44261</v>
      </c>
      <c r="C7820" s="112" t="s">
        <v>996</v>
      </c>
      <c r="D7820" s="113">
        <f>VLOOKUP(Pag_Inicio_Corr_mas_casos[[#This Row],[Corregimiento]],Hoja3!$A$2:$D$676,4,0)</f>
        <v>10206</v>
      </c>
      <c r="E7820" s="112">
        <v>16</v>
      </c>
      <c r="L7820" t="s">
        <v>1055</v>
      </c>
      <c r="M7820" t="s">
        <v>1056</v>
      </c>
    </row>
    <row r="7821" spans="1:13">
      <c r="A7821" s="111">
        <v>44261</v>
      </c>
      <c r="B7821" s="112">
        <v>44261</v>
      </c>
      <c r="C7821" s="112" t="s">
        <v>849</v>
      </c>
      <c r="D7821" s="113">
        <f>VLOOKUP(Pag_Inicio_Corr_mas_casos[[#This Row],[Corregimiento]],Hoja3!$A$2:$D$676,4,0)</f>
        <v>40611</v>
      </c>
      <c r="E7821" s="112">
        <v>14</v>
      </c>
      <c r="M7821">
        <v>8</v>
      </c>
    </row>
    <row r="7822" spans="1:13">
      <c r="A7822" s="111">
        <v>44261</v>
      </c>
      <c r="B7822" s="112">
        <v>44261</v>
      </c>
      <c r="C7822" s="112" t="s">
        <v>930</v>
      </c>
      <c r="D7822" s="113">
        <f>VLOOKUP(Pag_Inicio_Corr_mas_casos[[#This Row],[Corregimiento]],Hoja3!$A$2:$D$676,4,0)</f>
        <v>130104</v>
      </c>
      <c r="E7822" s="112">
        <v>14</v>
      </c>
      <c r="M7822">
        <v>7</v>
      </c>
    </row>
    <row r="7823" spans="1:13">
      <c r="A7823" s="111">
        <v>44261</v>
      </c>
      <c r="B7823" s="112">
        <v>44261</v>
      </c>
      <c r="C7823" s="112" t="s">
        <v>1057</v>
      </c>
      <c r="D7823" s="113">
        <f>VLOOKUP(Pag_Inicio_Corr_mas_casos[[#This Row],[Corregimiento]],Hoja3!$A$2:$D$676,4,0)</f>
        <v>41104</v>
      </c>
      <c r="E7823" s="112">
        <v>13</v>
      </c>
      <c r="M7823">
        <v>7</v>
      </c>
    </row>
    <row r="7824" spans="1:13">
      <c r="A7824" s="111">
        <v>44261</v>
      </c>
      <c r="B7824" s="112">
        <v>44261</v>
      </c>
      <c r="C7824" s="112" t="s">
        <v>914</v>
      </c>
      <c r="D7824" s="113">
        <f>VLOOKUP(Pag_Inicio_Corr_mas_casos[[#This Row],[Corregimiento]],Hoja3!$A$2:$D$676,4,0)</f>
        <v>130101</v>
      </c>
      <c r="E7824" s="112">
        <v>13</v>
      </c>
      <c r="M7824">
        <v>6</v>
      </c>
    </row>
    <row r="7825" spans="1:13">
      <c r="A7825" s="111">
        <v>44261</v>
      </c>
      <c r="B7825" s="112">
        <v>44261</v>
      </c>
      <c r="C7825" s="112" t="s">
        <v>1017</v>
      </c>
      <c r="D7825" s="113">
        <f>VLOOKUP(Pag_Inicio_Corr_mas_casos[[#This Row],[Corregimiento]],Hoja3!$A$2:$D$676,4,0)</f>
        <v>10215</v>
      </c>
      <c r="E7825" s="112">
        <v>12</v>
      </c>
      <c r="M7825">
        <v>6</v>
      </c>
    </row>
    <row r="7826" spans="1:13">
      <c r="A7826" s="111">
        <v>44261</v>
      </c>
      <c r="B7826" s="112">
        <v>44261</v>
      </c>
      <c r="C7826" s="112" t="s">
        <v>904</v>
      </c>
      <c r="D7826" s="113">
        <f>VLOOKUP(Pag_Inicio_Corr_mas_casos[[#This Row],[Corregimiento]],Hoja3!$A$2:$D$676,4,0)</f>
        <v>40501</v>
      </c>
      <c r="E7826" s="112">
        <v>12</v>
      </c>
      <c r="M7826">
        <v>6</v>
      </c>
    </row>
    <row r="7827" spans="1:13">
      <c r="A7827" s="111">
        <v>44261</v>
      </c>
      <c r="B7827" s="112">
        <v>44261</v>
      </c>
      <c r="C7827" s="112" t="s">
        <v>898</v>
      </c>
      <c r="D7827" s="113">
        <f>VLOOKUP(Pag_Inicio_Corr_mas_casos[[#This Row],[Corregimiento]],Hoja3!$A$2:$D$676,4,0)</f>
        <v>40201</v>
      </c>
      <c r="E7827" s="112">
        <v>11</v>
      </c>
      <c r="M7827">
        <v>5</v>
      </c>
    </row>
    <row r="7828" spans="1:13">
      <c r="A7828" s="111">
        <v>44261</v>
      </c>
      <c r="B7828" s="112">
        <v>44261</v>
      </c>
      <c r="C7828" s="112" t="s">
        <v>853</v>
      </c>
      <c r="D7828" s="113">
        <f>VLOOKUP(Pag_Inicio_Corr_mas_casos[[#This Row],[Corregimiento]],Hoja3!$A$2:$D$676,4,0)</f>
        <v>40612</v>
      </c>
      <c r="E7828" s="112">
        <v>11</v>
      </c>
      <c r="M7828">
        <v>5</v>
      </c>
    </row>
    <row r="7829" spans="1:13">
      <c r="A7829" s="111">
        <v>44261</v>
      </c>
      <c r="B7829" s="112">
        <v>44261</v>
      </c>
      <c r="C7829" s="112" t="s">
        <v>1015</v>
      </c>
      <c r="D7829" s="113">
        <f>VLOOKUP(Pag_Inicio_Corr_mas_casos[[#This Row],[Corregimiento]],Hoja3!$A$2:$D$676,4,0)</f>
        <v>100101</v>
      </c>
      <c r="E7829" s="112">
        <v>10</v>
      </c>
      <c r="M7829">
        <v>5</v>
      </c>
    </row>
    <row r="7830" spans="1:13">
      <c r="A7830" s="111">
        <v>44261</v>
      </c>
      <c r="B7830" s="112">
        <v>44261</v>
      </c>
      <c r="C7830" s="112" t="s">
        <v>868</v>
      </c>
      <c r="D7830" s="113">
        <f>VLOOKUP(Pag_Inicio_Corr_mas_casos[[#This Row],[Corregimiento]],Hoja3!$A$2:$D$676,4,0)</f>
        <v>91001</v>
      </c>
      <c r="E7830" s="112">
        <v>9</v>
      </c>
      <c r="M7830">
        <v>4</v>
      </c>
    </row>
    <row r="7831" spans="1:13">
      <c r="A7831" s="111">
        <v>44261</v>
      </c>
      <c r="B7831" s="112">
        <v>44261</v>
      </c>
      <c r="C7831" s="112" t="s">
        <v>925</v>
      </c>
      <c r="D7831" s="113">
        <f>VLOOKUP(Pag_Inicio_Corr_mas_casos[[#This Row],[Corregimiento]],Hoja3!$A$2:$D$676,4,0)</f>
        <v>91101</v>
      </c>
      <c r="E7831" s="112">
        <v>9</v>
      </c>
      <c r="M7831">
        <v>4</v>
      </c>
    </row>
    <row r="7832" spans="1:13">
      <c r="A7832" s="111">
        <v>44261</v>
      </c>
      <c r="B7832" s="112">
        <v>44261</v>
      </c>
      <c r="C7832" s="112" t="s">
        <v>816</v>
      </c>
      <c r="D7832" s="113">
        <f>VLOOKUP(Pag_Inicio_Corr_mas_casos[[#This Row],[Corregimiento]],Hoja3!$A$2:$D$676,4,0)</f>
        <v>40606</v>
      </c>
      <c r="E7832" s="112">
        <v>9</v>
      </c>
      <c r="M7832">
        <v>4</v>
      </c>
    </row>
    <row r="7833" spans="1:13">
      <c r="A7833" s="111">
        <v>44261</v>
      </c>
      <c r="B7833" s="112">
        <v>44261</v>
      </c>
      <c r="C7833" s="112" t="s">
        <v>1058</v>
      </c>
      <c r="D7833" s="113">
        <f>VLOOKUP(Pag_Inicio_Corr_mas_casos[[#This Row],[Corregimiento]],Hoja3!$A$2:$D$676,4,0)</f>
        <v>41309</v>
      </c>
      <c r="E7833" s="112">
        <v>9</v>
      </c>
      <c r="M7833">
        <v>4</v>
      </c>
    </row>
    <row r="7834" spans="1:13">
      <c r="A7834" s="111">
        <v>44261</v>
      </c>
      <c r="B7834" s="112">
        <v>44261</v>
      </c>
      <c r="C7834" s="112" t="s">
        <v>1052</v>
      </c>
      <c r="D7834" s="113">
        <f>VLOOKUP(Pag_Inicio_Corr_mas_casos[[#This Row],[Corregimiento]],Hoja3!$A$2:$D$676,4,0)</f>
        <v>10101</v>
      </c>
      <c r="E7834" s="112">
        <v>8</v>
      </c>
      <c r="M7834">
        <v>4</v>
      </c>
    </row>
    <row r="7835" spans="1:13">
      <c r="A7835" s="137">
        <v>44627</v>
      </c>
      <c r="B7835" s="138">
        <v>44262</v>
      </c>
      <c r="C7835" s="138" t="s">
        <v>906</v>
      </c>
      <c r="D7835" s="139">
        <f>VLOOKUP(Pag_Inicio_Corr_mas_casos[[#This Row],[Corregimiento]],Hoja3!$A$2:$D$676,4,0)</f>
        <v>40601</v>
      </c>
      <c r="E7835" s="138">
        <v>20</v>
      </c>
      <c r="M7835">
        <v>4</v>
      </c>
    </row>
    <row r="7836" spans="1:13">
      <c r="A7836" s="137">
        <v>44627</v>
      </c>
      <c r="B7836" s="138">
        <v>44262</v>
      </c>
      <c r="C7836" s="138" t="s">
        <v>904</v>
      </c>
      <c r="D7836" s="139">
        <f>VLOOKUP(Pag_Inicio_Corr_mas_casos[[#This Row],[Corregimiento]],Hoja3!$A$2:$D$676,4,0)</f>
        <v>40501</v>
      </c>
      <c r="E7836" s="138">
        <v>14</v>
      </c>
      <c r="M7836">
        <v>3</v>
      </c>
    </row>
    <row r="7837" spans="1:13">
      <c r="A7837" s="137">
        <v>44627</v>
      </c>
      <c r="B7837" s="138">
        <v>44262</v>
      </c>
      <c r="C7837" s="138" t="s">
        <v>1052</v>
      </c>
      <c r="D7837" s="139">
        <f>VLOOKUP(Pag_Inicio_Corr_mas_casos[[#This Row],[Corregimiento]],Hoja3!$A$2:$D$676,4,0)</f>
        <v>10101</v>
      </c>
      <c r="E7837" s="138">
        <v>13</v>
      </c>
      <c r="M7837">
        <v>3</v>
      </c>
    </row>
    <row r="7838" spans="1:13">
      <c r="A7838" s="137">
        <v>44627</v>
      </c>
      <c r="B7838" s="138">
        <v>44262</v>
      </c>
      <c r="C7838" s="138" t="s">
        <v>916</v>
      </c>
      <c r="D7838" s="139">
        <f>VLOOKUP(Pag_Inicio_Corr_mas_casos[[#This Row],[Corregimiento]],Hoja3!$A$2:$D$676,4,0)</f>
        <v>91011</v>
      </c>
      <c r="E7838" s="138">
        <v>9</v>
      </c>
      <c r="M7838">
        <v>3</v>
      </c>
    </row>
    <row r="7839" spans="1:13">
      <c r="A7839" s="137">
        <v>44627</v>
      </c>
      <c r="B7839" s="138">
        <v>44262</v>
      </c>
      <c r="C7839" s="138" t="s">
        <v>1059</v>
      </c>
      <c r="D7839" s="139">
        <f>VLOOKUP(Pag_Inicio_Corr_mas_casos[[#This Row],[Corregimiento]],Hoja3!$A$2:$D$676,4,0)</f>
        <v>40304</v>
      </c>
      <c r="E7839" s="138">
        <v>8</v>
      </c>
      <c r="M7839">
        <v>3</v>
      </c>
    </row>
    <row r="7840" spans="1:13">
      <c r="A7840" s="137">
        <v>44627</v>
      </c>
      <c r="B7840" s="138">
        <v>44262</v>
      </c>
      <c r="C7840" s="138" t="s">
        <v>838</v>
      </c>
      <c r="D7840" s="139">
        <f>VLOOKUP(Pag_Inicio_Corr_mas_casos[[#This Row],[Corregimiento]],Hoja3!$A$2:$D$676,4,0)</f>
        <v>80808</v>
      </c>
      <c r="E7840" s="138">
        <v>8</v>
      </c>
      <c r="M7840">
        <v>3</v>
      </c>
    </row>
    <row r="7841" spans="1:13">
      <c r="A7841" s="137">
        <v>44627</v>
      </c>
      <c r="B7841" s="138">
        <v>44262</v>
      </c>
      <c r="C7841" s="138" t="s">
        <v>884</v>
      </c>
      <c r="D7841" s="139">
        <f>VLOOKUP(Pag_Inicio_Corr_mas_casos[[#This Row],[Corregimiento]],Hoja3!$A$2:$D$676,4,0)</f>
        <v>130108</v>
      </c>
      <c r="E7841" s="138">
        <v>8</v>
      </c>
      <c r="M7841">
        <v>3</v>
      </c>
    </row>
    <row r="7842" spans="1:13">
      <c r="A7842" s="137">
        <v>44627</v>
      </c>
      <c r="B7842" s="138">
        <v>44262</v>
      </c>
      <c r="C7842" s="138" t="s">
        <v>892</v>
      </c>
      <c r="D7842" s="139">
        <f>VLOOKUP(Pag_Inicio_Corr_mas_casos[[#This Row],[Corregimiento]],Hoja3!$A$2:$D$676,4,0)</f>
        <v>80812</v>
      </c>
      <c r="E7842" s="138">
        <v>8</v>
      </c>
      <c r="M7842">
        <v>2</v>
      </c>
    </row>
    <row r="7843" spans="1:13">
      <c r="A7843" s="137">
        <v>44627</v>
      </c>
      <c r="B7843" s="138">
        <v>44262</v>
      </c>
      <c r="C7843" s="138" t="s">
        <v>797</v>
      </c>
      <c r="D7843" s="139">
        <f>VLOOKUP(Pag_Inicio_Corr_mas_casos[[#This Row],[Corregimiento]],Hoja3!$A$2:$D$676,4,0)</f>
        <v>80813</v>
      </c>
      <c r="E7843" s="138">
        <v>7</v>
      </c>
      <c r="M7843">
        <v>2</v>
      </c>
    </row>
    <row r="7844" spans="1:13">
      <c r="A7844" s="137">
        <v>44627</v>
      </c>
      <c r="B7844" s="138">
        <v>44262</v>
      </c>
      <c r="C7844" s="138" t="s">
        <v>1001</v>
      </c>
      <c r="D7844" s="139">
        <f>VLOOKUP(Pag_Inicio_Corr_mas_casos[[#This Row],[Corregimiento]],Hoja3!$A$2:$D$676,4,0)</f>
        <v>30103</v>
      </c>
      <c r="E7844" s="138">
        <v>7</v>
      </c>
      <c r="M7844">
        <v>2</v>
      </c>
    </row>
    <row r="7845" spans="1:13">
      <c r="A7845" s="137">
        <v>44627</v>
      </c>
      <c r="B7845" s="138">
        <v>44262</v>
      </c>
      <c r="C7845" s="138" t="s">
        <v>857</v>
      </c>
      <c r="D7845" s="139">
        <f>VLOOKUP(Pag_Inicio_Corr_mas_casos[[#This Row],[Corregimiento]],Hoja3!$A$2:$D$676,4,0)</f>
        <v>80809</v>
      </c>
      <c r="E7845" s="138">
        <v>7</v>
      </c>
      <c r="M7845">
        <v>2</v>
      </c>
    </row>
    <row r="7846" spans="1:13">
      <c r="A7846" s="137">
        <v>44627</v>
      </c>
      <c r="B7846" s="138">
        <v>44262</v>
      </c>
      <c r="C7846" s="138" t="s">
        <v>1060</v>
      </c>
      <c r="D7846" s="139">
        <f>VLOOKUP(Pag_Inicio_Corr_mas_casos[[#This Row],[Corregimiento]],Hoja3!$A$2:$D$676,4,0)</f>
        <v>20103</v>
      </c>
      <c r="E7846" s="138">
        <v>7</v>
      </c>
      <c r="M7846">
        <v>2</v>
      </c>
    </row>
    <row r="7847" spans="1:13">
      <c r="A7847" s="137">
        <v>44627</v>
      </c>
      <c r="B7847" s="138">
        <v>44262</v>
      </c>
      <c r="C7847" s="138" t="s">
        <v>925</v>
      </c>
      <c r="D7847" s="139">
        <f>VLOOKUP(Pag_Inicio_Corr_mas_casos[[#This Row],[Corregimiento]],Hoja3!$A$2:$D$676,4,0)</f>
        <v>91101</v>
      </c>
      <c r="E7847" s="138">
        <v>7</v>
      </c>
      <c r="M7847">
        <v>2</v>
      </c>
    </row>
    <row r="7848" spans="1:13">
      <c r="A7848" s="137">
        <v>44627</v>
      </c>
      <c r="B7848" s="138">
        <v>44262</v>
      </c>
      <c r="C7848" s="138" t="s">
        <v>1000</v>
      </c>
      <c r="D7848" s="139">
        <f>VLOOKUP(Pag_Inicio_Corr_mas_casos[[#This Row],[Corregimiento]],Hoja3!$A$2:$D$676,4,0)</f>
        <v>40612</v>
      </c>
      <c r="E7848" s="138">
        <v>6</v>
      </c>
      <c r="M7848">
        <v>2</v>
      </c>
    </row>
    <row r="7849" spans="1:13">
      <c r="A7849" s="137">
        <v>44627</v>
      </c>
      <c r="B7849" s="138">
        <v>44262</v>
      </c>
      <c r="C7849" s="138" t="s">
        <v>571</v>
      </c>
      <c r="D7849" s="139">
        <f>VLOOKUP(Pag_Inicio_Corr_mas_casos[[#This Row],[Corregimiento]],Hoja3!$A$2:$D$676,4,0)</f>
        <v>30104</v>
      </c>
      <c r="E7849" s="138">
        <v>6</v>
      </c>
      <c r="M7849">
        <v>2</v>
      </c>
    </row>
    <row r="7850" spans="1:13">
      <c r="A7850" s="137">
        <v>44627</v>
      </c>
      <c r="B7850" s="138">
        <v>44262</v>
      </c>
      <c r="C7850" s="138" t="s">
        <v>594</v>
      </c>
      <c r="D7850" s="139">
        <f>VLOOKUP(Pag_Inicio_Corr_mas_casos[[#This Row],[Corregimiento]],Hoja3!$A$2:$D$676,4,0)</f>
        <v>40503</v>
      </c>
      <c r="E7850" s="138">
        <v>6</v>
      </c>
      <c r="M7850">
        <v>2</v>
      </c>
    </row>
    <row r="7851" spans="1:13">
      <c r="A7851" s="137">
        <v>44627</v>
      </c>
      <c r="B7851" s="138">
        <v>44262</v>
      </c>
      <c r="C7851" s="138" t="s">
        <v>1061</v>
      </c>
      <c r="D7851" s="139">
        <f>VLOOKUP(Pag_Inicio_Corr_mas_casos[[#This Row],[Corregimiento]],Hoja3!$A$2:$D$676,4,0)</f>
        <v>91107</v>
      </c>
      <c r="E7851" s="138">
        <v>6</v>
      </c>
      <c r="M7851">
        <v>2</v>
      </c>
    </row>
    <row r="7852" spans="1:13">
      <c r="A7852" s="137">
        <v>44627</v>
      </c>
      <c r="B7852" s="138">
        <v>44262</v>
      </c>
      <c r="C7852" s="138" t="s">
        <v>1042</v>
      </c>
      <c r="D7852" s="139">
        <f>VLOOKUP(Pag_Inicio_Corr_mas_casos[[#This Row],[Corregimiento]],Hoja3!$A$2:$D$676,4,0)</f>
        <v>10201</v>
      </c>
      <c r="E7852" s="138">
        <v>5</v>
      </c>
      <c r="M7852">
        <v>2</v>
      </c>
    </row>
    <row r="7853" spans="1:13">
      <c r="A7853" s="137">
        <v>44627</v>
      </c>
      <c r="B7853" s="138">
        <v>44262</v>
      </c>
      <c r="C7853" s="138" t="s">
        <v>1062</v>
      </c>
      <c r="D7853" s="139">
        <f>VLOOKUP(Pag_Inicio_Corr_mas_casos[[#This Row],[Corregimiento]],Hoja3!$A$2:$D$676,4,0)</f>
        <v>91003</v>
      </c>
      <c r="E7853" s="138">
        <v>5</v>
      </c>
      <c r="M7853">
        <v>2</v>
      </c>
    </row>
    <row r="7854" spans="1:13">
      <c r="A7854" s="137">
        <v>44627</v>
      </c>
      <c r="B7854" s="138">
        <v>44262</v>
      </c>
      <c r="C7854" s="138" t="s">
        <v>1063</v>
      </c>
      <c r="D7854" s="139">
        <f>VLOOKUP(Pag_Inicio_Corr_mas_casos[[#This Row],[Corregimiento]],Hoja3!$A$2:$D$676,4,0)</f>
        <v>40701</v>
      </c>
      <c r="E7854" s="138">
        <v>5</v>
      </c>
      <c r="M7854">
        <v>2</v>
      </c>
    </row>
    <row r="7855" spans="1:13">
      <c r="A7855" s="37">
        <v>44263</v>
      </c>
      <c r="B7855" s="38">
        <v>44263</v>
      </c>
      <c r="C7855" s="38" t="s">
        <v>930</v>
      </c>
      <c r="D7855" s="39">
        <f>VLOOKUP(Pag_Inicio_Corr_mas_casos[[#This Row],[Corregimiento]],Hoja3!$A$2:$D$676,4,0)</f>
        <v>130104</v>
      </c>
      <c r="E7855" s="38">
        <v>20</v>
      </c>
      <c r="M7855">
        <v>2</v>
      </c>
    </row>
    <row r="7856" spans="1:13">
      <c r="A7856" s="37">
        <v>44263</v>
      </c>
      <c r="B7856" s="38">
        <v>44263</v>
      </c>
      <c r="C7856" s="38" t="s">
        <v>906</v>
      </c>
      <c r="D7856" s="39">
        <f>VLOOKUP(Pag_Inicio_Corr_mas_casos[[#This Row],[Corregimiento]],Hoja3!$A$2:$D$676,4,0)</f>
        <v>40601</v>
      </c>
      <c r="E7856" s="38">
        <v>18</v>
      </c>
      <c r="M7856">
        <v>1</v>
      </c>
    </row>
    <row r="7857" spans="1:13">
      <c r="A7857" s="37">
        <v>44263</v>
      </c>
      <c r="B7857" s="38">
        <v>44263</v>
      </c>
      <c r="C7857" s="38" t="s">
        <v>849</v>
      </c>
      <c r="D7857" s="39">
        <f>VLOOKUP(Pag_Inicio_Corr_mas_casos[[#This Row],[Corregimiento]],Hoja3!$A$2:$D$676,4,0)</f>
        <v>40611</v>
      </c>
      <c r="E7857" s="38">
        <v>16</v>
      </c>
      <c r="M7857">
        <v>1</v>
      </c>
    </row>
    <row r="7858" spans="1:13">
      <c r="A7858" s="37">
        <v>44263</v>
      </c>
      <c r="B7858" s="38">
        <v>44263</v>
      </c>
      <c r="C7858" s="38" t="s">
        <v>966</v>
      </c>
      <c r="D7858" s="39">
        <f>VLOOKUP(Pag_Inicio_Corr_mas_casos[[#This Row],[Corregimiento]],Hoja3!$A$2:$D$676,4,0)</f>
        <v>30301</v>
      </c>
      <c r="E7858" s="38">
        <v>14</v>
      </c>
      <c r="M7858">
        <v>1</v>
      </c>
    </row>
    <row r="7859" spans="1:13">
      <c r="A7859" s="37">
        <v>44263</v>
      </c>
      <c r="B7859" s="38">
        <v>44263</v>
      </c>
      <c r="C7859" s="38" t="s">
        <v>1042</v>
      </c>
      <c r="D7859" s="39">
        <f>VLOOKUP(Pag_Inicio_Corr_mas_casos[[#This Row],[Corregimiento]],Hoja3!$A$2:$D$676,4,0)</f>
        <v>10201</v>
      </c>
      <c r="E7859" s="38">
        <v>13</v>
      </c>
      <c r="M7859">
        <v>1</v>
      </c>
    </row>
    <row r="7860" spans="1:13">
      <c r="A7860" s="37">
        <v>44263</v>
      </c>
      <c r="B7860" s="38">
        <v>44263</v>
      </c>
      <c r="C7860" s="38" t="s">
        <v>868</v>
      </c>
      <c r="D7860" s="39">
        <f>VLOOKUP(Pag_Inicio_Corr_mas_casos[[#This Row],[Corregimiento]],Hoja3!$A$2:$D$676,4,0)</f>
        <v>91001</v>
      </c>
      <c r="E7860" s="38">
        <v>12</v>
      </c>
      <c r="M7860">
        <v>1</v>
      </c>
    </row>
    <row r="7861" spans="1:13">
      <c r="A7861" s="37">
        <v>44263</v>
      </c>
      <c r="B7861" s="38">
        <v>44263</v>
      </c>
      <c r="C7861" s="38" t="s">
        <v>904</v>
      </c>
      <c r="D7861" s="39">
        <f>VLOOKUP(Pag_Inicio_Corr_mas_casos[[#This Row],[Corregimiento]],Hoja3!$A$2:$D$676,4,0)</f>
        <v>40501</v>
      </c>
      <c r="E7861" s="38">
        <v>11</v>
      </c>
      <c r="M7861">
        <v>1</v>
      </c>
    </row>
    <row r="7862" spans="1:13">
      <c r="A7862" s="37">
        <v>44263</v>
      </c>
      <c r="B7862" s="38">
        <v>44263</v>
      </c>
      <c r="C7862" s="38" t="s">
        <v>797</v>
      </c>
      <c r="D7862" s="39">
        <f>VLOOKUP(Pag_Inicio_Corr_mas_casos[[#This Row],[Corregimiento]],Hoja3!$A$2:$D$676,4,0)</f>
        <v>80813</v>
      </c>
      <c r="E7862" s="38">
        <v>10</v>
      </c>
      <c r="M7862">
        <v>1</v>
      </c>
    </row>
    <row r="7863" spans="1:13">
      <c r="A7863" s="37">
        <v>44263</v>
      </c>
      <c r="B7863" s="38">
        <v>44263</v>
      </c>
      <c r="C7863" s="38" t="s">
        <v>884</v>
      </c>
      <c r="D7863" s="39">
        <f>VLOOKUP(Pag_Inicio_Corr_mas_casos[[#This Row],[Corregimiento]],Hoja3!$A$2:$D$676,4,0)</f>
        <v>130108</v>
      </c>
      <c r="E7863" s="38">
        <v>9</v>
      </c>
      <c r="M7863">
        <v>1</v>
      </c>
    </row>
    <row r="7864" spans="1:13">
      <c r="A7864" s="37">
        <v>44263</v>
      </c>
      <c r="B7864" s="38">
        <v>44263</v>
      </c>
      <c r="C7864" s="38" t="s">
        <v>816</v>
      </c>
      <c r="D7864" s="39">
        <f>VLOOKUP(Pag_Inicio_Corr_mas_casos[[#This Row],[Corregimiento]],Hoja3!$A$2:$D$676,4,0)</f>
        <v>40606</v>
      </c>
      <c r="E7864" s="38">
        <v>8</v>
      </c>
      <c r="M7864">
        <v>1</v>
      </c>
    </row>
    <row r="7865" spans="1:13">
      <c r="A7865" s="37">
        <v>44263</v>
      </c>
      <c r="B7865" s="38">
        <v>44263</v>
      </c>
      <c r="C7865" s="38" t="s">
        <v>951</v>
      </c>
      <c r="D7865" s="39">
        <f>VLOOKUP(Pag_Inicio_Corr_mas_casos[[#This Row],[Corregimiento]],Hoja3!$A$2:$D$676,4,0)</f>
        <v>40404</v>
      </c>
      <c r="E7865" s="38">
        <v>8</v>
      </c>
      <c r="M7865">
        <v>1</v>
      </c>
    </row>
    <row r="7866" spans="1:13">
      <c r="A7866" s="37">
        <v>44263</v>
      </c>
      <c r="B7866" s="38">
        <v>44263</v>
      </c>
      <c r="C7866" s="38" t="s">
        <v>879</v>
      </c>
      <c r="D7866" s="39">
        <f>VLOOKUP(Pag_Inicio_Corr_mas_casos[[#This Row],[Corregimiento]],Hoja3!$A$2:$D$676,4,0)</f>
        <v>91008</v>
      </c>
      <c r="E7866" s="38">
        <v>7</v>
      </c>
      <c r="M7866">
        <v>1</v>
      </c>
    </row>
    <row r="7867" spans="1:13">
      <c r="A7867" s="37">
        <v>44263</v>
      </c>
      <c r="B7867" s="38">
        <v>44263</v>
      </c>
      <c r="C7867" s="38" t="s">
        <v>853</v>
      </c>
      <c r="D7867" s="39">
        <f>VLOOKUP(Pag_Inicio_Corr_mas_casos[[#This Row],[Corregimiento]],Hoja3!$A$2:$D$676,4,0)</f>
        <v>40612</v>
      </c>
      <c r="E7867" s="38">
        <v>7</v>
      </c>
      <c r="M7867">
        <v>1</v>
      </c>
    </row>
    <row r="7868" spans="1:13">
      <c r="A7868" s="37">
        <v>44263</v>
      </c>
      <c r="B7868" s="38">
        <v>44263</v>
      </c>
      <c r="C7868" s="38" t="s">
        <v>1064</v>
      </c>
      <c r="D7868" s="39">
        <f>VLOOKUP(Pag_Inicio_Corr_mas_casos[[#This Row],[Corregimiento]],Hoja3!$A$2:$D$676,4,0)</f>
        <v>30305</v>
      </c>
      <c r="E7868" s="38">
        <v>7</v>
      </c>
      <c r="M7868">
        <v>1</v>
      </c>
    </row>
    <row r="7869" spans="1:13">
      <c r="A7869" s="37">
        <v>44263</v>
      </c>
      <c r="B7869" s="38">
        <v>44263</v>
      </c>
      <c r="C7869" s="38" t="s">
        <v>931</v>
      </c>
      <c r="D7869" s="39">
        <f>VLOOKUP(Pag_Inicio_Corr_mas_casos[[#This Row],[Corregimiento]],Hoja3!$A$2:$D$676,4,0)</f>
        <v>130407</v>
      </c>
      <c r="E7869" s="38">
        <v>7</v>
      </c>
      <c r="M7869">
        <v>1</v>
      </c>
    </row>
    <row r="7870" spans="1:13">
      <c r="A7870" s="37">
        <v>44263</v>
      </c>
      <c r="B7870" s="38">
        <v>44263</v>
      </c>
      <c r="C7870" s="38" t="s">
        <v>925</v>
      </c>
      <c r="D7870" s="39">
        <f>VLOOKUP(Pag_Inicio_Corr_mas_casos[[#This Row],[Corregimiento]],Hoja3!$A$2:$D$676,4,0)</f>
        <v>91101</v>
      </c>
      <c r="E7870" s="38">
        <v>7</v>
      </c>
      <c r="M7870">
        <v>1</v>
      </c>
    </row>
    <row r="7871" spans="1:13">
      <c r="A7871" s="37">
        <v>44263</v>
      </c>
      <c r="B7871" s="38">
        <v>44263</v>
      </c>
      <c r="C7871" s="38" t="s">
        <v>1054</v>
      </c>
      <c r="D7871" s="39">
        <f>VLOOKUP(Pag_Inicio_Corr_mas_casos[[#This Row],[Corregimiento]],Hoja3!$A$2:$D$676,4,0)</f>
        <v>10401</v>
      </c>
      <c r="E7871" s="38">
        <v>6</v>
      </c>
      <c r="M7871">
        <v>1</v>
      </c>
    </row>
    <row r="7872" spans="1:13">
      <c r="A7872" s="37">
        <v>44263</v>
      </c>
      <c r="B7872" s="38">
        <v>44263</v>
      </c>
      <c r="C7872" s="38" t="s">
        <v>858</v>
      </c>
      <c r="D7872" s="39">
        <f>VLOOKUP(Pag_Inicio_Corr_mas_casos[[#This Row],[Corregimiento]],Hoja3!$A$2:$D$676,4,0)</f>
        <v>80819</v>
      </c>
      <c r="E7872" s="38">
        <v>6</v>
      </c>
      <c r="M7872">
        <v>1</v>
      </c>
    </row>
    <row r="7873" spans="1:13">
      <c r="A7873" s="37">
        <v>44263</v>
      </c>
      <c r="B7873" s="38">
        <v>44263</v>
      </c>
      <c r="C7873" s="38" t="s">
        <v>820</v>
      </c>
      <c r="D7873" s="39">
        <f>VLOOKUP(Pag_Inicio_Corr_mas_casos[[#This Row],[Corregimiento]],Hoja3!$A$2:$D$676,4,0)</f>
        <v>40203</v>
      </c>
      <c r="E7873" s="38">
        <v>6</v>
      </c>
      <c r="M7873">
        <v>1</v>
      </c>
    </row>
    <row r="7874" spans="1:13">
      <c r="A7874" s="37">
        <v>44263</v>
      </c>
      <c r="B7874" s="38">
        <v>44263</v>
      </c>
      <c r="C7874" s="38" t="s">
        <v>916</v>
      </c>
      <c r="D7874" s="39">
        <f>VLOOKUP(Pag_Inicio_Corr_mas_casos[[#This Row],[Corregimiento]],Hoja3!$A$2:$D$676,4,0)</f>
        <v>91011</v>
      </c>
      <c r="E7874" s="38">
        <v>5</v>
      </c>
      <c r="M7874">
        <v>1</v>
      </c>
    </row>
    <row r="7875" spans="1:13">
      <c r="A7875" s="89">
        <v>44264</v>
      </c>
      <c r="B7875" s="90">
        <v>44264</v>
      </c>
      <c r="C7875" s="90" t="s">
        <v>906</v>
      </c>
      <c r="D7875" s="91">
        <f>VLOOKUP(Pag_Inicio_Corr_mas_casos[[#This Row],[Corregimiento]],Hoja3!$A$2:$D$676,4,0)</f>
        <v>40601</v>
      </c>
      <c r="E7875" s="90">
        <v>18</v>
      </c>
      <c r="M7875">
        <v>1</v>
      </c>
    </row>
    <row r="7876" spans="1:13">
      <c r="A7876" s="89">
        <v>44264</v>
      </c>
      <c r="B7876" s="90">
        <v>44264</v>
      </c>
      <c r="C7876" s="90" t="s">
        <v>944</v>
      </c>
      <c r="D7876" s="91">
        <f>VLOOKUP(Pag_Inicio_Corr_mas_casos[[#This Row],[Corregimiento]],Hoja3!$A$2:$D$676,4,0)</f>
        <v>40205</v>
      </c>
      <c r="E7876" s="90">
        <v>14</v>
      </c>
      <c r="M7876">
        <v>1</v>
      </c>
    </row>
    <row r="7877" spans="1:13">
      <c r="A7877" s="89">
        <v>44264</v>
      </c>
      <c r="B7877" s="90">
        <v>44264</v>
      </c>
      <c r="C7877" s="90" t="s">
        <v>1065</v>
      </c>
      <c r="D7877" s="91">
        <f>VLOOKUP(Pag_Inicio_Corr_mas_casos[[#This Row],[Corregimiento]],Hoja3!$A$2:$D$676,4,0)</f>
        <v>30203</v>
      </c>
      <c r="E7877" s="90">
        <v>14</v>
      </c>
      <c r="M7877">
        <v>1</v>
      </c>
    </row>
    <row r="7878" spans="1:13">
      <c r="A7878" s="89">
        <v>44264</v>
      </c>
      <c r="B7878" s="90">
        <v>44264</v>
      </c>
      <c r="C7878" s="90" t="s">
        <v>1042</v>
      </c>
      <c r="D7878" s="91">
        <f>VLOOKUP(Pag_Inicio_Corr_mas_casos[[#This Row],[Corregimiento]],Hoja3!$A$2:$D$676,4,0)</f>
        <v>10201</v>
      </c>
      <c r="E7878" s="90">
        <v>12</v>
      </c>
      <c r="M7878">
        <v>1</v>
      </c>
    </row>
    <row r="7879" spans="1:13">
      <c r="A7879" s="89">
        <v>44264</v>
      </c>
      <c r="B7879" s="90">
        <v>44264</v>
      </c>
      <c r="C7879" s="90" t="s">
        <v>1066</v>
      </c>
      <c r="D7879" s="91">
        <f>VLOOKUP(Pag_Inicio_Corr_mas_casos[[#This Row],[Corregimiento]],Hoja3!$A$2:$D$676,4,0)</f>
        <v>40401</v>
      </c>
      <c r="E7879" s="90">
        <v>11</v>
      </c>
      <c r="M7879">
        <v>1</v>
      </c>
    </row>
    <row r="7880" spans="1:13">
      <c r="A7880" s="89">
        <v>44264</v>
      </c>
      <c r="B7880" s="90">
        <v>44264</v>
      </c>
      <c r="C7880" s="90" t="s">
        <v>861</v>
      </c>
      <c r="D7880" s="91">
        <f>VLOOKUP(Pag_Inicio_Corr_mas_casos[[#This Row],[Corregimiento]],Hoja3!$A$2:$D$676,4,0)</f>
        <v>130702</v>
      </c>
      <c r="E7880" s="90">
        <v>10</v>
      </c>
      <c r="M7880">
        <v>1</v>
      </c>
    </row>
    <row r="7881" spans="1:13">
      <c r="A7881" s="89">
        <v>44264</v>
      </c>
      <c r="B7881" s="90">
        <v>44264</v>
      </c>
      <c r="C7881" s="90" t="s">
        <v>996</v>
      </c>
      <c r="D7881" s="91">
        <f>VLOOKUP(Pag_Inicio_Corr_mas_casos[[#This Row],[Corregimiento]],Hoja3!$A$2:$D$676,4,0)</f>
        <v>10206</v>
      </c>
      <c r="E7881" s="90">
        <v>9</v>
      </c>
      <c r="M7881">
        <v>1</v>
      </c>
    </row>
    <row r="7882" spans="1:13">
      <c r="A7882" s="89">
        <v>44264</v>
      </c>
      <c r="B7882" s="90">
        <v>44264</v>
      </c>
      <c r="C7882" s="90" t="s">
        <v>805</v>
      </c>
      <c r="D7882" s="91">
        <f>VLOOKUP(Pag_Inicio_Corr_mas_casos[[#This Row],[Corregimiento]],Hoja3!$A$2:$D$676,4,0)</f>
        <v>130701</v>
      </c>
      <c r="E7882" s="90">
        <v>9</v>
      </c>
      <c r="M7882">
        <v>1</v>
      </c>
    </row>
    <row r="7883" spans="1:13">
      <c r="A7883" s="89">
        <v>44264</v>
      </c>
      <c r="B7883" s="90">
        <v>44264</v>
      </c>
      <c r="C7883" s="90" t="s">
        <v>1052</v>
      </c>
      <c r="D7883" s="91">
        <f>VLOOKUP(Pag_Inicio_Corr_mas_casos[[#This Row],[Corregimiento]],Hoja3!$A$2:$D$676,4,0)</f>
        <v>10101</v>
      </c>
      <c r="E7883" s="90">
        <v>9</v>
      </c>
      <c r="M7883">
        <v>1</v>
      </c>
    </row>
    <row r="7884" spans="1:13">
      <c r="A7884" s="89">
        <v>44264</v>
      </c>
      <c r="B7884" s="90">
        <v>44264</v>
      </c>
      <c r="C7884" s="90" t="s">
        <v>904</v>
      </c>
      <c r="D7884" s="91">
        <f>VLOOKUP(Pag_Inicio_Corr_mas_casos[[#This Row],[Corregimiento]],Hoja3!$A$2:$D$676,4,0)</f>
        <v>40501</v>
      </c>
      <c r="E7884" s="90">
        <v>9</v>
      </c>
      <c r="M7884">
        <v>1</v>
      </c>
    </row>
    <row r="7885" spans="1:13">
      <c r="A7885" s="89">
        <v>44264</v>
      </c>
      <c r="B7885" s="90">
        <v>44264</v>
      </c>
      <c r="C7885" s="90" t="s">
        <v>914</v>
      </c>
      <c r="D7885" s="91">
        <f>VLOOKUP(Pag_Inicio_Corr_mas_casos[[#This Row],[Corregimiento]],Hoja3!$A$2:$D$676,4,0)</f>
        <v>130101</v>
      </c>
      <c r="E7885" s="90">
        <v>8</v>
      </c>
      <c r="M7885">
        <v>1</v>
      </c>
    </row>
    <row r="7886" spans="1:13">
      <c r="A7886" s="89">
        <v>44264</v>
      </c>
      <c r="B7886" s="90">
        <v>44264</v>
      </c>
      <c r="C7886" s="90" t="s">
        <v>1067</v>
      </c>
      <c r="D7886" s="91">
        <f>VLOOKUP(Pag_Inicio_Corr_mas_casos[[#This Row],[Corregimiento]],Hoja3!$A$2:$D$676,4,0)</f>
        <v>120702</v>
      </c>
      <c r="E7886" s="90">
        <v>8</v>
      </c>
      <c r="M7886">
        <v>1</v>
      </c>
    </row>
    <row r="7887" spans="1:13">
      <c r="A7887" s="89">
        <v>44264</v>
      </c>
      <c r="B7887" s="90">
        <v>44264</v>
      </c>
      <c r="C7887" s="90" t="s">
        <v>900</v>
      </c>
      <c r="D7887" s="91">
        <f>VLOOKUP(Pag_Inicio_Corr_mas_casos[[#This Row],[Corregimiento]],Hoja3!$A$2:$D$676,4,0)</f>
        <v>130102</v>
      </c>
      <c r="E7887" s="90">
        <v>7</v>
      </c>
      <c r="M7887">
        <v>1</v>
      </c>
    </row>
    <row r="7888" spans="1:13">
      <c r="A7888" s="89">
        <v>44264</v>
      </c>
      <c r="B7888" s="90">
        <v>44264</v>
      </c>
      <c r="C7888" s="90" t="s">
        <v>857</v>
      </c>
      <c r="D7888" s="91">
        <f>VLOOKUP(Pag_Inicio_Corr_mas_casos[[#This Row],[Corregimiento]],Hoja3!$A$2:$D$676,4,0)</f>
        <v>80809</v>
      </c>
      <c r="E7888" s="90">
        <v>7</v>
      </c>
      <c r="M7888">
        <v>1</v>
      </c>
    </row>
    <row r="7889" spans="1:13">
      <c r="A7889" s="89">
        <v>44264</v>
      </c>
      <c r="B7889" s="90">
        <v>44264</v>
      </c>
      <c r="C7889" s="90" t="s">
        <v>784</v>
      </c>
      <c r="D7889" s="91">
        <f>VLOOKUP(Pag_Inicio_Corr_mas_casos[[#This Row],[Corregimiento]],Hoja3!$A$2:$D$676,4,0)</f>
        <v>130717</v>
      </c>
      <c r="E7889" s="90">
        <v>7</v>
      </c>
      <c r="M7889">
        <v>1</v>
      </c>
    </row>
    <row r="7890" spans="1:13">
      <c r="A7890" s="89">
        <v>44264</v>
      </c>
      <c r="B7890" s="90">
        <v>44264</v>
      </c>
      <c r="C7890" s="90" t="s">
        <v>802</v>
      </c>
      <c r="D7890" s="91">
        <f>VLOOKUP(Pag_Inicio_Corr_mas_casos[[#This Row],[Corregimiento]],Hoja3!$A$2:$D$676,4,0)</f>
        <v>80815</v>
      </c>
      <c r="E7890" s="90">
        <v>7</v>
      </c>
      <c r="M7890">
        <v>1</v>
      </c>
    </row>
    <row r="7891" spans="1:13">
      <c r="A7891" s="89">
        <v>44264</v>
      </c>
      <c r="B7891" s="90">
        <v>44264</v>
      </c>
      <c r="C7891" s="90" t="s">
        <v>849</v>
      </c>
      <c r="D7891" s="91">
        <f>VLOOKUP(Pag_Inicio_Corr_mas_casos[[#This Row],[Corregimiento]],Hoja3!$A$2:$D$676,4,0)</f>
        <v>40611</v>
      </c>
      <c r="E7891" s="90">
        <v>7</v>
      </c>
    </row>
    <row r="7892" spans="1:13">
      <c r="A7892" s="89">
        <v>44264</v>
      </c>
      <c r="B7892" s="90">
        <v>44264</v>
      </c>
      <c r="C7892" s="90" t="s">
        <v>892</v>
      </c>
      <c r="D7892" s="91">
        <f>VLOOKUP(Pag_Inicio_Corr_mas_casos[[#This Row],[Corregimiento]],Hoja3!$A$2:$D$676,4,0)</f>
        <v>80812</v>
      </c>
      <c r="E7892" s="90">
        <v>7</v>
      </c>
    </row>
    <row r="7893" spans="1:13">
      <c r="A7893" s="89">
        <v>44264</v>
      </c>
      <c r="B7893" s="90">
        <v>44264</v>
      </c>
      <c r="C7893" s="90" t="s">
        <v>803</v>
      </c>
      <c r="D7893" s="91">
        <f>VLOOKUP(Pag_Inicio_Corr_mas_casos[[#This Row],[Corregimiento]],Hoja3!$A$2:$D$676,4,0)</f>
        <v>130716</v>
      </c>
      <c r="E7893" s="90">
        <v>6</v>
      </c>
    </row>
    <row r="7894" spans="1:13">
      <c r="A7894" s="89">
        <v>44264</v>
      </c>
      <c r="B7894" s="90">
        <v>44264</v>
      </c>
      <c r="C7894" s="90" t="s">
        <v>1051</v>
      </c>
      <c r="D7894" s="91">
        <f>VLOOKUP(Pag_Inicio_Corr_mas_casos[[#This Row],[Corregimiento]],Hoja3!$A$2:$D$676,4,0)</f>
        <v>10207</v>
      </c>
      <c r="E7894" s="90">
        <v>6</v>
      </c>
    </row>
    <row r="7895" spans="1:13">
      <c r="A7895" s="64">
        <v>44265</v>
      </c>
      <c r="B7895" s="65">
        <v>44265</v>
      </c>
      <c r="C7895" s="65" t="s">
        <v>906</v>
      </c>
      <c r="D7895" s="66">
        <f>VLOOKUP(Pag_Inicio_Corr_mas_casos[[#This Row],[Corregimiento]],Hoja3!$A$2:$D$676,4,0)</f>
        <v>40601</v>
      </c>
      <c r="E7895" s="65">
        <v>19</v>
      </c>
    </row>
    <row r="7896" spans="1:13">
      <c r="A7896" s="64">
        <v>44265</v>
      </c>
      <c r="B7896" s="65">
        <v>44265</v>
      </c>
      <c r="C7896" s="65" t="s">
        <v>728</v>
      </c>
      <c r="D7896" s="66">
        <f>VLOOKUP(Pag_Inicio_Corr_mas_casos[[#This Row],[Corregimiento]],Hoja3!$A$2:$D$676,4,0)</f>
        <v>90302</v>
      </c>
      <c r="E7896" s="65">
        <v>17</v>
      </c>
    </row>
    <row r="7897" spans="1:13">
      <c r="A7897" s="64">
        <v>44265</v>
      </c>
      <c r="B7897" s="65">
        <v>44265</v>
      </c>
      <c r="C7897" s="65" t="s">
        <v>901</v>
      </c>
      <c r="D7897" s="66">
        <f>VLOOKUP(Pag_Inicio_Corr_mas_casos[[#This Row],[Corregimiento]],Hoja3!$A$2:$D$676,4,0)</f>
        <v>90301</v>
      </c>
      <c r="E7897" s="65">
        <v>15</v>
      </c>
    </row>
    <row r="7898" spans="1:13">
      <c r="A7898" s="64">
        <v>44265</v>
      </c>
      <c r="B7898" s="65">
        <v>44265</v>
      </c>
      <c r="C7898" s="65" t="s">
        <v>900</v>
      </c>
      <c r="D7898" s="66">
        <f>VLOOKUP(Pag_Inicio_Corr_mas_casos[[#This Row],[Corregimiento]],Hoja3!$A$2:$D$676,4,0)</f>
        <v>130102</v>
      </c>
      <c r="E7898" s="65">
        <v>14</v>
      </c>
    </row>
    <row r="7899" spans="1:13">
      <c r="A7899" s="64">
        <v>44265</v>
      </c>
      <c r="B7899" s="65">
        <v>44265</v>
      </c>
      <c r="C7899" s="65" t="s">
        <v>1052</v>
      </c>
      <c r="D7899" s="66">
        <f>VLOOKUP(Pag_Inicio_Corr_mas_casos[[#This Row],[Corregimiento]],Hoja3!$A$2:$D$676,4,0)</f>
        <v>10101</v>
      </c>
      <c r="E7899" s="65">
        <v>11</v>
      </c>
    </row>
    <row r="7900" spans="1:13">
      <c r="A7900" s="64">
        <v>44265</v>
      </c>
      <c r="B7900" s="65">
        <v>44265</v>
      </c>
      <c r="C7900" s="65" t="s">
        <v>799</v>
      </c>
      <c r="D7900" s="66">
        <f>VLOOKUP(Pag_Inicio_Corr_mas_casos[[#This Row],[Corregimiento]],Hoja3!$A$2:$D$676,4,0)</f>
        <v>80817</v>
      </c>
      <c r="E7900" s="65">
        <v>11</v>
      </c>
    </row>
    <row r="7901" spans="1:13">
      <c r="A7901" s="64">
        <v>44265</v>
      </c>
      <c r="B7901" s="65">
        <v>44265</v>
      </c>
      <c r="C7901" s="65" t="s">
        <v>797</v>
      </c>
      <c r="D7901" s="66">
        <f>VLOOKUP(Pag_Inicio_Corr_mas_casos[[#This Row],[Corregimiento]],Hoja3!$A$2:$D$676,4,0)</f>
        <v>80813</v>
      </c>
      <c r="E7901" s="65">
        <v>10</v>
      </c>
    </row>
    <row r="7902" spans="1:13">
      <c r="A7902" s="64">
        <v>44265</v>
      </c>
      <c r="B7902" s="65">
        <v>44265</v>
      </c>
      <c r="C7902" s="65" t="s">
        <v>1068</v>
      </c>
      <c r="D7902" s="66">
        <f>VLOOKUP(Pag_Inicio_Corr_mas_casos[[#This Row],[Corregimiento]],Hoja3!$A$2:$D$676,4,0)</f>
        <v>91204</v>
      </c>
      <c r="E7902" s="65">
        <v>10</v>
      </c>
    </row>
    <row r="7903" spans="1:13">
      <c r="A7903" s="64">
        <v>44265</v>
      </c>
      <c r="B7903" s="65">
        <v>44265</v>
      </c>
      <c r="C7903" s="65" t="s">
        <v>1042</v>
      </c>
      <c r="D7903" s="66">
        <f>VLOOKUP(Pag_Inicio_Corr_mas_casos[[#This Row],[Corregimiento]],Hoja3!$A$2:$D$676,4,0)</f>
        <v>10201</v>
      </c>
      <c r="E7903" s="65">
        <v>10</v>
      </c>
    </row>
    <row r="7904" spans="1:13">
      <c r="A7904" s="64">
        <v>44265</v>
      </c>
      <c r="B7904" s="65">
        <v>44265</v>
      </c>
      <c r="C7904" s="65" t="s">
        <v>958</v>
      </c>
      <c r="D7904" s="66">
        <f>VLOOKUP(Pag_Inicio_Corr_mas_casos[[#This Row],[Corregimiento]],Hoja3!$A$2:$D$676,4,0)</f>
        <v>40801</v>
      </c>
      <c r="E7904" s="65">
        <v>10</v>
      </c>
    </row>
    <row r="7905" spans="1:5">
      <c r="A7905" s="64">
        <v>44265</v>
      </c>
      <c r="B7905" s="65">
        <v>44265</v>
      </c>
      <c r="C7905" s="65" t="s">
        <v>996</v>
      </c>
      <c r="D7905" s="66">
        <f>VLOOKUP(Pag_Inicio_Corr_mas_casos[[#This Row],[Corregimiento]],Hoja3!$A$2:$D$676,4,0)</f>
        <v>10206</v>
      </c>
      <c r="E7905" s="65">
        <v>9</v>
      </c>
    </row>
    <row r="7906" spans="1:5">
      <c r="A7906" s="64">
        <v>44265</v>
      </c>
      <c r="B7906" s="65">
        <v>44265</v>
      </c>
      <c r="C7906" s="65" t="s">
        <v>785</v>
      </c>
      <c r="D7906" s="66">
        <f>VLOOKUP(Pag_Inicio_Corr_mas_casos[[#This Row],[Corregimiento]],Hoja3!$A$2:$D$676,4,0)</f>
        <v>81009</v>
      </c>
      <c r="E7906" s="65">
        <v>8</v>
      </c>
    </row>
    <row r="7907" spans="1:5">
      <c r="A7907" s="64">
        <v>44265</v>
      </c>
      <c r="B7907" s="65">
        <v>44265</v>
      </c>
      <c r="C7907" s="65" t="s">
        <v>1069</v>
      </c>
      <c r="D7907" s="66">
        <f>VLOOKUP(Pag_Inicio_Corr_mas_casos[[#This Row],[Corregimiento]],Hoja3!$A$2:$D$676,4,0)</f>
        <v>10216</v>
      </c>
      <c r="E7907" s="65">
        <v>8</v>
      </c>
    </row>
    <row r="7908" spans="1:5">
      <c r="A7908" s="64">
        <v>44265</v>
      </c>
      <c r="B7908" s="65">
        <v>44265</v>
      </c>
      <c r="C7908" s="65" t="s">
        <v>618</v>
      </c>
      <c r="D7908" s="66">
        <f>VLOOKUP(Pag_Inicio_Corr_mas_casos[[#This Row],[Corregimiento]],Hoja3!$A$2:$D$676,4,0)</f>
        <v>80821</v>
      </c>
      <c r="E7908" s="65">
        <v>8</v>
      </c>
    </row>
    <row r="7909" spans="1:5">
      <c r="A7909" s="64">
        <v>44265</v>
      </c>
      <c r="B7909" s="65">
        <v>44265</v>
      </c>
      <c r="C7909" s="65" t="s">
        <v>1066</v>
      </c>
      <c r="D7909" s="66">
        <f>VLOOKUP(Pag_Inicio_Corr_mas_casos[[#This Row],[Corregimiento]],Hoja3!$A$2:$D$676,4,0)</f>
        <v>40401</v>
      </c>
      <c r="E7909" s="65">
        <v>8</v>
      </c>
    </row>
    <row r="7910" spans="1:5">
      <c r="A7910" s="64">
        <v>44265</v>
      </c>
      <c r="B7910" s="65">
        <v>44265</v>
      </c>
      <c r="C7910" s="65" t="s">
        <v>997</v>
      </c>
      <c r="D7910" s="66">
        <f>VLOOKUP(Pag_Inicio_Corr_mas_casos[[#This Row],[Corregimiento]],Hoja3!$A$2:$D$676,4,0)</f>
        <v>41001</v>
      </c>
      <c r="E7910" s="65">
        <v>7</v>
      </c>
    </row>
    <row r="7911" spans="1:5">
      <c r="A7911" s="64">
        <v>44265</v>
      </c>
      <c r="B7911" s="65">
        <v>44265</v>
      </c>
      <c r="C7911" s="65" t="s">
        <v>868</v>
      </c>
      <c r="D7911" s="66">
        <f>VLOOKUP(Pag_Inicio_Corr_mas_casos[[#This Row],[Corregimiento]],Hoja3!$A$2:$D$676,4,0)</f>
        <v>91001</v>
      </c>
      <c r="E7911" s="65">
        <v>7</v>
      </c>
    </row>
    <row r="7912" spans="1:5">
      <c r="A7912" s="64">
        <v>44265</v>
      </c>
      <c r="B7912" s="65">
        <v>44265</v>
      </c>
      <c r="C7912" s="65" t="s">
        <v>939</v>
      </c>
      <c r="D7912" s="66">
        <f>VLOOKUP(Pag_Inicio_Corr_mas_casos[[#This Row],[Corregimiento]],Hoja3!$A$2:$D$676,4,0)</f>
        <v>90601</v>
      </c>
      <c r="E7912" s="65">
        <v>7</v>
      </c>
    </row>
    <row r="7913" spans="1:5">
      <c r="A7913" s="64">
        <v>44265</v>
      </c>
      <c r="B7913" s="65">
        <v>44265</v>
      </c>
      <c r="C7913" s="65" t="s">
        <v>892</v>
      </c>
      <c r="D7913" s="66">
        <f>VLOOKUP(Pag_Inicio_Corr_mas_casos[[#This Row],[Corregimiento]],Hoja3!$A$2:$D$676,4,0)</f>
        <v>80812</v>
      </c>
      <c r="E7913" s="65">
        <v>7</v>
      </c>
    </row>
    <row r="7914" spans="1:5">
      <c r="A7914" s="64">
        <v>44265</v>
      </c>
      <c r="B7914" s="65">
        <v>44265</v>
      </c>
      <c r="C7914" s="65" t="s">
        <v>1022</v>
      </c>
      <c r="D7914" s="66">
        <f>VLOOKUP(Pag_Inicio_Corr_mas_casos[[#This Row],[Corregimiento]],Hoja3!$A$2:$D$676,4,0)</f>
        <v>10203</v>
      </c>
      <c r="E7914" s="65">
        <v>7</v>
      </c>
    </row>
    <row r="7915" spans="1:5">
      <c r="A7915" s="80">
        <v>44266</v>
      </c>
      <c r="B7915" s="81">
        <v>44266</v>
      </c>
      <c r="C7915" s="81" t="s">
        <v>906</v>
      </c>
      <c r="D7915" s="82">
        <f>VLOOKUP(Pag_Inicio_Corr_mas_casos[[#This Row],[Corregimiento]],Hoja3!$A$2:$D$676,4,0)</f>
        <v>40601</v>
      </c>
      <c r="E7915" s="81">
        <v>17</v>
      </c>
    </row>
    <row r="7916" spans="1:5">
      <c r="A7916" s="80">
        <v>44266</v>
      </c>
      <c r="B7916" s="81">
        <v>44266</v>
      </c>
      <c r="C7916" s="81" t="s">
        <v>901</v>
      </c>
      <c r="D7916" s="82">
        <f>VLOOKUP(Pag_Inicio_Corr_mas_casos[[#This Row],[Corregimiento]],Hoja3!$A$2:$D$676,4,0)</f>
        <v>90301</v>
      </c>
      <c r="E7916" s="81">
        <v>15</v>
      </c>
    </row>
    <row r="7917" spans="1:5">
      <c r="A7917" s="80">
        <v>44266</v>
      </c>
      <c r="B7917" s="81">
        <v>44266</v>
      </c>
      <c r="C7917" s="81" t="s">
        <v>904</v>
      </c>
      <c r="D7917" s="82">
        <f>VLOOKUP(Pag_Inicio_Corr_mas_casos[[#This Row],[Corregimiento]],Hoja3!$A$2:$D$676,4,0)</f>
        <v>40501</v>
      </c>
      <c r="E7917" s="81">
        <v>12</v>
      </c>
    </row>
    <row r="7918" spans="1:5">
      <c r="A7918" s="80">
        <v>44266</v>
      </c>
      <c r="B7918" s="81">
        <v>44266</v>
      </c>
      <c r="C7918" s="81" t="s">
        <v>874</v>
      </c>
      <c r="D7918" s="82">
        <f>VLOOKUP(Pag_Inicio_Corr_mas_casos[[#This Row],[Corregimiento]],Hoja3!$A$2:$D$676,4,0)</f>
        <v>20103</v>
      </c>
      <c r="E7918" s="81">
        <v>12</v>
      </c>
    </row>
    <row r="7919" spans="1:5">
      <c r="A7919" s="80">
        <v>44266</v>
      </c>
      <c r="B7919" s="81">
        <v>44266</v>
      </c>
      <c r="C7919" s="81" t="s">
        <v>997</v>
      </c>
      <c r="D7919" s="82">
        <f>VLOOKUP(Pag_Inicio_Corr_mas_casos[[#This Row],[Corregimiento]],Hoja3!$A$2:$D$676,4,0)</f>
        <v>41001</v>
      </c>
      <c r="E7919" s="81">
        <v>11</v>
      </c>
    </row>
    <row r="7920" spans="1:5">
      <c r="A7920" s="80">
        <v>44266</v>
      </c>
      <c r="B7920" s="81">
        <v>44266</v>
      </c>
      <c r="C7920" s="81" t="s">
        <v>944</v>
      </c>
      <c r="D7920" s="82">
        <f>VLOOKUP(Pag_Inicio_Corr_mas_casos[[#This Row],[Corregimiento]],Hoja3!$A$2:$D$676,4,0)</f>
        <v>40205</v>
      </c>
      <c r="E7920" s="81">
        <v>10</v>
      </c>
    </row>
    <row r="7921" spans="1:5">
      <c r="A7921" s="80">
        <v>44266</v>
      </c>
      <c r="B7921" s="81">
        <v>44266</v>
      </c>
      <c r="C7921" s="81" t="s">
        <v>816</v>
      </c>
      <c r="D7921" s="82">
        <f>VLOOKUP(Pag_Inicio_Corr_mas_casos[[#This Row],[Corregimiento]],Hoja3!$A$2:$D$676,4,0)</f>
        <v>40606</v>
      </c>
      <c r="E7921" s="81">
        <v>9</v>
      </c>
    </row>
    <row r="7922" spans="1:5">
      <c r="A7922" s="80">
        <v>44266</v>
      </c>
      <c r="B7922" s="81">
        <v>44266</v>
      </c>
      <c r="C7922" s="81" t="s">
        <v>882</v>
      </c>
      <c r="D7922" s="82">
        <f>VLOOKUP(Pag_Inicio_Corr_mas_casos[[#This Row],[Corregimiento]],Hoja3!$A$2:$D$676,4,0)</f>
        <v>130106</v>
      </c>
      <c r="E7922" s="81">
        <v>9</v>
      </c>
    </row>
    <row r="7923" spans="1:5">
      <c r="A7923" s="80">
        <v>44266</v>
      </c>
      <c r="B7923" s="81">
        <v>44266</v>
      </c>
      <c r="C7923" s="81" t="s">
        <v>797</v>
      </c>
      <c r="D7923" s="82">
        <f>VLOOKUP(Pag_Inicio_Corr_mas_casos[[#This Row],[Corregimiento]],Hoja3!$A$2:$D$676,4,0)</f>
        <v>80813</v>
      </c>
      <c r="E7923" s="81">
        <v>8</v>
      </c>
    </row>
    <row r="7924" spans="1:5">
      <c r="A7924" s="80">
        <v>44266</v>
      </c>
      <c r="B7924" s="81">
        <v>44266</v>
      </c>
      <c r="C7924" s="81" t="s">
        <v>925</v>
      </c>
      <c r="D7924" s="82">
        <f>VLOOKUP(Pag_Inicio_Corr_mas_casos[[#This Row],[Corregimiento]],Hoja3!$A$2:$D$676,4,0)</f>
        <v>91101</v>
      </c>
      <c r="E7924" s="81">
        <v>8</v>
      </c>
    </row>
    <row r="7925" spans="1:5">
      <c r="A7925" s="80">
        <v>44266</v>
      </c>
      <c r="B7925" s="81">
        <v>44266</v>
      </c>
      <c r="C7925" s="81" t="s">
        <v>868</v>
      </c>
      <c r="D7925" s="82">
        <f>VLOOKUP(Pag_Inicio_Corr_mas_casos[[#This Row],[Corregimiento]],Hoja3!$A$2:$D$676,4,0)</f>
        <v>91001</v>
      </c>
      <c r="E7925" s="81">
        <v>8</v>
      </c>
    </row>
    <row r="7926" spans="1:5">
      <c r="A7926" s="80">
        <v>44266</v>
      </c>
      <c r="B7926" s="81">
        <v>44266</v>
      </c>
      <c r="C7926" s="81" t="s">
        <v>924</v>
      </c>
      <c r="D7926" s="82">
        <f>VLOOKUP(Pag_Inicio_Corr_mas_casos[[#This Row],[Corregimiento]],Hoja3!$A$2:$D$676,4,0)</f>
        <v>40503</v>
      </c>
      <c r="E7926" s="81">
        <v>8</v>
      </c>
    </row>
    <row r="7927" spans="1:5">
      <c r="A7927" s="80">
        <v>44266</v>
      </c>
      <c r="B7927" s="81">
        <v>44266</v>
      </c>
      <c r="C7927" s="81" t="s">
        <v>1070</v>
      </c>
      <c r="D7927" s="82">
        <f>VLOOKUP(Pag_Inicio_Corr_mas_casos[[#This Row],[Corregimiento]],Hoja3!$A$2:$D$676,4,0)</f>
        <v>30205</v>
      </c>
      <c r="E7927" s="81">
        <v>8</v>
      </c>
    </row>
    <row r="7928" spans="1:5">
      <c r="A7928" s="80">
        <v>44266</v>
      </c>
      <c r="B7928" s="81">
        <v>44266</v>
      </c>
      <c r="C7928" s="81" t="s">
        <v>1057</v>
      </c>
      <c r="D7928" s="82">
        <f>VLOOKUP(Pag_Inicio_Corr_mas_casos[[#This Row],[Corregimiento]],Hoja3!$A$2:$D$676,4,0)</f>
        <v>41104</v>
      </c>
      <c r="E7928" s="81">
        <v>7</v>
      </c>
    </row>
    <row r="7929" spans="1:5">
      <c r="A7929" s="80">
        <v>44266</v>
      </c>
      <c r="B7929" s="81">
        <v>44266</v>
      </c>
      <c r="C7929" s="81" t="s">
        <v>853</v>
      </c>
      <c r="D7929" s="82">
        <f>VLOOKUP(Pag_Inicio_Corr_mas_casos[[#This Row],[Corregimiento]],Hoja3!$A$2:$D$676,4,0)</f>
        <v>40612</v>
      </c>
      <c r="E7929" s="81">
        <v>7</v>
      </c>
    </row>
    <row r="7930" spans="1:5">
      <c r="A7930" s="80">
        <v>44266</v>
      </c>
      <c r="B7930" s="81">
        <v>44266</v>
      </c>
      <c r="C7930" s="81" t="s">
        <v>857</v>
      </c>
      <c r="D7930" s="82">
        <f>VLOOKUP(Pag_Inicio_Corr_mas_casos[[#This Row],[Corregimiento]],Hoja3!$A$2:$D$676,4,0)</f>
        <v>80809</v>
      </c>
      <c r="E7930" s="81">
        <v>7</v>
      </c>
    </row>
    <row r="7931" spans="1:5">
      <c r="A7931" s="80">
        <v>44266</v>
      </c>
      <c r="B7931" s="81">
        <v>44266</v>
      </c>
      <c r="C7931" s="81" t="s">
        <v>996</v>
      </c>
      <c r="D7931" s="82">
        <f>VLOOKUP(Pag_Inicio_Corr_mas_casos[[#This Row],[Corregimiento]],Hoja3!$A$2:$D$676,4,0)</f>
        <v>10206</v>
      </c>
      <c r="E7931" s="81">
        <v>7</v>
      </c>
    </row>
    <row r="7932" spans="1:5">
      <c r="A7932" s="80">
        <v>44266</v>
      </c>
      <c r="B7932" s="81">
        <v>44266</v>
      </c>
      <c r="C7932" s="81" t="s">
        <v>879</v>
      </c>
      <c r="D7932" s="82">
        <f>VLOOKUP(Pag_Inicio_Corr_mas_casos[[#This Row],[Corregimiento]],Hoja3!$A$2:$D$676,4,0)</f>
        <v>91008</v>
      </c>
      <c r="E7932" s="81">
        <v>7</v>
      </c>
    </row>
    <row r="7933" spans="1:5">
      <c r="A7933" s="80">
        <v>44266</v>
      </c>
      <c r="B7933" s="81">
        <v>44266</v>
      </c>
      <c r="C7933" s="81" t="s">
        <v>805</v>
      </c>
      <c r="D7933" s="82">
        <f>VLOOKUP(Pag_Inicio_Corr_mas_casos[[#This Row],[Corregimiento]],Hoja3!$A$2:$D$676,4,0)</f>
        <v>130701</v>
      </c>
      <c r="E7933" s="81">
        <v>6</v>
      </c>
    </row>
    <row r="7934" spans="1:5">
      <c r="A7934" s="80">
        <v>44266</v>
      </c>
      <c r="B7934" s="81">
        <v>44266</v>
      </c>
      <c r="C7934" s="81" t="s">
        <v>1052</v>
      </c>
      <c r="D7934" s="82">
        <f>VLOOKUP(Pag_Inicio_Corr_mas_casos[[#This Row],[Corregimiento]],Hoja3!$A$2:$D$676,4,0)</f>
        <v>10101</v>
      </c>
      <c r="E7934" s="81">
        <v>6</v>
      </c>
    </row>
    <row r="7935" spans="1:5">
      <c r="A7935" s="55">
        <v>44267</v>
      </c>
      <c r="B7935" s="56">
        <v>44267</v>
      </c>
      <c r="C7935" s="56" t="s">
        <v>823</v>
      </c>
      <c r="D7935" s="57">
        <f>VLOOKUP(Pag_Inicio_Corr_mas_casos[[#This Row],[Corregimiento]],Hoja3!$A$2:$D$676,4,0)</f>
        <v>80803</v>
      </c>
      <c r="E7935" s="56">
        <v>17</v>
      </c>
    </row>
    <row r="7936" spans="1:5">
      <c r="A7936" s="55">
        <v>44267</v>
      </c>
      <c r="B7936" s="56">
        <v>44267</v>
      </c>
      <c r="C7936" s="56" t="s">
        <v>868</v>
      </c>
      <c r="D7936" s="57">
        <f>VLOOKUP(Pag_Inicio_Corr_mas_casos[[#This Row],[Corregimiento]],Hoja3!$A$2:$D$676,4,0)</f>
        <v>91001</v>
      </c>
      <c r="E7936" s="56">
        <v>17</v>
      </c>
    </row>
    <row r="7937" spans="1:5">
      <c r="A7937" s="55">
        <v>44267</v>
      </c>
      <c r="B7937" s="56">
        <v>44267</v>
      </c>
      <c r="C7937" s="56" t="s">
        <v>906</v>
      </c>
      <c r="D7937" s="57">
        <f>VLOOKUP(Pag_Inicio_Corr_mas_casos[[#This Row],[Corregimiento]],Hoja3!$A$2:$D$676,4,0)</f>
        <v>40601</v>
      </c>
      <c r="E7937" s="56">
        <v>15</v>
      </c>
    </row>
    <row r="7938" spans="1:5">
      <c r="A7938" s="55">
        <v>44267</v>
      </c>
      <c r="B7938" s="56">
        <v>44267</v>
      </c>
      <c r="C7938" s="56" t="s">
        <v>802</v>
      </c>
      <c r="D7938" s="57">
        <f>VLOOKUP(Pag_Inicio_Corr_mas_casos[[#This Row],[Corregimiento]],Hoja3!$A$2:$D$676,4,0)</f>
        <v>80815</v>
      </c>
      <c r="E7938" s="56">
        <v>15</v>
      </c>
    </row>
    <row r="7939" spans="1:5">
      <c r="A7939" s="55">
        <v>44267</v>
      </c>
      <c r="B7939" s="56">
        <v>44267</v>
      </c>
      <c r="C7939" s="56" t="s">
        <v>849</v>
      </c>
      <c r="D7939" s="57">
        <f>VLOOKUP(Pag_Inicio_Corr_mas_casos[[#This Row],[Corregimiento]],Hoja3!$A$2:$D$676,4,0)</f>
        <v>40611</v>
      </c>
      <c r="E7939" s="56">
        <v>11</v>
      </c>
    </row>
    <row r="7940" spans="1:5">
      <c r="A7940" s="55">
        <v>44267</v>
      </c>
      <c r="B7940" s="56">
        <v>44267</v>
      </c>
      <c r="C7940" s="56" t="s">
        <v>944</v>
      </c>
      <c r="D7940" s="57">
        <f>VLOOKUP(Pag_Inicio_Corr_mas_casos[[#This Row],[Corregimiento]],Hoja3!$A$2:$D$676,4,0)</f>
        <v>40205</v>
      </c>
      <c r="E7940" s="56">
        <v>9</v>
      </c>
    </row>
    <row r="7941" spans="1:5">
      <c r="A7941" s="55">
        <v>44267</v>
      </c>
      <c r="B7941" s="56">
        <v>44267</v>
      </c>
      <c r="C7941" s="56" t="s">
        <v>879</v>
      </c>
      <c r="D7941" s="57">
        <f>VLOOKUP(Pag_Inicio_Corr_mas_casos[[#This Row],[Corregimiento]],Hoja3!$A$2:$D$676,4,0)</f>
        <v>91008</v>
      </c>
      <c r="E7941" s="56">
        <v>9</v>
      </c>
    </row>
    <row r="7942" spans="1:5">
      <c r="A7942" s="55">
        <v>44267</v>
      </c>
      <c r="B7942" s="56">
        <v>44267</v>
      </c>
      <c r="C7942" s="56" t="s">
        <v>793</v>
      </c>
      <c r="D7942" s="57">
        <f>VLOOKUP(Pag_Inicio_Corr_mas_casos[[#This Row],[Corregimiento]],Hoja3!$A$2:$D$676,4,0)</f>
        <v>80826</v>
      </c>
      <c r="E7942" s="56">
        <v>9</v>
      </c>
    </row>
    <row r="7943" spans="1:5">
      <c r="A7943" s="55">
        <v>44267</v>
      </c>
      <c r="B7943" s="56">
        <v>44267</v>
      </c>
      <c r="C7943" s="56" t="s">
        <v>1042</v>
      </c>
      <c r="D7943" s="57">
        <f>VLOOKUP(Pag_Inicio_Corr_mas_casos[[#This Row],[Corregimiento]],Hoja3!$A$2:$D$676,4,0)</f>
        <v>10201</v>
      </c>
      <c r="E7943" s="56">
        <v>8</v>
      </c>
    </row>
    <row r="7944" spans="1:5">
      <c r="A7944" s="55">
        <v>44267</v>
      </c>
      <c r="B7944" s="56">
        <v>44267</v>
      </c>
      <c r="C7944" s="56" t="s">
        <v>904</v>
      </c>
      <c r="D7944" s="57">
        <f>VLOOKUP(Pag_Inicio_Corr_mas_casos[[#This Row],[Corregimiento]],Hoja3!$A$2:$D$676,4,0)</f>
        <v>40501</v>
      </c>
      <c r="E7944" s="56">
        <v>8</v>
      </c>
    </row>
    <row r="7945" spans="1:5">
      <c r="A7945" s="55">
        <v>44267</v>
      </c>
      <c r="B7945" s="56">
        <v>44267</v>
      </c>
      <c r="C7945" s="56" t="s">
        <v>816</v>
      </c>
      <c r="D7945" s="57">
        <f>VLOOKUP(Pag_Inicio_Corr_mas_casos[[#This Row],[Corregimiento]],Hoja3!$A$2:$D$676,4,0)</f>
        <v>40606</v>
      </c>
      <c r="E7945" s="56">
        <v>7</v>
      </c>
    </row>
    <row r="7946" spans="1:5">
      <c r="A7946" s="55">
        <v>44267</v>
      </c>
      <c r="B7946" s="56">
        <v>44267</v>
      </c>
      <c r="C7946" s="56" t="s">
        <v>1016</v>
      </c>
      <c r="D7946" s="57">
        <f>VLOOKUP(Pag_Inicio_Corr_mas_casos[[#This Row],[Corregimiento]],Hoja3!$A$2:$D$676,4,0)</f>
        <v>90405</v>
      </c>
      <c r="E7946" s="56">
        <v>7</v>
      </c>
    </row>
    <row r="7947" spans="1:5">
      <c r="A7947" s="55">
        <v>44267</v>
      </c>
      <c r="B7947" s="56">
        <v>44267</v>
      </c>
      <c r="C7947" s="56" t="s">
        <v>1052</v>
      </c>
      <c r="D7947" s="57">
        <f>VLOOKUP(Pag_Inicio_Corr_mas_casos[[#This Row],[Corregimiento]],Hoja3!$A$2:$D$676,4,0)</f>
        <v>10101</v>
      </c>
      <c r="E7947" s="56">
        <v>7</v>
      </c>
    </row>
    <row r="7948" spans="1:5">
      <c r="A7948" s="55">
        <v>44267</v>
      </c>
      <c r="B7948" s="56">
        <v>44267</v>
      </c>
      <c r="C7948" s="56" t="s">
        <v>1071</v>
      </c>
      <c r="D7948" s="57">
        <f>VLOOKUP(Pag_Inicio_Corr_mas_casos[[#This Row],[Corregimiento]],Hoja3!$A$2:$D$676,4,0)</f>
        <v>70305</v>
      </c>
      <c r="E7948" s="56">
        <v>7</v>
      </c>
    </row>
    <row r="7949" spans="1:5">
      <c r="A7949" s="55">
        <v>44267</v>
      </c>
      <c r="B7949" s="56">
        <v>44267</v>
      </c>
      <c r="C7949" s="56" t="s">
        <v>820</v>
      </c>
      <c r="D7949" s="57">
        <f>VLOOKUP(Pag_Inicio_Corr_mas_casos[[#This Row],[Corregimiento]],Hoja3!$A$2:$D$676,4,0)</f>
        <v>40203</v>
      </c>
      <c r="E7949" s="56">
        <v>6</v>
      </c>
    </row>
    <row r="7950" spans="1:5">
      <c r="A7950" s="55">
        <v>44267</v>
      </c>
      <c r="B7950" s="56">
        <v>44267</v>
      </c>
      <c r="C7950" s="56" t="s">
        <v>857</v>
      </c>
      <c r="D7950" s="57">
        <f>VLOOKUP(Pag_Inicio_Corr_mas_casos[[#This Row],[Corregimiento]],Hoja3!$A$2:$D$676,4,0)</f>
        <v>80809</v>
      </c>
      <c r="E7950" s="56">
        <v>6</v>
      </c>
    </row>
    <row r="7951" spans="1:5">
      <c r="A7951" s="55">
        <v>44267</v>
      </c>
      <c r="B7951" s="56">
        <v>44267</v>
      </c>
      <c r="C7951" s="56" t="s">
        <v>1069</v>
      </c>
      <c r="D7951" s="57">
        <f>VLOOKUP(Pag_Inicio_Corr_mas_casos[[#This Row],[Corregimiento]],Hoja3!$A$2:$D$676,4,0)</f>
        <v>10216</v>
      </c>
      <c r="E7951" s="56">
        <v>6</v>
      </c>
    </row>
    <row r="7952" spans="1:5">
      <c r="A7952" s="55">
        <v>44267</v>
      </c>
      <c r="B7952" s="56">
        <v>44267</v>
      </c>
      <c r="C7952" s="56" t="s">
        <v>882</v>
      </c>
      <c r="D7952" s="57">
        <f>VLOOKUP(Pag_Inicio_Corr_mas_casos[[#This Row],[Corregimiento]],Hoja3!$A$2:$D$676,4,0)</f>
        <v>130106</v>
      </c>
      <c r="E7952" s="56">
        <v>5</v>
      </c>
    </row>
    <row r="7953" spans="1:5">
      <c r="A7953" s="55">
        <v>44267</v>
      </c>
      <c r="B7953" s="56">
        <v>44267</v>
      </c>
      <c r="C7953" s="56" t="s">
        <v>920</v>
      </c>
      <c r="D7953" s="57">
        <f>VLOOKUP(Pag_Inicio_Corr_mas_casos[[#This Row],[Corregimiento]],Hoja3!$A$2:$D$676,4,0)</f>
        <v>90101</v>
      </c>
      <c r="E7953" s="56">
        <v>5</v>
      </c>
    </row>
    <row r="7954" spans="1:5">
      <c r="A7954" s="55">
        <v>44267</v>
      </c>
      <c r="B7954" s="56">
        <v>44267</v>
      </c>
      <c r="C7954" s="56" t="s">
        <v>786</v>
      </c>
      <c r="D7954" s="57">
        <f>VLOOKUP(Pag_Inicio_Corr_mas_casos[[#This Row],[Corregimiento]],Hoja3!$A$2:$D$676,4,0)</f>
        <v>80806</v>
      </c>
      <c r="E7954" s="56">
        <v>5</v>
      </c>
    </row>
    <row r="7955" spans="1:5">
      <c r="A7955" s="58">
        <v>44268</v>
      </c>
      <c r="B7955" s="59">
        <v>44268</v>
      </c>
      <c r="C7955" s="59" t="s">
        <v>901</v>
      </c>
      <c r="D7955" s="60">
        <f>VLOOKUP(Pag_Inicio_Corr_mas_casos[[#This Row],[Corregimiento]],Hoja3!$A$2:$D$676,4,0)</f>
        <v>90301</v>
      </c>
      <c r="E7955" s="59">
        <v>23</v>
      </c>
    </row>
    <row r="7956" spans="1:5">
      <c r="A7956" s="58">
        <v>44268</v>
      </c>
      <c r="B7956" s="59">
        <v>44268</v>
      </c>
      <c r="C7956" s="59" t="s">
        <v>1042</v>
      </c>
      <c r="D7956" s="60">
        <f>VLOOKUP(Pag_Inicio_Corr_mas_casos[[#This Row],[Corregimiento]],Hoja3!$A$2:$D$676,4,0)</f>
        <v>10201</v>
      </c>
      <c r="E7956" s="59">
        <v>18</v>
      </c>
    </row>
    <row r="7957" spans="1:5">
      <c r="A7957" s="58">
        <v>44268</v>
      </c>
      <c r="B7957" s="59">
        <v>44268</v>
      </c>
      <c r="C7957" s="59" t="s">
        <v>996</v>
      </c>
      <c r="D7957" s="60">
        <f>VLOOKUP(Pag_Inicio_Corr_mas_casos[[#This Row],[Corregimiento]],Hoja3!$A$2:$D$676,4,0)</f>
        <v>10206</v>
      </c>
      <c r="E7957" s="59">
        <v>15</v>
      </c>
    </row>
    <row r="7958" spans="1:5">
      <c r="A7958" s="58">
        <v>44268</v>
      </c>
      <c r="B7958" s="59">
        <v>44268</v>
      </c>
      <c r="C7958" s="59" t="s">
        <v>966</v>
      </c>
      <c r="D7958" s="60">
        <f>VLOOKUP(Pag_Inicio_Corr_mas_casos[[#This Row],[Corregimiento]],Hoja3!$A$2:$D$676,4,0)</f>
        <v>30301</v>
      </c>
      <c r="E7958" s="59">
        <v>12</v>
      </c>
    </row>
    <row r="7959" spans="1:5">
      <c r="A7959" s="58">
        <v>44268</v>
      </c>
      <c r="B7959" s="59">
        <v>44268</v>
      </c>
      <c r="C7959" s="59" t="s">
        <v>906</v>
      </c>
      <c r="D7959" s="60">
        <f>VLOOKUP(Pag_Inicio_Corr_mas_casos[[#This Row],[Corregimiento]],Hoja3!$A$2:$D$676,4,0)</f>
        <v>40601</v>
      </c>
      <c r="E7959" s="59">
        <v>11</v>
      </c>
    </row>
    <row r="7960" spans="1:5">
      <c r="A7960" s="58">
        <v>44268</v>
      </c>
      <c r="B7960" s="59">
        <v>44268</v>
      </c>
      <c r="C7960" s="59" t="s">
        <v>991</v>
      </c>
      <c r="D7960" s="60">
        <f>VLOOKUP(Pag_Inicio_Corr_mas_casos[[#This Row],[Corregimiento]],Hoja3!$A$2:$D$676,4,0)</f>
        <v>40506</v>
      </c>
      <c r="E7960" s="59">
        <v>10</v>
      </c>
    </row>
    <row r="7961" spans="1:5">
      <c r="A7961" s="58">
        <v>44268</v>
      </c>
      <c r="B7961" s="59">
        <v>44268</v>
      </c>
      <c r="C7961" s="59" t="s">
        <v>904</v>
      </c>
      <c r="D7961" s="60">
        <f>VLOOKUP(Pag_Inicio_Corr_mas_casos[[#This Row],[Corregimiento]],Hoja3!$A$2:$D$676,4,0)</f>
        <v>40501</v>
      </c>
      <c r="E7961" s="59">
        <v>10</v>
      </c>
    </row>
    <row r="7962" spans="1:5">
      <c r="A7962" s="58">
        <v>44268</v>
      </c>
      <c r="B7962" s="59">
        <v>44268</v>
      </c>
      <c r="C7962" s="59" t="s">
        <v>944</v>
      </c>
      <c r="D7962" s="60">
        <f>VLOOKUP(Pag_Inicio_Corr_mas_casos[[#This Row],[Corregimiento]],Hoja3!$A$2:$D$676,4,0)</f>
        <v>40205</v>
      </c>
      <c r="E7962" s="59">
        <v>9</v>
      </c>
    </row>
    <row r="7963" spans="1:5">
      <c r="A7963" s="58">
        <v>44268</v>
      </c>
      <c r="B7963" s="59">
        <v>44268</v>
      </c>
      <c r="C7963" s="59" t="s">
        <v>788</v>
      </c>
      <c r="D7963" s="60">
        <f>VLOOKUP(Pag_Inicio_Corr_mas_casos[[#This Row],[Corregimiento]],Hoja3!$A$2:$D$676,4,0)</f>
        <v>80807</v>
      </c>
      <c r="E7963" s="59">
        <v>9</v>
      </c>
    </row>
    <row r="7964" spans="1:5">
      <c r="A7964" s="58">
        <v>44268</v>
      </c>
      <c r="B7964" s="59">
        <v>44268</v>
      </c>
      <c r="C7964" s="59" t="s">
        <v>882</v>
      </c>
      <c r="D7964" s="60">
        <f>VLOOKUP(Pag_Inicio_Corr_mas_casos[[#This Row],[Corregimiento]],Hoja3!$A$2:$D$676,4,0)</f>
        <v>130106</v>
      </c>
      <c r="E7964" s="59">
        <v>9</v>
      </c>
    </row>
    <row r="7965" spans="1:5">
      <c r="A7965" s="58">
        <v>44268</v>
      </c>
      <c r="B7965" s="59">
        <v>44268</v>
      </c>
      <c r="C7965" s="59" t="s">
        <v>1072</v>
      </c>
      <c r="D7965" s="60">
        <f>VLOOKUP(Pag_Inicio_Corr_mas_casos[[#This Row],[Corregimiento]],Hoja3!$A$2:$D$676,4,0)</f>
        <v>40507</v>
      </c>
      <c r="E7965" s="59">
        <v>8</v>
      </c>
    </row>
    <row r="7966" spans="1:5">
      <c r="A7966" s="58">
        <v>44268</v>
      </c>
      <c r="B7966" s="59">
        <v>44268</v>
      </c>
      <c r="C7966" s="59" t="s">
        <v>857</v>
      </c>
      <c r="D7966" s="60">
        <f>VLOOKUP(Pag_Inicio_Corr_mas_casos[[#This Row],[Corregimiento]],Hoja3!$A$2:$D$676,4,0)</f>
        <v>80809</v>
      </c>
      <c r="E7966" s="59">
        <v>7</v>
      </c>
    </row>
    <row r="7967" spans="1:5">
      <c r="A7967" s="58">
        <v>44268</v>
      </c>
      <c r="B7967" s="59">
        <v>44268</v>
      </c>
      <c r="C7967" s="59" t="s">
        <v>1016</v>
      </c>
      <c r="D7967" s="60">
        <f>VLOOKUP(Pag_Inicio_Corr_mas_casos[[#This Row],[Corregimiento]],Hoja3!$A$2:$D$676,4,0)</f>
        <v>90405</v>
      </c>
      <c r="E7967" s="59">
        <v>7</v>
      </c>
    </row>
    <row r="7968" spans="1:5">
      <c r="A7968" s="58">
        <v>44268</v>
      </c>
      <c r="B7968" s="59">
        <v>44268</v>
      </c>
      <c r="C7968" s="59" t="s">
        <v>849</v>
      </c>
      <c r="D7968" s="60">
        <f>VLOOKUP(Pag_Inicio_Corr_mas_casos[[#This Row],[Corregimiento]],Hoja3!$A$2:$D$676,4,0)</f>
        <v>40611</v>
      </c>
      <c r="E7968" s="59">
        <v>7</v>
      </c>
    </row>
    <row r="7969" spans="1:5">
      <c r="A7969" s="58">
        <v>44268</v>
      </c>
      <c r="B7969" s="59">
        <v>44268</v>
      </c>
      <c r="C7969" s="59" t="s">
        <v>1052</v>
      </c>
      <c r="D7969" s="60">
        <f>VLOOKUP(Pag_Inicio_Corr_mas_casos[[#This Row],[Corregimiento]],Hoja3!$A$2:$D$676,4,0)</f>
        <v>10101</v>
      </c>
      <c r="E7969" s="59">
        <v>7</v>
      </c>
    </row>
    <row r="7970" spans="1:5">
      <c r="A7970" s="58">
        <v>44268</v>
      </c>
      <c r="B7970" s="59">
        <v>44268</v>
      </c>
      <c r="C7970" s="59" t="s">
        <v>797</v>
      </c>
      <c r="D7970" s="60">
        <f>VLOOKUP(Pag_Inicio_Corr_mas_casos[[#This Row],[Corregimiento]],Hoja3!$A$2:$D$676,4,0)</f>
        <v>80813</v>
      </c>
      <c r="E7970" s="59">
        <v>7</v>
      </c>
    </row>
    <row r="7971" spans="1:5">
      <c r="A7971" s="58">
        <v>44268</v>
      </c>
      <c r="B7971" s="59">
        <v>44268</v>
      </c>
      <c r="C7971" s="59" t="s">
        <v>1073</v>
      </c>
      <c r="D7971" s="60">
        <f>VLOOKUP(Pag_Inicio_Corr_mas_casos[[#This Row],[Corregimiento]],Hoja3!$A$2:$D$676,4,0)</f>
        <v>40704</v>
      </c>
      <c r="E7971" s="59">
        <v>6</v>
      </c>
    </row>
    <row r="7972" spans="1:5">
      <c r="A7972" s="58">
        <v>44268</v>
      </c>
      <c r="B7972" s="59">
        <v>44268</v>
      </c>
      <c r="C7972" s="59" t="s">
        <v>898</v>
      </c>
      <c r="D7972" s="60">
        <f>VLOOKUP(Pag_Inicio_Corr_mas_casos[[#This Row],[Corregimiento]],Hoja3!$A$2:$D$676,4,0)</f>
        <v>40201</v>
      </c>
      <c r="E7972" s="59">
        <v>6</v>
      </c>
    </row>
    <row r="7973" spans="1:5">
      <c r="A7973" s="58">
        <v>44268</v>
      </c>
      <c r="B7973" s="59">
        <v>44268</v>
      </c>
      <c r="C7973" s="59" t="s">
        <v>879</v>
      </c>
      <c r="D7973" s="60">
        <f>VLOOKUP(Pag_Inicio_Corr_mas_casos[[#This Row],[Corregimiento]],Hoja3!$A$2:$D$676,4,0)</f>
        <v>91008</v>
      </c>
      <c r="E7973" s="59">
        <v>5</v>
      </c>
    </row>
    <row r="7974" spans="1:5">
      <c r="A7974" s="58">
        <v>44268</v>
      </c>
      <c r="B7974" s="59">
        <v>44268</v>
      </c>
      <c r="C7974" s="59" t="s">
        <v>1022</v>
      </c>
      <c r="D7974" s="60">
        <f>VLOOKUP(Pag_Inicio_Corr_mas_casos[[#This Row],[Corregimiento]],Hoja3!$A$2:$D$676,4,0)</f>
        <v>10203</v>
      </c>
      <c r="E7974" s="59">
        <v>5</v>
      </c>
    </row>
    <row r="7975" spans="1:5">
      <c r="A7975" s="89">
        <v>44269</v>
      </c>
      <c r="B7975" s="90">
        <v>44268</v>
      </c>
      <c r="C7975" s="90" t="s">
        <v>906</v>
      </c>
      <c r="D7975" s="91">
        <f>VLOOKUP(Pag_Inicio_Corr_mas_casos[[#This Row],[Corregimiento]],Hoja3!$A$2:$D$676,4,0)</f>
        <v>40601</v>
      </c>
      <c r="E7975" s="90">
        <v>10</v>
      </c>
    </row>
    <row r="7976" spans="1:5">
      <c r="A7976" s="89">
        <v>44269</v>
      </c>
      <c r="B7976" s="90">
        <v>44268</v>
      </c>
      <c r="C7976" s="90" t="s">
        <v>1042</v>
      </c>
      <c r="D7976" s="91">
        <f>VLOOKUP(Pag_Inicio_Corr_mas_casos[[#This Row],[Corregimiento]],Hoja3!$A$2:$D$676,4,0)</f>
        <v>10201</v>
      </c>
      <c r="E7976" s="90">
        <v>9</v>
      </c>
    </row>
    <row r="7977" spans="1:5">
      <c r="A7977" s="89">
        <v>44269</v>
      </c>
      <c r="B7977" s="90">
        <v>44268</v>
      </c>
      <c r="C7977" s="90" t="s">
        <v>996</v>
      </c>
      <c r="D7977" s="91">
        <f>VLOOKUP(Pag_Inicio_Corr_mas_casos[[#This Row],[Corregimiento]],Hoja3!$A$2:$D$676,4,0)</f>
        <v>10206</v>
      </c>
      <c r="E7977" s="90">
        <v>8</v>
      </c>
    </row>
    <row r="7978" spans="1:5">
      <c r="A7978" s="89">
        <v>44269</v>
      </c>
      <c r="B7978" s="90">
        <v>44268</v>
      </c>
      <c r="C7978" s="90" t="s">
        <v>784</v>
      </c>
      <c r="D7978" s="91">
        <f>VLOOKUP(Pag_Inicio_Corr_mas_casos[[#This Row],[Corregimiento]],Hoja3!$A$2:$D$676,4,0)</f>
        <v>130717</v>
      </c>
      <c r="E7978" s="90">
        <v>8</v>
      </c>
    </row>
    <row r="7979" spans="1:5">
      <c r="A7979" s="89">
        <v>44269</v>
      </c>
      <c r="B7979" s="90">
        <v>44268</v>
      </c>
      <c r="C7979" s="90" t="s">
        <v>925</v>
      </c>
      <c r="D7979" s="91">
        <f>VLOOKUP(Pag_Inicio_Corr_mas_casos[[#This Row],[Corregimiento]],Hoja3!$A$2:$D$676,4,0)</f>
        <v>91101</v>
      </c>
      <c r="E7979" s="90">
        <v>7</v>
      </c>
    </row>
    <row r="7980" spans="1:5">
      <c r="A7980" s="89">
        <v>44269</v>
      </c>
      <c r="B7980" s="90">
        <v>44268</v>
      </c>
      <c r="C7980" s="90" t="s">
        <v>867</v>
      </c>
      <c r="D7980" s="91">
        <f>VLOOKUP(Pag_Inicio_Corr_mas_casos[[#This Row],[Corregimiento]],Hoja3!$A$2:$D$676,4,0)</f>
        <v>81003</v>
      </c>
      <c r="E7980" s="90">
        <v>7</v>
      </c>
    </row>
    <row r="7981" spans="1:5">
      <c r="A7981" s="89">
        <v>44269</v>
      </c>
      <c r="B7981" s="90">
        <v>44268</v>
      </c>
      <c r="C7981" s="90" t="s">
        <v>1052</v>
      </c>
      <c r="D7981" s="91">
        <f>VLOOKUP(Pag_Inicio_Corr_mas_casos[[#This Row],[Corregimiento]],Hoja3!$A$2:$D$676,4,0)</f>
        <v>10101</v>
      </c>
      <c r="E7981" s="90">
        <v>7</v>
      </c>
    </row>
    <row r="7982" spans="1:5">
      <c r="A7982" s="89">
        <v>44269</v>
      </c>
      <c r="B7982" s="90">
        <v>44268</v>
      </c>
      <c r="C7982" s="90" t="s">
        <v>1074</v>
      </c>
      <c r="D7982" s="91">
        <f>VLOOKUP(Pag_Inicio_Corr_mas_casos[[#This Row],[Corregimiento]],Hoja3!$A$2:$D$676,4,0)</f>
        <v>91107</v>
      </c>
      <c r="E7982" s="90">
        <v>7</v>
      </c>
    </row>
    <row r="7983" spans="1:5">
      <c r="A7983" s="89">
        <v>44269</v>
      </c>
      <c r="B7983" s="90">
        <v>44268</v>
      </c>
      <c r="C7983" s="90" t="s">
        <v>1075</v>
      </c>
      <c r="D7983" s="91">
        <f>VLOOKUP(Pag_Inicio_Corr_mas_casos[[#This Row],[Corregimiento]],Hoja3!$A$2:$D$676,4,0)</f>
        <v>40405</v>
      </c>
      <c r="E7983" s="90">
        <v>6</v>
      </c>
    </row>
    <row r="7984" spans="1:5">
      <c r="A7984" s="89">
        <v>44269</v>
      </c>
      <c r="B7984" s="90">
        <v>44268</v>
      </c>
      <c r="C7984" s="90" t="s">
        <v>868</v>
      </c>
      <c r="D7984" s="91">
        <f>VLOOKUP(Pag_Inicio_Corr_mas_casos[[#This Row],[Corregimiento]],Hoja3!$A$2:$D$676,4,0)</f>
        <v>91001</v>
      </c>
      <c r="E7984" s="90">
        <v>6</v>
      </c>
    </row>
    <row r="7985" spans="1:5">
      <c r="A7985" s="89">
        <v>44269</v>
      </c>
      <c r="B7985" s="90">
        <v>44268</v>
      </c>
      <c r="C7985" s="90" t="s">
        <v>849</v>
      </c>
      <c r="D7985" s="91">
        <f>VLOOKUP(Pag_Inicio_Corr_mas_casos[[#This Row],[Corregimiento]],Hoja3!$A$2:$D$676,4,0)</f>
        <v>40611</v>
      </c>
      <c r="E7985" s="90">
        <v>6</v>
      </c>
    </row>
    <row r="7986" spans="1:5">
      <c r="A7986" s="89">
        <v>44269</v>
      </c>
      <c r="B7986" s="90">
        <v>44268</v>
      </c>
      <c r="C7986" s="90" t="s">
        <v>914</v>
      </c>
      <c r="D7986" s="91">
        <f>VLOOKUP(Pag_Inicio_Corr_mas_casos[[#This Row],[Corregimiento]],Hoja3!$A$2:$D$676,4,0)</f>
        <v>130101</v>
      </c>
      <c r="E7986" s="90">
        <v>5</v>
      </c>
    </row>
    <row r="7987" spans="1:5">
      <c r="A7987" s="89">
        <v>44269</v>
      </c>
      <c r="B7987" s="90">
        <v>44268</v>
      </c>
      <c r="C7987" s="90" t="s">
        <v>1076</v>
      </c>
      <c r="D7987" s="91">
        <f>VLOOKUP(Pag_Inicio_Corr_mas_casos[[#This Row],[Corregimiento]],Hoja3!$A$2:$D$676,4,0)</f>
        <v>20302</v>
      </c>
      <c r="E7987" s="90">
        <v>5</v>
      </c>
    </row>
    <row r="7988" spans="1:5">
      <c r="A7988" s="89">
        <v>44269</v>
      </c>
      <c r="B7988" s="90">
        <v>44268</v>
      </c>
      <c r="C7988" s="90" t="s">
        <v>807</v>
      </c>
      <c r="D7988" s="91">
        <f>VLOOKUP(Pag_Inicio_Corr_mas_casos[[#This Row],[Corregimiento]],Hoja3!$A$2:$D$676,4,0)</f>
        <v>20601</v>
      </c>
      <c r="E7988" s="90">
        <v>4</v>
      </c>
    </row>
    <row r="7989" spans="1:5">
      <c r="A7989" s="89">
        <v>44269</v>
      </c>
      <c r="B7989" s="90">
        <v>44268</v>
      </c>
      <c r="C7989" s="90" t="s">
        <v>816</v>
      </c>
      <c r="D7989" s="91">
        <f>VLOOKUP(Pag_Inicio_Corr_mas_casos[[#This Row],[Corregimiento]],Hoja3!$A$2:$D$676,4,0)</f>
        <v>40606</v>
      </c>
      <c r="E7989" s="90">
        <v>4</v>
      </c>
    </row>
    <row r="7990" spans="1:5">
      <c r="A7990" s="89">
        <v>44269</v>
      </c>
      <c r="B7990" s="90">
        <v>44268</v>
      </c>
      <c r="C7990" s="90" t="s">
        <v>853</v>
      </c>
      <c r="D7990" s="91">
        <f>VLOOKUP(Pag_Inicio_Corr_mas_casos[[#This Row],[Corregimiento]],Hoja3!$A$2:$D$676,4,0)</f>
        <v>40612</v>
      </c>
      <c r="E7990" s="90">
        <v>4</v>
      </c>
    </row>
    <row r="7991" spans="1:5">
      <c r="A7991" s="89">
        <v>44269</v>
      </c>
      <c r="B7991" s="90">
        <v>44268</v>
      </c>
      <c r="C7991" s="90" t="s">
        <v>905</v>
      </c>
      <c r="D7991" s="91">
        <f>VLOOKUP(Pag_Inicio_Corr_mas_casos[[#This Row],[Corregimiento]],Hoja3!$A$2:$D$676,4,0)</f>
        <v>91007</v>
      </c>
      <c r="E7991" s="90">
        <v>4</v>
      </c>
    </row>
    <row r="7992" spans="1:5">
      <c r="A7992" s="89">
        <v>44269</v>
      </c>
      <c r="B7992" s="90">
        <v>44268</v>
      </c>
      <c r="C7992" s="90" t="s">
        <v>798</v>
      </c>
      <c r="D7992" s="91">
        <f>VLOOKUP(Pag_Inicio_Corr_mas_casos[[#This Row],[Corregimiento]],Hoja3!$A$2:$D$676,4,0)</f>
        <v>80820</v>
      </c>
      <c r="E7992" s="90">
        <v>4</v>
      </c>
    </row>
    <row r="7993" spans="1:5">
      <c r="A7993" s="89">
        <v>44269</v>
      </c>
      <c r="B7993" s="90">
        <v>44268</v>
      </c>
      <c r="C7993" s="90" t="s">
        <v>944</v>
      </c>
      <c r="D7993" s="91">
        <f>VLOOKUP(Pag_Inicio_Corr_mas_casos[[#This Row],[Corregimiento]],Hoja3!$A$2:$D$676,4,0)</f>
        <v>40205</v>
      </c>
      <c r="E7993" s="90">
        <v>4</v>
      </c>
    </row>
    <row r="7994" spans="1:5">
      <c r="A7994" s="89">
        <v>44269</v>
      </c>
      <c r="B7994" s="90">
        <v>44268</v>
      </c>
      <c r="C7994" s="90" t="s">
        <v>951</v>
      </c>
      <c r="D7994" s="91">
        <f>VLOOKUP(Pag_Inicio_Corr_mas_casos[[#This Row],[Corregimiento]],Hoja3!$A$2:$D$676,4,0)</f>
        <v>40404</v>
      </c>
      <c r="E7994" s="90">
        <v>4</v>
      </c>
    </row>
    <row r="7995" spans="1:5">
      <c r="A7995" s="64">
        <v>44270</v>
      </c>
      <c r="B7995" s="65">
        <v>44269</v>
      </c>
      <c r="C7995" s="65" t="s">
        <v>904</v>
      </c>
      <c r="D7995" s="66">
        <f>VLOOKUP(Pag_Inicio_Corr_mas_casos[[#This Row],[Corregimiento]],Hoja3!$A$2:$D$676,4,0)</f>
        <v>40501</v>
      </c>
      <c r="E7995" s="65">
        <v>10</v>
      </c>
    </row>
    <row r="7996" spans="1:5">
      <c r="A7996" s="64">
        <v>44270</v>
      </c>
      <c r="B7996" s="65">
        <v>44269</v>
      </c>
      <c r="C7996" s="65" t="s">
        <v>1077</v>
      </c>
      <c r="D7996" s="66">
        <f>VLOOKUP(Pag_Inicio_Corr_mas_casos[[#This Row],[Corregimiento]],Hoja3!$A$2:$D$676,4,0)</f>
        <v>90403</v>
      </c>
      <c r="E7996" s="65">
        <v>9</v>
      </c>
    </row>
    <row r="7997" spans="1:5">
      <c r="A7997" s="64">
        <v>44270</v>
      </c>
      <c r="B7997" s="65">
        <v>44269</v>
      </c>
      <c r="C7997" s="65" t="s">
        <v>1045</v>
      </c>
      <c r="D7997" s="66">
        <f>VLOOKUP(Pag_Inicio_Corr_mas_casos[[#This Row],[Corregimiento]],Hoja3!$A$2:$D$676,4,0)</f>
        <v>20102</v>
      </c>
      <c r="E7997" s="65">
        <v>8</v>
      </c>
    </row>
    <row r="7998" spans="1:5">
      <c r="A7998" s="64">
        <v>44270</v>
      </c>
      <c r="B7998" s="65">
        <v>44269</v>
      </c>
      <c r="C7998" s="65" t="s">
        <v>798</v>
      </c>
      <c r="D7998" s="66">
        <f>VLOOKUP(Pag_Inicio_Corr_mas_casos[[#This Row],[Corregimiento]],Hoja3!$A$2:$D$676,4,0)</f>
        <v>80820</v>
      </c>
      <c r="E7998" s="65">
        <v>6</v>
      </c>
    </row>
    <row r="7999" spans="1:5">
      <c r="A7999" s="64">
        <v>44270</v>
      </c>
      <c r="B7999" s="65">
        <v>44269</v>
      </c>
      <c r="C7999" s="65" t="s">
        <v>906</v>
      </c>
      <c r="D7999" s="66">
        <f>VLOOKUP(Pag_Inicio_Corr_mas_casos[[#This Row],[Corregimiento]],Hoja3!$A$2:$D$676,4,0)</f>
        <v>40601</v>
      </c>
      <c r="E7999" s="65">
        <v>6</v>
      </c>
    </row>
    <row r="8000" spans="1:5">
      <c r="A8000" s="64">
        <v>44270</v>
      </c>
      <c r="B8000" s="65">
        <v>44269</v>
      </c>
      <c r="C8000" s="65" t="s">
        <v>1015</v>
      </c>
      <c r="D8000" s="66">
        <f>VLOOKUP(Pag_Inicio_Corr_mas_casos[[#This Row],[Corregimiento]],Hoja3!$A$2:$D$676,4,0)</f>
        <v>100101</v>
      </c>
      <c r="E8000" s="65">
        <v>6</v>
      </c>
    </row>
    <row r="8001" spans="1:9">
      <c r="A8001" s="64">
        <v>44270</v>
      </c>
      <c r="B8001" s="65">
        <v>44269</v>
      </c>
      <c r="C8001" s="65" t="s">
        <v>1007</v>
      </c>
      <c r="D8001" s="66">
        <f>VLOOKUP(Pag_Inicio_Corr_mas_casos[[#This Row],[Corregimiento]],Hoja3!$A$2:$D$676,4,0)</f>
        <v>10214</v>
      </c>
      <c r="E8001" s="65">
        <v>6</v>
      </c>
    </row>
    <row r="8002" spans="1:9">
      <c r="A8002" s="64">
        <v>44270</v>
      </c>
      <c r="B8002" s="65">
        <v>44269</v>
      </c>
      <c r="C8002" s="65" t="s">
        <v>1078</v>
      </c>
      <c r="D8002" s="66">
        <f>VLOOKUP(Pag_Inicio_Corr_mas_casos[[#This Row],[Corregimiento]],Hoja3!$A$2:$D$676,4,0)</f>
        <v>40308</v>
      </c>
      <c r="E8002" s="65">
        <v>6</v>
      </c>
    </row>
    <row r="8003" spans="1:9">
      <c r="A8003" s="64">
        <v>44270</v>
      </c>
      <c r="B8003" s="65">
        <v>44269</v>
      </c>
      <c r="C8003" s="65" t="s">
        <v>858</v>
      </c>
      <c r="D8003" s="66">
        <f>VLOOKUP(Pag_Inicio_Corr_mas_casos[[#This Row],[Corregimiento]],Hoja3!$A$2:$D$676,4,0)</f>
        <v>80819</v>
      </c>
      <c r="E8003" s="65">
        <v>5</v>
      </c>
    </row>
    <row r="8004" spans="1:9">
      <c r="A8004" s="64">
        <v>44270</v>
      </c>
      <c r="B8004" s="65">
        <v>44269</v>
      </c>
      <c r="C8004" s="65" t="s">
        <v>821</v>
      </c>
      <c r="D8004" s="66">
        <f>VLOOKUP(Pag_Inicio_Corr_mas_casos[[#This Row],[Corregimiento]],Hoja3!$A$2:$D$676,4,0)</f>
        <v>20207</v>
      </c>
      <c r="E8004" s="65">
        <v>5</v>
      </c>
    </row>
    <row r="8005" spans="1:9">
      <c r="A8005" s="64">
        <v>44270</v>
      </c>
      <c r="B8005" s="65">
        <v>44269</v>
      </c>
      <c r="C8005" s="65" t="s">
        <v>820</v>
      </c>
      <c r="D8005" s="66">
        <f>VLOOKUP(Pag_Inicio_Corr_mas_casos[[#This Row],[Corregimiento]],Hoja3!$A$2:$D$676,4,0)</f>
        <v>40203</v>
      </c>
      <c r="E8005" s="65">
        <v>5</v>
      </c>
    </row>
    <row r="8006" spans="1:9">
      <c r="A8006" s="64">
        <v>44270</v>
      </c>
      <c r="B8006" s="65">
        <v>44269</v>
      </c>
      <c r="C8006" s="65" t="s">
        <v>868</v>
      </c>
      <c r="D8006" s="66">
        <f>VLOOKUP(Pag_Inicio_Corr_mas_casos[[#This Row],[Corregimiento]],Hoja3!$A$2:$D$676,4,0)</f>
        <v>91001</v>
      </c>
      <c r="E8006" s="65">
        <v>4</v>
      </c>
    </row>
    <row r="8007" spans="1:9">
      <c r="A8007" s="64">
        <v>44270</v>
      </c>
      <c r="B8007" s="65">
        <v>44269</v>
      </c>
      <c r="C8007" s="65" t="s">
        <v>927</v>
      </c>
      <c r="D8007" s="66">
        <f>VLOOKUP(Pag_Inicio_Corr_mas_casos[[#This Row],[Corregimiento]],Hoja3!$A$2:$D$676,4,0)</f>
        <v>40604</v>
      </c>
      <c r="E8007" s="65">
        <v>4</v>
      </c>
    </row>
    <row r="8008" spans="1:9">
      <c r="A8008" s="64">
        <v>44270</v>
      </c>
      <c r="B8008" s="65">
        <v>44269</v>
      </c>
      <c r="C8008" s="65" t="s">
        <v>901</v>
      </c>
      <c r="D8008" s="66">
        <f>VLOOKUP(Pag_Inicio_Corr_mas_casos[[#This Row],[Corregimiento]],Hoja3!$A$2:$D$676,4,0)</f>
        <v>90301</v>
      </c>
      <c r="E8008" s="65">
        <v>4</v>
      </c>
    </row>
    <row r="8009" spans="1:9">
      <c r="A8009" s="64">
        <v>44270</v>
      </c>
      <c r="B8009" s="65">
        <v>44269</v>
      </c>
      <c r="C8009" s="65" t="s">
        <v>855</v>
      </c>
      <c r="D8009" s="66">
        <f>VLOOKUP(Pag_Inicio_Corr_mas_casos[[#This Row],[Corregimiento]],Hoja3!$A$2:$D$676,4,0)</f>
        <v>40608</v>
      </c>
      <c r="E8009" s="65">
        <v>4</v>
      </c>
    </row>
    <row r="8010" spans="1:9">
      <c r="A8010" s="64">
        <v>44270</v>
      </c>
      <c r="B8010" s="65">
        <v>44269</v>
      </c>
      <c r="C8010" s="65" t="s">
        <v>1042</v>
      </c>
      <c r="D8010" s="66">
        <f>VLOOKUP(Pag_Inicio_Corr_mas_casos[[#This Row],[Corregimiento]],Hoja3!$A$2:$D$676,4,0)</f>
        <v>10201</v>
      </c>
      <c r="E8010" s="65">
        <v>4</v>
      </c>
    </row>
    <row r="8011" spans="1:9">
      <c r="A8011" s="64">
        <v>44270</v>
      </c>
      <c r="B8011" s="65">
        <v>44269</v>
      </c>
      <c r="C8011" s="65" t="s">
        <v>879</v>
      </c>
      <c r="D8011" s="66">
        <f>VLOOKUP(Pag_Inicio_Corr_mas_casos[[#This Row],[Corregimiento]],Hoja3!$A$2:$D$676,4,0)</f>
        <v>91008</v>
      </c>
      <c r="E8011" s="65">
        <v>4</v>
      </c>
    </row>
    <row r="8012" spans="1:9">
      <c r="A8012" s="64">
        <v>44270</v>
      </c>
      <c r="B8012" s="65">
        <v>44269</v>
      </c>
      <c r="C8012" s="65" t="s">
        <v>1017</v>
      </c>
      <c r="D8012" s="66">
        <f>VLOOKUP(Pag_Inicio_Corr_mas_casos[[#This Row],[Corregimiento]],Hoja3!$A$2:$D$676,4,0)</f>
        <v>10215</v>
      </c>
      <c r="E8012" s="65">
        <v>4</v>
      </c>
    </row>
    <row r="8013" spans="1:9">
      <c r="A8013" s="64">
        <v>44270</v>
      </c>
      <c r="B8013" s="65">
        <v>44269</v>
      </c>
      <c r="C8013" s="65" t="s">
        <v>925</v>
      </c>
      <c r="D8013" s="66">
        <f>VLOOKUP(Pag_Inicio_Corr_mas_casos[[#This Row],[Corregimiento]],Hoja3!$A$2:$D$676,4,0)</f>
        <v>91101</v>
      </c>
      <c r="E8013" s="65">
        <v>3</v>
      </c>
    </row>
    <row r="8014" spans="1:9">
      <c r="A8014" s="64">
        <v>44270</v>
      </c>
      <c r="B8014" s="65">
        <v>44269</v>
      </c>
      <c r="C8014" s="65" t="s">
        <v>996</v>
      </c>
      <c r="D8014" s="66">
        <f>VLOOKUP(Pag_Inicio_Corr_mas_casos[[#This Row],[Corregimiento]],Hoja3!$A$2:$D$676,4,0)</f>
        <v>10206</v>
      </c>
      <c r="E8014" s="65">
        <v>3</v>
      </c>
    </row>
    <row r="8015" spans="1:9">
      <c r="A8015" s="80">
        <v>44271</v>
      </c>
      <c r="B8015" s="81">
        <v>44270</v>
      </c>
      <c r="C8015" s="81" t="s">
        <v>1001</v>
      </c>
      <c r="D8015" s="82">
        <f>VLOOKUP(Pag_Inicio_Corr_mas_casos[[#This Row],[Corregimiento]],Hoja3!$A$2:$D$676,4,0)</f>
        <v>30103</v>
      </c>
      <c r="E8015" s="81">
        <v>20</v>
      </c>
      <c r="I8015" s="160"/>
    </row>
    <row r="8016" spans="1:9">
      <c r="A8016" s="80">
        <v>44271</v>
      </c>
      <c r="B8016" s="81">
        <v>44270</v>
      </c>
      <c r="C8016" s="81" t="s">
        <v>906</v>
      </c>
      <c r="D8016" s="82">
        <f>VLOOKUP(Pag_Inicio_Corr_mas_casos[[#This Row],[Corregimiento]],Hoja3!$A$2:$D$676,4,0)</f>
        <v>40601</v>
      </c>
      <c r="E8016" s="81">
        <v>13</v>
      </c>
      <c r="I8016" s="157"/>
    </row>
    <row r="8017" spans="1:9">
      <c r="A8017" s="80">
        <v>44271</v>
      </c>
      <c r="B8017" s="81">
        <v>44270</v>
      </c>
      <c r="C8017" s="81" t="s">
        <v>1042</v>
      </c>
      <c r="D8017" s="82">
        <f>VLOOKUP(Pag_Inicio_Corr_mas_casos[[#This Row],[Corregimiento]],Hoja3!$A$2:$D$676,4,0)</f>
        <v>10201</v>
      </c>
      <c r="E8017" s="81">
        <v>11</v>
      </c>
      <c r="I8017" s="157"/>
    </row>
    <row r="8018" spans="1:9">
      <c r="A8018" s="80">
        <v>44271</v>
      </c>
      <c r="B8018" s="81">
        <v>44270</v>
      </c>
      <c r="C8018" s="81" t="s">
        <v>853</v>
      </c>
      <c r="D8018" s="82">
        <f>VLOOKUP(Pag_Inicio_Corr_mas_casos[[#This Row],[Corregimiento]],Hoja3!$A$2:$D$676,4,0)</f>
        <v>40612</v>
      </c>
      <c r="E8018" s="81">
        <v>11</v>
      </c>
      <c r="I8018" s="157"/>
    </row>
    <row r="8019" spans="1:9">
      <c r="A8019" s="80">
        <v>44271</v>
      </c>
      <c r="B8019" s="81">
        <v>44270</v>
      </c>
      <c r="C8019" s="81" t="s">
        <v>944</v>
      </c>
      <c r="D8019" s="82">
        <f>VLOOKUP(Pag_Inicio_Corr_mas_casos[[#This Row],[Corregimiento]],Hoja3!$A$2:$D$676,4,0)</f>
        <v>40205</v>
      </c>
      <c r="E8019" s="81">
        <v>10</v>
      </c>
      <c r="I8019" s="157"/>
    </row>
    <row r="8020" spans="1:9">
      <c r="A8020" s="80">
        <v>44271</v>
      </c>
      <c r="B8020" s="81">
        <v>44270</v>
      </c>
      <c r="C8020" s="81" t="s">
        <v>803</v>
      </c>
      <c r="D8020" s="82">
        <f>VLOOKUP(Pag_Inicio_Corr_mas_casos[[#This Row],[Corregimiento]],Hoja3!$A$2:$D$676,4,0)</f>
        <v>130716</v>
      </c>
      <c r="E8020" s="81">
        <v>10</v>
      </c>
      <c r="I8020" s="157"/>
    </row>
    <row r="8021" spans="1:9">
      <c r="A8021" s="80">
        <v>44271</v>
      </c>
      <c r="B8021" s="81">
        <v>44270</v>
      </c>
      <c r="C8021" s="81" t="s">
        <v>868</v>
      </c>
      <c r="D8021" s="82">
        <f>VLOOKUP(Pag_Inicio_Corr_mas_casos[[#This Row],[Corregimiento]],Hoja3!$A$2:$D$676,4,0)</f>
        <v>91001</v>
      </c>
      <c r="E8021" s="81">
        <v>10</v>
      </c>
      <c r="I8021" s="157"/>
    </row>
    <row r="8022" spans="1:9">
      <c r="A8022" s="80">
        <v>44271</v>
      </c>
      <c r="B8022" s="81">
        <v>44270</v>
      </c>
      <c r="C8022" s="81" t="s">
        <v>1079</v>
      </c>
      <c r="D8022" s="82">
        <f>VLOOKUP(Pag_Inicio_Corr_mas_casos[[#This Row],[Corregimiento]],Hoja3!$A$2:$D$676,4,0)</f>
        <v>90201</v>
      </c>
      <c r="E8022" s="81">
        <v>8</v>
      </c>
      <c r="I8022" s="157"/>
    </row>
    <row r="8023" spans="1:9">
      <c r="A8023" s="80">
        <v>44271</v>
      </c>
      <c r="B8023" s="81">
        <v>44270</v>
      </c>
      <c r="C8023" s="81" t="s">
        <v>904</v>
      </c>
      <c r="D8023" s="82">
        <f>VLOOKUP(Pag_Inicio_Corr_mas_casos[[#This Row],[Corregimiento]],Hoja3!$A$2:$D$676,4,0)</f>
        <v>40501</v>
      </c>
      <c r="E8023" s="81">
        <v>8</v>
      </c>
      <c r="I8023" s="157"/>
    </row>
    <row r="8024" spans="1:9">
      <c r="A8024" s="80">
        <v>44271</v>
      </c>
      <c r="B8024" s="81">
        <v>44270</v>
      </c>
      <c r="C8024" s="81" t="s">
        <v>849</v>
      </c>
      <c r="D8024" s="82">
        <f>VLOOKUP(Pag_Inicio_Corr_mas_casos[[#This Row],[Corregimiento]],Hoja3!$A$2:$D$676,4,0)</f>
        <v>40611</v>
      </c>
      <c r="E8024" s="81">
        <v>7</v>
      </c>
      <c r="I8024" s="157"/>
    </row>
    <row r="8025" spans="1:9">
      <c r="A8025" s="80">
        <v>44271</v>
      </c>
      <c r="B8025" s="81">
        <v>44270</v>
      </c>
      <c r="C8025" s="81" t="s">
        <v>819</v>
      </c>
      <c r="D8025" s="82">
        <f>VLOOKUP(Pag_Inicio_Corr_mas_casos[[#This Row],[Corregimiento]],Hoja3!$A$2:$D$676,4,0)</f>
        <v>20606</v>
      </c>
      <c r="E8025" s="81">
        <v>7</v>
      </c>
      <c r="I8025" s="157"/>
    </row>
    <row r="8026" spans="1:9">
      <c r="A8026" s="80">
        <v>44271</v>
      </c>
      <c r="B8026" s="81">
        <v>44270</v>
      </c>
      <c r="C8026" s="81" t="s">
        <v>790</v>
      </c>
      <c r="D8026" s="82">
        <f>VLOOKUP(Pag_Inicio_Corr_mas_casos[[#This Row],[Corregimiento]],Hoja3!$A$2:$D$676,4,0)</f>
        <v>130708</v>
      </c>
      <c r="E8026" s="81">
        <v>7</v>
      </c>
      <c r="I8026" s="157"/>
    </row>
    <row r="8027" spans="1:9">
      <c r="A8027" s="80">
        <v>44271</v>
      </c>
      <c r="B8027" s="81">
        <v>44270</v>
      </c>
      <c r="C8027" s="81" t="s">
        <v>784</v>
      </c>
      <c r="D8027" s="82">
        <f>VLOOKUP(Pag_Inicio_Corr_mas_casos[[#This Row],[Corregimiento]],Hoja3!$A$2:$D$676,4,0)</f>
        <v>130717</v>
      </c>
      <c r="E8027" s="81">
        <v>6</v>
      </c>
      <c r="I8027" s="157"/>
    </row>
    <row r="8028" spans="1:9">
      <c r="A8028" s="80">
        <v>44271</v>
      </c>
      <c r="B8028" s="81">
        <v>44270</v>
      </c>
      <c r="C8028" s="81" t="s">
        <v>865</v>
      </c>
      <c r="D8028" s="82">
        <f>VLOOKUP(Pag_Inicio_Corr_mas_casos[[#This Row],[Corregimiento]],Hoja3!$A$2:$D$676,4,0)</f>
        <v>81001</v>
      </c>
      <c r="E8028" s="81">
        <v>6</v>
      </c>
      <c r="I8028" s="157"/>
    </row>
    <row r="8029" spans="1:9">
      <c r="A8029" s="80">
        <v>44271</v>
      </c>
      <c r="B8029" s="81">
        <v>44270</v>
      </c>
      <c r="C8029" s="81" t="s">
        <v>965</v>
      </c>
      <c r="D8029" s="82">
        <f>VLOOKUP(Pag_Inicio_Corr_mas_casos[[#This Row],[Corregimiento]],Hoja3!$A$2:$D$676,4,0)</f>
        <v>90105</v>
      </c>
      <c r="E8029" s="81">
        <v>6</v>
      </c>
      <c r="I8029" s="157"/>
    </row>
    <row r="8030" spans="1:9">
      <c r="A8030" s="80">
        <v>44271</v>
      </c>
      <c r="B8030" s="81">
        <v>44270</v>
      </c>
      <c r="C8030" s="81" t="s">
        <v>807</v>
      </c>
      <c r="D8030" s="82">
        <f>VLOOKUP(Pag_Inicio_Corr_mas_casos[[#This Row],[Corregimiento]],Hoja3!$A$2:$D$676,4,0)</f>
        <v>20601</v>
      </c>
      <c r="E8030" s="81">
        <v>6</v>
      </c>
      <c r="I8030" s="157"/>
    </row>
    <row r="8031" spans="1:9">
      <c r="A8031" s="80">
        <v>44271</v>
      </c>
      <c r="B8031" s="81">
        <v>44270</v>
      </c>
      <c r="C8031" s="81" t="s">
        <v>901</v>
      </c>
      <c r="D8031" s="82">
        <f>VLOOKUP(Pag_Inicio_Corr_mas_casos[[#This Row],[Corregimiento]],Hoja3!$A$2:$D$676,4,0)</f>
        <v>90301</v>
      </c>
      <c r="E8031" s="81">
        <v>6</v>
      </c>
      <c r="I8031" s="157"/>
    </row>
    <row r="8032" spans="1:9">
      <c r="A8032" s="80">
        <v>44271</v>
      </c>
      <c r="B8032" s="81">
        <v>44270</v>
      </c>
      <c r="C8032" s="81" t="s">
        <v>996</v>
      </c>
      <c r="D8032" s="82">
        <f>VLOOKUP(Pag_Inicio_Corr_mas_casos[[#This Row],[Corregimiento]],Hoja3!$A$2:$D$676,4,0)</f>
        <v>10206</v>
      </c>
      <c r="E8032" s="81">
        <v>6</v>
      </c>
      <c r="I8032" s="157"/>
    </row>
    <row r="8033" spans="1:9">
      <c r="A8033" s="80">
        <v>44271</v>
      </c>
      <c r="B8033" s="81">
        <v>44270</v>
      </c>
      <c r="C8033" s="81" t="s">
        <v>898</v>
      </c>
      <c r="D8033" s="82">
        <f>VLOOKUP(Pag_Inicio_Corr_mas_casos[[#This Row],[Corregimiento]],Hoja3!$A$2:$D$676,4,0)</f>
        <v>40201</v>
      </c>
      <c r="E8033" s="81">
        <v>5</v>
      </c>
      <c r="I8033" s="157"/>
    </row>
    <row r="8034" spans="1:9">
      <c r="A8034" s="80">
        <v>44271</v>
      </c>
      <c r="B8034" s="81">
        <v>44270</v>
      </c>
      <c r="C8034" s="81" t="s">
        <v>857</v>
      </c>
      <c r="D8034" s="82">
        <f>VLOOKUP(Pag_Inicio_Corr_mas_casos[[#This Row],[Corregimiento]],Hoja3!$A$2:$D$676,4,0)</f>
        <v>80809</v>
      </c>
      <c r="E8034" s="81">
        <v>5</v>
      </c>
      <c r="I8034" s="157"/>
    </row>
    <row r="8035" spans="1:9">
      <c r="A8035" s="55">
        <v>44272</v>
      </c>
      <c r="B8035" s="56">
        <v>44271</v>
      </c>
      <c r="C8035" s="56" t="s">
        <v>739</v>
      </c>
      <c r="D8035" s="57">
        <f>VLOOKUP(Pag_Inicio_Corr_mas_casos[[#This Row],[Corregimiento]],Hoja3!$A$2:$D$676,4,0)</f>
        <v>91001</v>
      </c>
      <c r="E8035" s="56">
        <v>28</v>
      </c>
      <c r="I8035" s="157"/>
    </row>
    <row r="8036" spans="1:9">
      <c r="A8036" s="55">
        <v>44272</v>
      </c>
      <c r="B8036" s="56">
        <v>44271</v>
      </c>
      <c r="C8036" s="56" t="s">
        <v>1042</v>
      </c>
      <c r="D8036" s="57">
        <f>VLOOKUP(Pag_Inicio_Corr_mas_casos[[#This Row],[Corregimiento]],Hoja3!$A$2:$D$676,4,0)</f>
        <v>10201</v>
      </c>
      <c r="E8036" s="56">
        <v>24</v>
      </c>
      <c r="I8036" s="158"/>
    </row>
    <row r="8037" spans="1:9">
      <c r="A8037" s="55">
        <v>44272</v>
      </c>
      <c r="B8037" s="56">
        <v>44271</v>
      </c>
      <c r="C8037" s="56" t="s">
        <v>1051</v>
      </c>
      <c r="D8037" s="57">
        <f>VLOOKUP(Pag_Inicio_Corr_mas_casos[[#This Row],[Corregimiento]],Hoja3!$A$2:$D$676,4,0)</f>
        <v>10207</v>
      </c>
      <c r="E8037" s="56">
        <v>14</v>
      </c>
      <c r="I8037" s="158"/>
    </row>
    <row r="8038" spans="1:9">
      <c r="A8038" s="55">
        <v>44272</v>
      </c>
      <c r="B8038" s="56">
        <v>44271</v>
      </c>
      <c r="C8038" s="56" t="s">
        <v>849</v>
      </c>
      <c r="D8038" s="57">
        <f>VLOOKUP(Pag_Inicio_Corr_mas_casos[[#This Row],[Corregimiento]],Hoja3!$A$2:$D$676,4,0)</f>
        <v>40611</v>
      </c>
      <c r="E8038" s="56">
        <v>12</v>
      </c>
      <c r="I8038" s="158"/>
    </row>
    <row r="8039" spans="1:9">
      <c r="A8039" s="55">
        <v>44272</v>
      </c>
      <c r="B8039" s="56">
        <v>44271</v>
      </c>
      <c r="C8039" s="56" t="s">
        <v>906</v>
      </c>
      <c r="D8039" s="57">
        <f>VLOOKUP(Pag_Inicio_Corr_mas_casos[[#This Row],[Corregimiento]],Hoja3!$A$2:$D$676,4,0)</f>
        <v>40601</v>
      </c>
      <c r="E8039" s="56">
        <v>12</v>
      </c>
      <c r="I8039" s="158"/>
    </row>
    <row r="8040" spans="1:9">
      <c r="A8040" s="55">
        <v>44272</v>
      </c>
      <c r="B8040" s="56">
        <v>44271</v>
      </c>
      <c r="C8040" s="56" t="s">
        <v>857</v>
      </c>
      <c r="D8040" s="57">
        <f>VLOOKUP(Pag_Inicio_Corr_mas_casos[[#This Row],[Corregimiento]],Hoja3!$A$2:$D$676,4,0)</f>
        <v>80809</v>
      </c>
      <c r="E8040" s="56">
        <v>11</v>
      </c>
      <c r="I8040" s="158"/>
    </row>
    <row r="8041" spans="1:9">
      <c r="A8041" s="55">
        <v>44272</v>
      </c>
      <c r="B8041" s="56">
        <v>44271</v>
      </c>
      <c r="C8041" s="56" t="s">
        <v>892</v>
      </c>
      <c r="D8041" s="57">
        <f>VLOOKUP(Pag_Inicio_Corr_mas_casos[[#This Row],[Corregimiento]],Hoja3!$A$2:$D$676,4,0)</f>
        <v>80812</v>
      </c>
      <c r="E8041" s="56">
        <v>11</v>
      </c>
      <c r="I8041" s="158"/>
    </row>
    <row r="8042" spans="1:9">
      <c r="A8042" s="55">
        <v>44272</v>
      </c>
      <c r="B8042" s="56">
        <v>44271</v>
      </c>
      <c r="C8042" s="56" t="s">
        <v>618</v>
      </c>
      <c r="D8042" s="57">
        <f>VLOOKUP(Pag_Inicio_Corr_mas_casos[[#This Row],[Corregimiento]],Hoja3!$A$2:$D$676,4,0)</f>
        <v>80821</v>
      </c>
      <c r="E8042" s="56">
        <v>10</v>
      </c>
      <c r="I8042" s="158"/>
    </row>
    <row r="8043" spans="1:9">
      <c r="A8043" s="55">
        <v>44272</v>
      </c>
      <c r="B8043" s="56">
        <v>44271</v>
      </c>
      <c r="C8043" s="56" t="s">
        <v>807</v>
      </c>
      <c r="D8043" s="57">
        <f>VLOOKUP(Pag_Inicio_Corr_mas_casos[[#This Row],[Corregimiento]],Hoja3!$A$2:$D$676,4,0)</f>
        <v>20601</v>
      </c>
      <c r="E8043" s="56">
        <v>9</v>
      </c>
      <c r="I8043" s="158"/>
    </row>
    <row r="8044" spans="1:9">
      <c r="A8044" s="55">
        <v>44272</v>
      </c>
      <c r="B8044" s="56">
        <v>44271</v>
      </c>
      <c r="C8044" s="56" t="s">
        <v>997</v>
      </c>
      <c r="D8044" s="57">
        <f>VLOOKUP(Pag_Inicio_Corr_mas_casos[[#This Row],[Corregimiento]],Hoja3!$A$2:$D$676,4,0)</f>
        <v>41001</v>
      </c>
      <c r="E8044" s="56">
        <v>9</v>
      </c>
      <c r="I8044" s="158"/>
    </row>
    <row r="8045" spans="1:9">
      <c r="A8045" s="55">
        <v>44272</v>
      </c>
      <c r="B8045" s="56">
        <v>44271</v>
      </c>
      <c r="C8045" s="56" t="s">
        <v>858</v>
      </c>
      <c r="D8045" s="57">
        <f>VLOOKUP(Pag_Inicio_Corr_mas_casos[[#This Row],[Corregimiento]],Hoja3!$A$2:$D$676,4,0)</f>
        <v>80819</v>
      </c>
      <c r="E8045" s="56">
        <v>9</v>
      </c>
      <c r="I8045" s="158"/>
    </row>
    <row r="8046" spans="1:9">
      <c r="A8046" s="55">
        <v>44272</v>
      </c>
      <c r="B8046" s="56">
        <v>44271</v>
      </c>
      <c r="C8046" s="56" t="s">
        <v>1080</v>
      </c>
      <c r="D8046" s="57">
        <f>VLOOKUP(Pag_Inicio_Corr_mas_casos[[#This Row],[Corregimiento]],Hoja3!$A$2:$D$676,4,0)</f>
        <v>60202</v>
      </c>
      <c r="E8046" s="56">
        <v>8</v>
      </c>
      <c r="I8046" s="158"/>
    </row>
    <row r="8047" spans="1:9">
      <c r="A8047" s="55">
        <v>44272</v>
      </c>
      <c r="B8047" s="56">
        <v>44271</v>
      </c>
      <c r="C8047" s="56" t="s">
        <v>901</v>
      </c>
      <c r="D8047" s="57">
        <f>VLOOKUP(Pag_Inicio_Corr_mas_casos[[#This Row],[Corregimiento]],Hoja3!$A$2:$D$676,4,0)</f>
        <v>90301</v>
      </c>
      <c r="E8047" s="56">
        <v>8</v>
      </c>
      <c r="I8047" s="158"/>
    </row>
    <row r="8048" spans="1:9">
      <c r="A8048" s="55">
        <v>44272</v>
      </c>
      <c r="B8048" s="56">
        <v>44271</v>
      </c>
      <c r="C8048" s="56" t="s">
        <v>996</v>
      </c>
      <c r="D8048" s="57">
        <f>VLOOKUP(Pag_Inicio_Corr_mas_casos[[#This Row],[Corregimiento]],Hoja3!$A$2:$D$676,4,0)</f>
        <v>10206</v>
      </c>
      <c r="E8048" s="56">
        <v>7</v>
      </c>
      <c r="I8048" s="158"/>
    </row>
    <row r="8049" spans="1:9">
      <c r="A8049" s="55">
        <v>44272</v>
      </c>
      <c r="B8049" s="56">
        <v>44271</v>
      </c>
      <c r="C8049" s="56" t="s">
        <v>816</v>
      </c>
      <c r="D8049" s="57">
        <f>VLOOKUP(Pag_Inicio_Corr_mas_casos[[#This Row],[Corregimiento]],Hoja3!$A$2:$D$676,4,0)</f>
        <v>40606</v>
      </c>
      <c r="E8049" s="56">
        <v>7</v>
      </c>
      <c r="I8049" s="158"/>
    </row>
    <row r="8050" spans="1:9">
      <c r="A8050" s="55">
        <v>44272</v>
      </c>
      <c r="B8050" s="56">
        <v>44271</v>
      </c>
      <c r="C8050" s="56" t="s">
        <v>925</v>
      </c>
      <c r="D8050" s="57">
        <f>VLOOKUP(Pag_Inicio_Corr_mas_casos[[#This Row],[Corregimiento]],Hoja3!$A$2:$D$676,4,0)</f>
        <v>91101</v>
      </c>
      <c r="E8050" s="56">
        <v>7</v>
      </c>
      <c r="I8050" s="158"/>
    </row>
    <row r="8051" spans="1:9">
      <c r="A8051" s="55">
        <v>44272</v>
      </c>
      <c r="B8051" s="56">
        <v>44271</v>
      </c>
      <c r="C8051" s="56" t="s">
        <v>1052</v>
      </c>
      <c r="D8051" s="57">
        <f>VLOOKUP(Pag_Inicio_Corr_mas_casos[[#This Row],[Corregimiento]],Hoja3!$A$2:$D$676,4,0)</f>
        <v>10101</v>
      </c>
      <c r="E8051" s="56">
        <v>7</v>
      </c>
      <c r="I8051" s="158"/>
    </row>
    <row r="8052" spans="1:9">
      <c r="A8052" s="55">
        <v>44272</v>
      </c>
      <c r="B8052" s="56">
        <v>44271</v>
      </c>
      <c r="C8052" s="56" t="s">
        <v>900</v>
      </c>
      <c r="D8052" s="57">
        <f>VLOOKUP(Pag_Inicio_Corr_mas_casos[[#This Row],[Corregimiento]],Hoja3!$A$2:$D$676,4,0)</f>
        <v>130102</v>
      </c>
      <c r="E8052" s="56">
        <v>7</v>
      </c>
      <c r="I8052" s="158"/>
    </row>
    <row r="8053" spans="1:9">
      <c r="A8053" s="55">
        <v>44272</v>
      </c>
      <c r="B8053" s="56">
        <v>44271</v>
      </c>
      <c r="C8053" s="56" t="s">
        <v>944</v>
      </c>
      <c r="D8053" s="57">
        <f>VLOOKUP(Pag_Inicio_Corr_mas_casos[[#This Row],[Corregimiento]],Hoja3!$A$2:$D$676,4,0)</f>
        <v>40205</v>
      </c>
      <c r="E8053" s="56">
        <v>6</v>
      </c>
      <c r="I8053" s="158"/>
    </row>
    <row r="8054" spans="1:9">
      <c r="A8054" s="55">
        <v>44272</v>
      </c>
      <c r="B8054" s="56">
        <v>44271</v>
      </c>
      <c r="C8054" s="56" t="s">
        <v>916</v>
      </c>
      <c r="D8054" s="57">
        <f>VLOOKUP(Pag_Inicio_Corr_mas_casos[[#This Row],[Corregimiento]],Hoja3!$A$2:$D$676,4,0)</f>
        <v>91011</v>
      </c>
      <c r="E8054" s="56">
        <v>6</v>
      </c>
      <c r="I8054" s="158"/>
    </row>
    <row r="8055" spans="1:9">
      <c r="A8055" s="37">
        <v>44273</v>
      </c>
      <c r="B8055" s="38">
        <v>44272</v>
      </c>
      <c r="C8055" s="38" t="s">
        <v>996</v>
      </c>
      <c r="D8055" s="39">
        <f>VLOOKUP(Pag_Inicio_Corr_mas_casos[[#This Row],[Corregimiento]],Hoja3!$A$2:$D$676,4,0)</f>
        <v>10206</v>
      </c>
      <c r="E8055" s="38">
        <v>32</v>
      </c>
      <c r="I8055" s="158"/>
    </row>
    <row r="8056" spans="1:9">
      <c r="A8056" s="37">
        <v>44273</v>
      </c>
      <c r="B8056" s="38">
        <v>44272</v>
      </c>
      <c r="C8056" s="38" t="s">
        <v>889</v>
      </c>
      <c r="D8056" s="39">
        <f>VLOOKUP(Pag_Inicio_Corr_mas_casos[[#This Row],[Corregimiento]],Hoja3!$A$2:$D$676,4,0)</f>
        <v>20602</v>
      </c>
      <c r="E8056" s="38">
        <v>17</v>
      </c>
      <c r="I8056" s="141"/>
    </row>
    <row r="8057" spans="1:9">
      <c r="A8057" s="37">
        <v>44273</v>
      </c>
      <c r="B8057" s="38">
        <v>44272</v>
      </c>
      <c r="C8057" s="38" t="s">
        <v>906</v>
      </c>
      <c r="D8057" s="39">
        <f>VLOOKUP(Pag_Inicio_Corr_mas_casos[[#This Row],[Corregimiento]],Hoja3!$A$2:$D$676,4,0)</f>
        <v>40601</v>
      </c>
      <c r="E8057" s="38">
        <v>13</v>
      </c>
      <c r="I8057" s="141"/>
    </row>
    <row r="8058" spans="1:9">
      <c r="A8058" s="37">
        <v>44273</v>
      </c>
      <c r="B8058" s="38">
        <v>44272</v>
      </c>
      <c r="C8058" s="38" t="s">
        <v>914</v>
      </c>
      <c r="D8058" s="39">
        <f>VLOOKUP(Pag_Inicio_Corr_mas_casos[[#This Row],[Corregimiento]],Hoja3!$A$2:$D$676,4,0)</f>
        <v>130101</v>
      </c>
      <c r="E8058" s="38">
        <v>12</v>
      </c>
      <c r="I8058" s="141"/>
    </row>
    <row r="8059" spans="1:9">
      <c r="A8059" s="37">
        <v>44273</v>
      </c>
      <c r="B8059" s="38">
        <v>44272</v>
      </c>
      <c r="C8059" s="38" t="s">
        <v>1081</v>
      </c>
      <c r="D8059" s="39">
        <f>VLOOKUP(Pag_Inicio_Corr_mas_casos[[#This Row],[Corregimiento]],Hoja3!$A$2:$D$676,4,0)</f>
        <v>60703</v>
      </c>
      <c r="E8059" s="38">
        <v>11</v>
      </c>
      <c r="I8059" s="141"/>
    </row>
    <row r="8060" spans="1:9">
      <c r="A8060" s="37">
        <v>44273</v>
      </c>
      <c r="B8060" s="38">
        <v>44272</v>
      </c>
      <c r="C8060" s="38" t="s">
        <v>853</v>
      </c>
      <c r="D8060" s="39">
        <f>VLOOKUP(Pag_Inicio_Corr_mas_casos[[#This Row],[Corregimiento]],Hoja3!$A$2:$D$676,4,0)</f>
        <v>40612</v>
      </c>
      <c r="E8060" s="38">
        <v>11</v>
      </c>
      <c r="I8060" s="141"/>
    </row>
    <row r="8061" spans="1:9">
      <c r="A8061" s="37">
        <v>44273</v>
      </c>
      <c r="B8061" s="38">
        <v>44272</v>
      </c>
      <c r="C8061" s="38" t="s">
        <v>1042</v>
      </c>
      <c r="D8061" s="39">
        <f>VLOOKUP(Pag_Inicio_Corr_mas_casos[[#This Row],[Corregimiento]],Hoja3!$A$2:$D$676,4,0)</f>
        <v>10201</v>
      </c>
      <c r="E8061" s="38">
        <v>11</v>
      </c>
      <c r="I8061" s="141"/>
    </row>
    <row r="8062" spans="1:9">
      <c r="A8062" s="37">
        <v>44273</v>
      </c>
      <c r="B8062" s="38">
        <v>44272</v>
      </c>
      <c r="C8062" s="38" t="s">
        <v>868</v>
      </c>
      <c r="D8062" s="39">
        <f>VLOOKUP(Pag_Inicio_Corr_mas_casos[[#This Row],[Corregimiento]],Hoja3!$A$2:$D$676,4,0)</f>
        <v>91001</v>
      </c>
      <c r="E8062" s="38">
        <v>10</v>
      </c>
      <c r="I8062" s="141"/>
    </row>
    <row r="8063" spans="1:9">
      <c r="A8063" s="37">
        <v>44273</v>
      </c>
      <c r="B8063" s="38">
        <v>44272</v>
      </c>
      <c r="C8063" s="38" t="s">
        <v>878</v>
      </c>
      <c r="D8063" s="39">
        <f>VLOOKUP(Pag_Inicio_Corr_mas_casos[[#This Row],[Corregimiento]],Hoja3!$A$2:$D$676,4,0)</f>
        <v>30104</v>
      </c>
      <c r="E8063" s="38">
        <v>10</v>
      </c>
      <c r="I8063" s="141"/>
    </row>
    <row r="8064" spans="1:9">
      <c r="A8064" s="37">
        <v>44273</v>
      </c>
      <c r="B8064" s="38">
        <v>44272</v>
      </c>
      <c r="C8064" s="38" t="s">
        <v>788</v>
      </c>
      <c r="D8064" s="39">
        <f>VLOOKUP(Pag_Inicio_Corr_mas_casos[[#This Row],[Corregimiento]],Hoja3!$A$2:$D$676,4,0)</f>
        <v>80807</v>
      </c>
      <c r="E8064" s="38">
        <v>9</v>
      </c>
      <c r="I8064" s="141"/>
    </row>
    <row r="8065" spans="1:9">
      <c r="A8065" s="37">
        <v>44273</v>
      </c>
      <c r="B8065" s="38">
        <v>44272</v>
      </c>
      <c r="C8065" s="38" t="s">
        <v>905</v>
      </c>
      <c r="D8065" s="39">
        <f>VLOOKUP(Pag_Inicio_Corr_mas_casos[[#This Row],[Corregimiento]],Hoja3!$A$2:$D$676,4,0)</f>
        <v>91007</v>
      </c>
      <c r="E8065" s="38">
        <v>8</v>
      </c>
      <c r="I8065" s="141"/>
    </row>
    <row r="8066" spans="1:9">
      <c r="A8066" s="37">
        <v>44273</v>
      </c>
      <c r="B8066" s="38">
        <v>44272</v>
      </c>
      <c r="C8066" s="38" t="s">
        <v>797</v>
      </c>
      <c r="D8066" s="39">
        <f>VLOOKUP(Pag_Inicio_Corr_mas_casos[[#This Row],[Corregimiento]],Hoja3!$A$2:$D$676,4,0)</f>
        <v>80813</v>
      </c>
      <c r="E8066" s="38">
        <v>7</v>
      </c>
      <c r="I8066" s="141"/>
    </row>
    <row r="8067" spans="1:9">
      <c r="A8067" s="37">
        <v>44273</v>
      </c>
      <c r="B8067" s="38">
        <v>44272</v>
      </c>
      <c r="C8067" s="38" t="s">
        <v>1069</v>
      </c>
      <c r="D8067" s="39">
        <f>VLOOKUP(Pag_Inicio_Corr_mas_casos[[#This Row],[Corregimiento]],Hoja3!$A$2:$D$676,4,0)</f>
        <v>10216</v>
      </c>
      <c r="E8067" s="38">
        <v>7</v>
      </c>
      <c r="I8067" s="141"/>
    </row>
    <row r="8068" spans="1:9">
      <c r="A8068" s="37">
        <v>44273</v>
      </c>
      <c r="B8068" s="38">
        <v>44272</v>
      </c>
      <c r="C8068" s="38" t="s">
        <v>849</v>
      </c>
      <c r="D8068" s="39">
        <f>VLOOKUP(Pag_Inicio_Corr_mas_casos[[#This Row],[Corregimiento]],Hoja3!$A$2:$D$676,4,0)</f>
        <v>40611</v>
      </c>
      <c r="E8068" s="38">
        <v>7</v>
      </c>
      <c r="I8068" s="141"/>
    </row>
    <row r="8069" spans="1:9">
      <c r="A8069" s="37">
        <v>44273</v>
      </c>
      <c r="B8069" s="38">
        <v>44272</v>
      </c>
      <c r="C8069" s="38" t="s">
        <v>924</v>
      </c>
      <c r="D8069" s="39">
        <f>VLOOKUP(Pag_Inicio_Corr_mas_casos[[#This Row],[Corregimiento]],Hoja3!$A$2:$D$676,4,0)</f>
        <v>40503</v>
      </c>
      <c r="E8069" s="38">
        <v>6</v>
      </c>
      <c r="I8069" s="141"/>
    </row>
    <row r="8070" spans="1:9">
      <c r="A8070" s="37">
        <v>44273</v>
      </c>
      <c r="B8070" s="38">
        <v>44272</v>
      </c>
      <c r="C8070" s="38" t="s">
        <v>1051</v>
      </c>
      <c r="D8070" s="39">
        <f>VLOOKUP(Pag_Inicio_Corr_mas_casos[[#This Row],[Corregimiento]],Hoja3!$A$2:$D$676,4,0)</f>
        <v>10207</v>
      </c>
      <c r="E8070" s="38">
        <v>6</v>
      </c>
      <c r="I8070" s="141"/>
    </row>
    <row r="8071" spans="1:9">
      <c r="A8071" s="37">
        <v>44273</v>
      </c>
      <c r="B8071" s="38">
        <v>44272</v>
      </c>
      <c r="C8071" s="38" t="s">
        <v>807</v>
      </c>
      <c r="D8071" s="39">
        <f>VLOOKUP(Pag_Inicio_Corr_mas_casos[[#This Row],[Corregimiento]],Hoja3!$A$2:$D$676,4,0)</f>
        <v>20601</v>
      </c>
      <c r="E8071" s="38">
        <v>6</v>
      </c>
      <c r="I8071" s="141"/>
    </row>
    <row r="8072" spans="1:9">
      <c r="A8072" s="37">
        <v>44273</v>
      </c>
      <c r="B8072" s="38">
        <v>44272</v>
      </c>
      <c r="C8072" s="38" t="s">
        <v>1052</v>
      </c>
      <c r="D8072" s="39">
        <f>VLOOKUP(Pag_Inicio_Corr_mas_casos[[#This Row],[Corregimiento]],Hoja3!$A$2:$D$676,4,0)</f>
        <v>10101</v>
      </c>
      <c r="E8072" s="38">
        <v>6</v>
      </c>
      <c r="I8072" s="141"/>
    </row>
    <row r="8073" spans="1:9">
      <c r="A8073" s="37">
        <v>44273</v>
      </c>
      <c r="B8073" s="38">
        <v>44272</v>
      </c>
      <c r="C8073" s="38" t="s">
        <v>857</v>
      </c>
      <c r="D8073" s="39">
        <f>VLOOKUP(Pag_Inicio_Corr_mas_casos[[#This Row],[Corregimiento]],Hoja3!$A$2:$D$676,4,0)</f>
        <v>80809</v>
      </c>
      <c r="E8073" s="38">
        <v>6</v>
      </c>
      <c r="I8073" s="141"/>
    </row>
    <row r="8074" spans="1:9">
      <c r="A8074" s="37">
        <v>44273</v>
      </c>
      <c r="B8074" s="38">
        <v>44272</v>
      </c>
      <c r="C8074" s="38" t="s">
        <v>858</v>
      </c>
      <c r="D8074" s="39">
        <f>VLOOKUP(Pag_Inicio_Corr_mas_casos[[#This Row],[Corregimiento]],Hoja3!$A$2:$D$676,4,0)</f>
        <v>80819</v>
      </c>
      <c r="E8074" s="38">
        <v>6</v>
      </c>
      <c r="I8074" s="141"/>
    </row>
    <row r="8075" spans="1:9">
      <c r="A8075" s="89">
        <v>44274</v>
      </c>
      <c r="B8075" s="90">
        <v>44273</v>
      </c>
      <c r="C8075" s="90" t="s">
        <v>1052</v>
      </c>
      <c r="D8075" s="91">
        <f>VLOOKUP(Pag_Inicio_Corr_mas_casos[[#This Row],[Corregimiento]],Hoja3!$A$2:$D$676,4,0)</f>
        <v>10101</v>
      </c>
      <c r="E8075" s="90">
        <v>33</v>
      </c>
      <c r="I8075" s="141"/>
    </row>
    <row r="8076" spans="1:9">
      <c r="A8076" s="89">
        <v>44274</v>
      </c>
      <c r="B8076" s="90">
        <v>44273</v>
      </c>
      <c r="C8076" s="90" t="s">
        <v>868</v>
      </c>
      <c r="D8076" s="91">
        <f>VLOOKUP(Pag_Inicio_Corr_mas_casos[[#This Row],[Corregimiento]],Hoja3!$A$2:$D$676,4,0)</f>
        <v>91001</v>
      </c>
      <c r="E8076" s="90">
        <v>23</v>
      </c>
      <c r="I8076" s="156"/>
    </row>
    <row r="8077" spans="1:9">
      <c r="A8077" s="89">
        <v>44274</v>
      </c>
      <c r="B8077" s="90">
        <v>44273</v>
      </c>
      <c r="C8077" s="90" t="s">
        <v>1032</v>
      </c>
      <c r="D8077" s="91">
        <f>VLOOKUP(Pag_Inicio_Corr_mas_casos[[#This Row],[Corregimiento]],Hoja3!$A$2:$D$676,4,0)</f>
        <v>40402</v>
      </c>
      <c r="E8077" s="90">
        <v>20</v>
      </c>
      <c r="I8077" s="156"/>
    </row>
    <row r="8078" spans="1:9">
      <c r="A8078" s="89">
        <v>44274</v>
      </c>
      <c r="B8078" s="90">
        <v>44273</v>
      </c>
      <c r="C8078" s="90" t="s">
        <v>997</v>
      </c>
      <c r="D8078" s="91">
        <f>VLOOKUP(Pag_Inicio_Corr_mas_casos[[#This Row],[Corregimiento]],Hoja3!$A$2:$D$676,4,0)</f>
        <v>41001</v>
      </c>
      <c r="E8078" s="90">
        <v>18</v>
      </c>
      <c r="I8078" s="156"/>
    </row>
    <row r="8079" spans="1:9">
      <c r="A8079" s="89">
        <v>44274</v>
      </c>
      <c r="B8079" s="90">
        <v>44273</v>
      </c>
      <c r="C8079" s="90" t="s">
        <v>944</v>
      </c>
      <c r="D8079" s="91">
        <f>VLOOKUP(Pag_Inicio_Corr_mas_casos[[#This Row],[Corregimiento]],Hoja3!$A$2:$D$676,4,0)</f>
        <v>40205</v>
      </c>
      <c r="E8079" s="90">
        <v>18</v>
      </c>
      <c r="I8079" s="156"/>
    </row>
    <row r="8080" spans="1:9">
      <c r="A8080" s="89">
        <v>44274</v>
      </c>
      <c r="B8080" s="90">
        <v>44273</v>
      </c>
      <c r="C8080" s="90" t="s">
        <v>906</v>
      </c>
      <c r="D8080" s="91">
        <f>VLOOKUP(Pag_Inicio_Corr_mas_casos[[#This Row],[Corregimiento]],Hoja3!$A$2:$D$676,4,0)</f>
        <v>40601</v>
      </c>
      <c r="E8080" s="90">
        <v>17</v>
      </c>
      <c r="I8080" s="156"/>
    </row>
    <row r="8081" spans="1:9">
      <c r="A8081" s="89">
        <v>44274</v>
      </c>
      <c r="B8081" s="90">
        <v>44273</v>
      </c>
      <c r="C8081" s="90" t="s">
        <v>1082</v>
      </c>
      <c r="D8081" s="91">
        <f>VLOOKUP(Pag_Inicio_Corr_mas_casos[[#This Row],[Corregimiento]],Hoja3!$A$2:$D$676,4,0)</f>
        <v>41104</v>
      </c>
      <c r="E8081" s="90">
        <v>15</v>
      </c>
      <c r="I8081" s="156"/>
    </row>
    <row r="8082" spans="1:9">
      <c r="A8082" s="89">
        <v>44274</v>
      </c>
      <c r="B8082" s="90">
        <v>44273</v>
      </c>
      <c r="C8082" s="90" t="s">
        <v>951</v>
      </c>
      <c r="D8082" s="91">
        <f>VLOOKUP(Pag_Inicio_Corr_mas_casos[[#This Row],[Corregimiento]],Hoja3!$A$2:$D$676,4,0)</f>
        <v>40404</v>
      </c>
      <c r="E8082" s="90">
        <v>14</v>
      </c>
      <c r="I8082" s="156"/>
    </row>
    <row r="8083" spans="1:9">
      <c r="A8083" s="89">
        <v>44274</v>
      </c>
      <c r="B8083" s="90">
        <v>44273</v>
      </c>
      <c r="C8083" s="90" t="s">
        <v>879</v>
      </c>
      <c r="D8083" s="91">
        <f>VLOOKUP(Pag_Inicio_Corr_mas_casos[[#This Row],[Corregimiento]],Hoja3!$A$2:$D$676,4,0)</f>
        <v>91008</v>
      </c>
      <c r="E8083" s="90">
        <v>14</v>
      </c>
      <c r="I8083" s="156"/>
    </row>
    <row r="8084" spans="1:9">
      <c r="A8084" s="89">
        <v>44274</v>
      </c>
      <c r="B8084" s="90">
        <v>44273</v>
      </c>
      <c r="C8084" s="90" t="s">
        <v>1083</v>
      </c>
      <c r="D8084" s="91">
        <f>VLOOKUP(Pag_Inicio_Corr_mas_casos[[#This Row],[Corregimiento]],Hoja3!$A$2:$D$676,4,0)</f>
        <v>130407</v>
      </c>
      <c r="E8084" s="90">
        <v>14</v>
      </c>
      <c r="I8084" s="156"/>
    </row>
    <row r="8085" spans="1:9">
      <c r="A8085" s="89">
        <v>44274</v>
      </c>
      <c r="B8085" s="90">
        <v>44273</v>
      </c>
      <c r="C8085" s="90" t="s">
        <v>1084</v>
      </c>
      <c r="D8085" s="91">
        <f>VLOOKUP(Pag_Inicio_Corr_mas_casos[[#This Row],[Corregimiento]],Hoja3!$A$2:$D$676,4,0)</f>
        <v>40405</v>
      </c>
      <c r="E8085" s="90">
        <v>13</v>
      </c>
      <c r="I8085" s="156"/>
    </row>
    <row r="8086" spans="1:9">
      <c r="A8086" s="89">
        <v>44274</v>
      </c>
      <c r="B8086" s="90">
        <v>44273</v>
      </c>
      <c r="C8086" s="90" t="s">
        <v>1005</v>
      </c>
      <c r="D8086" s="91">
        <f>VLOOKUP(Pag_Inicio_Corr_mas_casos[[#This Row],[Corregimiento]],Hoja3!$A$2:$D$676,4,0)</f>
        <v>40606</v>
      </c>
      <c r="E8086" s="90">
        <v>12</v>
      </c>
      <c r="I8086" s="156"/>
    </row>
    <row r="8087" spans="1:9">
      <c r="A8087" s="89">
        <v>44274</v>
      </c>
      <c r="B8087" s="90">
        <v>44273</v>
      </c>
      <c r="C8087" s="90" t="s">
        <v>898</v>
      </c>
      <c r="D8087" s="91">
        <f>VLOOKUP(Pag_Inicio_Corr_mas_casos[[#This Row],[Corregimiento]],Hoja3!$A$2:$D$676,4,0)</f>
        <v>40201</v>
      </c>
      <c r="E8087" s="90">
        <v>12</v>
      </c>
      <c r="I8087" s="156"/>
    </row>
    <row r="8088" spans="1:9">
      <c r="A8088" s="89">
        <v>44274</v>
      </c>
      <c r="B8088" s="90">
        <v>44273</v>
      </c>
      <c r="C8088" s="90" t="s">
        <v>1085</v>
      </c>
      <c r="D8088" s="91">
        <f>VLOOKUP(Pag_Inicio_Corr_mas_casos[[#This Row],[Corregimiento]],Hoja3!$A$2:$D$676,4,0)</f>
        <v>10207</v>
      </c>
      <c r="E8088" s="90">
        <v>12</v>
      </c>
      <c r="I8088" s="156"/>
    </row>
    <row r="8089" spans="1:9">
      <c r="A8089" s="89">
        <v>44274</v>
      </c>
      <c r="B8089" s="90">
        <v>44273</v>
      </c>
      <c r="C8089" s="90" t="s">
        <v>1042</v>
      </c>
      <c r="D8089" s="91">
        <f>VLOOKUP(Pag_Inicio_Corr_mas_casos[[#This Row],[Corregimiento]],Hoja3!$A$2:$D$676,4,0)</f>
        <v>10201</v>
      </c>
      <c r="E8089" s="90">
        <v>11</v>
      </c>
      <c r="I8089" s="156"/>
    </row>
    <row r="8090" spans="1:9">
      <c r="A8090" s="89">
        <v>44274</v>
      </c>
      <c r="B8090" s="90">
        <v>44273</v>
      </c>
      <c r="C8090" s="90" t="s">
        <v>1086</v>
      </c>
      <c r="D8090" s="91">
        <f>VLOOKUP(Pag_Inicio_Corr_mas_casos[[#This Row],[Corregimiento]],Hoja3!$A$2:$D$676,4,0)</f>
        <v>40502</v>
      </c>
      <c r="E8090" s="90">
        <v>10</v>
      </c>
      <c r="I8090" s="156"/>
    </row>
    <row r="8091" spans="1:9">
      <c r="A8091" s="89">
        <v>44274</v>
      </c>
      <c r="B8091" s="90">
        <v>44273</v>
      </c>
      <c r="C8091" s="90" t="s">
        <v>996</v>
      </c>
      <c r="D8091" s="91">
        <f>VLOOKUP(Pag_Inicio_Corr_mas_casos[[#This Row],[Corregimiento]],Hoja3!$A$2:$D$676,4,0)</f>
        <v>10206</v>
      </c>
      <c r="E8091" s="90">
        <v>10</v>
      </c>
      <c r="I8091" s="156"/>
    </row>
    <row r="8092" spans="1:9">
      <c r="A8092" s="89">
        <v>44274</v>
      </c>
      <c r="B8092" s="90">
        <v>44273</v>
      </c>
      <c r="C8092" s="90" t="s">
        <v>820</v>
      </c>
      <c r="D8092" s="91">
        <f>VLOOKUP(Pag_Inicio_Corr_mas_casos[[#This Row],[Corregimiento]],Hoja3!$A$2:$D$676,4,0)</f>
        <v>40203</v>
      </c>
      <c r="E8092" s="90">
        <v>10</v>
      </c>
      <c r="I8092" s="156"/>
    </row>
    <row r="8093" spans="1:9">
      <c r="A8093" s="89">
        <v>44274</v>
      </c>
      <c r="B8093" s="90">
        <v>44273</v>
      </c>
      <c r="C8093" s="90" t="s">
        <v>891</v>
      </c>
      <c r="D8093" s="91">
        <f>VLOOKUP(Pag_Inicio_Corr_mas_casos[[#This Row],[Corregimiento]],Hoja3!$A$2:$D$676,4,0)</f>
        <v>40508</v>
      </c>
      <c r="E8093" s="90">
        <v>9</v>
      </c>
      <c r="I8093" s="156"/>
    </row>
    <row r="8094" spans="1:9">
      <c r="A8094" s="89">
        <v>44274</v>
      </c>
      <c r="B8094" s="90">
        <v>44273</v>
      </c>
      <c r="C8094" s="90" t="s">
        <v>925</v>
      </c>
      <c r="D8094" s="91">
        <f>VLOOKUP(Pag_Inicio_Corr_mas_casos[[#This Row],[Corregimiento]],Hoja3!$A$2:$D$676,4,0)</f>
        <v>91101</v>
      </c>
      <c r="E8094" s="90">
        <v>9</v>
      </c>
      <c r="I8094" s="156"/>
    </row>
    <row r="8095" spans="1:9">
      <c r="A8095" s="64">
        <v>44275</v>
      </c>
      <c r="B8095" s="65">
        <v>44274</v>
      </c>
      <c r="C8095" s="65" t="s">
        <v>868</v>
      </c>
      <c r="D8095" s="66">
        <f>VLOOKUP(Pag_Inicio_Corr_mas_casos[[#This Row],[Corregimiento]],Hoja3!$A$2:$D$676,4,0)</f>
        <v>91001</v>
      </c>
      <c r="E8095" s="65">
        <v>32</v>
      </c>
      <c r="I8095" s="156"/>
    </row>
    <row r="8096" spans="1:9">
      <c r="A8096" s="64">
        <v>44275</v>
      </c>
      <c r="B8096" s="65">
        <v>44274</v>
      </c>
      <c r="C8096" s="65" t="s">
        <v>895</v>
      </c>
      <c r="D8096" s="66">
        <f>VLOOKUP(Pag_Inicio_Corr_mas_casos[[#This Row],[Corregimiento]],Hoja3!$A$2:$D$676,4,0)</f>
        <v>50316</v>
      </c>
      <c r="E8096" s="65">
        <v>15</v>
      </c>
      <c r="I8096" s="140"/>
    </row>
    <row r="8097" spans="1:9">
      <c r="A8097" s="64">
        <v>44275</v>
      </c>
      <c r="B8097" s="65">
        <v>44274</v>
      </c>
      <c r="C8097" s="65" t="s">
        <v>892</v>
      </c>
      <c r="D8097" s="66">
        <f>VLOOKUP(Pag_Inicio_Corr_mas_casos[[#This Row],[Corregimiento]],Hoja3!$A$2:$D$676,4,0)</f>
        <v>80812</v>
      </c>
      <c r="E8097" s="65">
        <v>10</v>
      </c>
      <c r="I8097" s="140"/>
    </row>
    <row r="8098" spans="1:9">
      <c r="A8098" s="64">
        <v>44275</v>
      </c>
      <c r="B8098" s="65">
        <v>44274</v>
      </c>
      <c r="C8098" s="65" t="s">
        <v>857</v>
      </c>
      <c r="D8098" s="66">
        <f>VLOOKUP(Pag_Inicio_Corr_mas_casos[[#This Row],[Corregimiento]],Hoja3!$A$2:$D$676,4,0)</f>
        <v>80809</v>
      </c>
      <c r="E8098" s="65">
        <v>10</v>
      </c>
      <c r="I8098" s="140"/>
    </row>
    <row r="8099" spans="1:9">
      <c r="A8099" s="64">
        <v>44275</v>
      </c>
      <c r="B8099" s="65">
        <v>44274</v>
      </c>
      <c r="C8099" s="65" t="s">
        <v>849</v>
      </c>
      <c r="D8099" s="66">
        <f>VLOOKUP(Pag_Inicio_Corr_mas_casos[[#This Row],[Corregimiento]],Hoja3!$A$2:$D$676,4,0)</f>
        <v>40611</v>
      </c>
      <c r="E8099" s="65">
        <v>10</v>
      </c>
      <c r="I8099" s="140"/>
    </row>
    <row r="8100" spans="1:9">
      <c r="A8100" s="64">
        <v>44275</v>
      </c>
      <c r="B8100" s="65">
        <v>44274</v>
      </c>
      <c r="C8100" s="65" t="s">
        <v>944</v>
      </c>
      <c r="D8100" s="66">
        <f>VLOOKUP(Pag_Inicio_Corr_mas_casos[[#This Row],[Corregimiento]],Hoja3!$A$2:$D$676,4,0)</f>
        <v>40205</v>
      </c>
      <c r="E8100" s="65">
        <v>10</v>
      </c>
      <c r="I8100" s="140"/>
    </row>
    <row r="8101" spans="1:9">
      <c r="A8101" s="64">
        <v>44275</v>
      </c>
      <c r="B8101" s="65">
        <v>44274</v>
      </c>
      <c r="C8101" s="65" t="s">
        <v>878</v>
      </c>
      <c r="D8101" s="66">
        <f>VLOOKUP(Pag_Inicio_Corr_mas_casos[[#This Row],[Corregimiento]],Hoja3!$A$2:$D$676,4,0)</f>
        <v>30104</v>
      </c>
      <c r="E8101" s="65">
        <v>8</v>
      </c>
      <c r="I8101" s="140"/>
    </row>
    <row r="8102" spans="1:9">
      <c r="A8102" s="64">
        <v>44275</v>
      </c>
      <c r="B8102" s="65">
        <v>44274</v>
      </c>
      <c r="C8102" s="65" t="s">
        <v>794</v>
      </c>
      <c r="D8102" s="66">
        <f>VLOOKUP(Pag_Inicio_Corr_mas_casos[[#This Row],[Corregimiento]],Hoja3!$A$2:$D$676,4,0)</f>
        <v>80811</v>
      </c>
      <c r="E8102" s="65">
        <v>8</v>
      </c>
      <c r="I8102" s="140"/>
    </row>
    <row r="8103" spans="1:9">
      <c r="A8103" s="64">
        <v>44275</v>
      </c>
      <c r="B8103" s="65">
        <v>44274</v>
      </c>
      <c r="C8103" s="65" t="s">
        <v>955</v>
      </c>
      <c r="D8103" s="66">
        <f>VLOOKUP(Pag_Inicio_Corr_mas_casos[[#This Row],[Corregimiento]],Hoja3!$A$2:$D$676,4,0)</f>
        <v>40301</v>
      </c>
      <c r="E8103" s="65">
        <v>8</v>
      </c>
      <c r="I8103" s="140"/>
    </row>
    <row r="8104" spans="1:9">
      <c r="A8104" s="64">
        <v>44275</v>
      </c>
      <c r="B8104" s="65">
        <v>44274</v>
      </c>
      <c r="C8104" s="65" t="s">
        <v>1042</v>
      </c>
      <c r="D8104" s="66">
        <f>VLOOKUP(Pag_Inicio_Corr_mas_casos[[#This Row],[Corregimiento]],Hoja3!$A$2:$D$676,4,0)</f>
        <v>10201</v>
      </c>
      <c r="E8104" s="65">
        <v>7</v>
      </c>
      <c r="I8104" s="140"/>
    </row>
    <row r="8105" spans="1:9">
      <c r="A8105" s="64">
        <v>44275</v>
      </c>
      <c r="B8105" s="65">
        <v>44274</v>
      </c>
      <c r="C8105" s="65" t="s">
        <v>816</v>
      </c>
      <c r="D8105" s="66">
        <f>VLOOKUP(Pag_Inicio_Corr_mas_casos[[#This Row],[Corregimiento]],Hoja3!$A$2:$D$676,4,0)</f>
        <v>40606</v>
      </c>
      <c r="E8105" s="65">
        <v>7</v>
      </c>
      <c r="I8105" s="140"/>
    </row>
    <row r="8106" spans="1:9">
      <c r="A8106" s="64">
        <v>44275</v>
      </c>
      <c r="B8106" s="65">
        <v>44274</v>
      </c>
      <c r="C8106" s="65" t="s">
        <v>906</v>
      </c>
      <c r="D8106" s="66">
        <f>VLOOKUP(Pag_Inicio_Corr_mas_casos[[#This Row],[Corregimiento]],Hoja3!$A$2:$D$676,4,0)</f>
        <v>40601</v>
      </c>
      <c r="E8106" s="65">
        <v>7</v>
      </c>
      <c r="I8106" s="140"/>
    </row>
    <row r="8107" spans="1:9">
      <c r="A8107" s="64">
        <v>44275</v>
      </c>
      <c r="B8107" s="65">
        <v>44274</v>
      </c>
      <c r="C8107" s="65" t="s">
        <v>1051</v>
      </c>
      <c r="D8107" s="66">
        <f>VLOOKUP(Pag_Inicio_Corr_mas_casos[[#This Row],[Corregimiento]],Hoja3!$A$2:$D$676,4,0)</f>
        <v>10207</v>
      </c>
      <c r="E8107" s="65">
        <v>7</v>
      </c>
      <c r="I8107" s="140"/>
    </row>
    <row r="8108" spans="1:9">
      <c r="A8108" s="64">
        <v>44275</v>
      </c>
      <c r="B8108" s="65">
        <v>44274</v>
      </c>
      <c r="C8108" s="65" t="s">
        <v>788</v>
      </c>
      <c r="D8108" s="66">
        <f>VLOOKUP(Pag_Inicio_Corr_mas_casos[[#This Row],[Corregimiento]],Hoja3!$A$2:$D$676,4,0)</f>
        <v>80807</v>
      </c>
      <c r="E8108" s="65">
        <v>7</v>
      </c>
      <c r="I8108" s="140"/>
    </row>
    <row r="8109" spans="1:9">
      <c r="A8109" s="64">
        <v>44275</v>
      </c>
      <c r="B8109" s="65">
        <v>44274</v>
      </c>
      <c r="C8109" s="65" t="s">
        <v>793</v>
      </c>
      <c r="D8109" s="66">
        <f>VLOOKUP(Pag_Inicio_Corr_mas_casos[[#This Row],[Corregimiento]],Hoja3!$A$2:$D$676,4,0)</f>
        <v>80826</v>
      </c>
      <c r="E8109" s="65">
        <v>7</v>
      </c>
      <c r="I8109" s="140"/>
    </row>
    <row r="8110" spans="1:9">
      <c r="A8110" s="64">
        <v>44275</v>
      </c>
      <c r="B8110" s="65">
        <v>44274</v>
      </c>
      <c r="C8110" s="65" t="s">
        <v>901</v>
      </c>
      <c r="D8110" s="66">
        <f>VLOOKUP(Pag_Inicio_Corr_mas_casos[[#This Row],[Corregimiento]],Hoja3!$A$2:$D$676,4,0)</f>
        <v>90301</v>
      </c>
      <c r="E8110" s="65">
        <v>6</v>
      </c>
      <c r="I8110" s="140"/>
    </row>
    <row r="8111" spans="1:9">
      <c r="A8111" s="64">
        <v>44275</v>
      </c>
      <c r="B8111" s="65">
        <v>44274</v>
      </c>
      <c r="C8111" s="65" t="s">
        <v>858</v>
      </c>
      <c r="D8111" s="66">
        <f>VLOOKUP(Pag_Inicio_Corr_mas_casos[[#This Row],[Corregimiento]],Hoja3!$A$2:$D$676,4,0)</f>
        <v>80819</v>
      </c>
      <c r="E8111" s="65">
        <v>6</v>
      </c>
      <c r="I8111" s="140"/>
    </row>
    <row r="8112" spans="1:9">
      <c r="A8112" s="64">
        <v>44275</v>
      </c>
      <c r="B8112" s="65">
        <v>44274</v>
      </c>
      <c r="C8112" s="65" t="s">
        <v>820</v>
      </c>
      <c r="D8112" s="66">
        <f>VLOOKUP(Pag_Inicio_Corr_mas_casos[[#This Row],[Corregimiento]],Hoja3!$A$2:$D$676,4,0)</f>
        <v>40203</v>
      </c>
      <c r="E8112" s="65">
        <v>6</v>
      </c>
      <c r="I8112" s="140"/>
    </row>
    <row r="8113" spans="1:9">
      <c r="A8113" s="64">
        <v>44275</v>
      </c>
      <c r="B8113" s="65">
        <v>44274</v>
      </c>
      <c r="C8113" s="65" t="s">
        <v>996</v>
      </c>
      <c r="D8113" s="66">
        <f>VLOOKUP(Pag_Inicio_Corr_mas_casos[[#This Row],[Corregimiento]],Hoja3!$A$2:$D$676,4,0)</f>
        <v>10206</v>
      </c>
      <c r="E8113" s="65">
        <v>6</v>
      </c>
      <c r="I8113" s="140"/>
    </row>
    <row r="8114" spans="1:9">
      <c r="A8114" s="64">
        <v>44275</v>
      </c>
      <c r="B8114" s="65">
        <v>44274</v>
      </c>
      <c r="C8114" s="65" t="s">
        <v>853</v>
      </c>
      <c r="D8114" s="66">
        <f>VLOOKUP(Pag_Inicio_Corr_mas_casos[[#This Row],[Corregimiento]],Hoja3!$A$2:$D$676,4,0)</f>
        <v>40612</v>
      </c>
      <c r="E8114" s="65">
        <v>6</v>
      </c>
      <c r="I8114" s="140"/>
    </row>
    <row r="8115" spans="1:9">
      <c r="A8115" s="83">
        <v>44276</v>
      </c>
      <c r="B8115" s="84">
        <v>44275</v>
      </c>
      <c r="C8115" s="84" t="s">
        <v>1087</v>
      </c>
      <c r="D8115" s="85">
        <f>VLOOKUP(Pag_Inicio_Corr_mas_casos[[#This Row],[Corregimiento]],Hoja3!$A$2:$D$676,4,0)</f>
        <v>40611</v>
      </c>
      <c r="E8115" s="84">
        <v>20</v>
      </c>
      <c r="I8115" s="140"/>
    </row>
    <row r="8116" spans="1:9">
      <c r="A8116" s="83">
        <v>44276</v>
      </c>
      <c r="B8116" s="84">
        <v>44275</v>
      </c>
      <c r="C8116" s="84" t="s">
        <v>906</v>
      </c>
      <c r="D8116" s="85">
        <f>VLOOKUP(Pag_Inicio_Corr_mas_casos[[#This Row],[Corregimiento]],Hoja3!$A$2:$D$676,4,0)</f>
        <v>40601</v>
      </c>
      <c r="E8116" s="84">
        <v>12</v>
      </c>
      <c r="I8116" s="159"/>
    </row>
    <row r="8117" spans="1:9">
      <c r="A8117" s="83">
        <v>44276</v>
      </c>
      <c r="B8117" s="84">
        <v>44275</v>
      </c>
      <c r="C8117" s="84" t="s">
        <v>868</v>
      </c>
      <c r="D8117" s="85">
        <f>VLOOKUP(Pag_Inicio_Corr_mas_casos[[#This Row],[Corregimiento]],Hoja3!$A$2:$D$676,4,0)</f>
        <v>91001</v>
      </c>
      <c r="E8117" s="84">
        <v>11</v>
      </c>
      <c r="I8117" s="159"/>
    </row>
    <row r="8118" spans="1:9">
      <c r="A8118" s="83">
        <v>44276</v>
      </c>
      <c r="B8118" s="84">
        <v>44275</v>
      </c>
      <c r="C8118" s="84" t="s">
        <v>1042</v>
      </c>
      <c r="D8118" s="85">
        <f>VLOOKUP(Pag_Inicio_Corr_mas_casos[[#This Row],[Corregimiento]],Hoja3!$A$2:$D$676,4,0)</f>
        <v>10201</v>
      </c>
      <c r="E8118" s="84">
        <v>11</v>
      </c>
      <c r="I8118" s="159"/>
    </row>
    <row r="8119" spans="1:9">
      <c r="A8119" s="83">
        <v>44276</v>
      </c>
      <c r="B8119" s="84">
        <v>44275</v>
      </c>
      <c r="C8119" s="84" t="s">
        <v>853</v>
      </c>
      <c r="D8119" s="85">
        <f>VLOOKUP(Pag_Inicio_Corr_mas_casos[[#This Row],[Corregimiento]],Hoja3!$A$2:$D$676,4,0)</f>
        <v>40612</v>
      </c>
      <c r="E8119" s="84">
        <v>9</v>
      </c>
      <c r="I8119" s="159"/>
    </row>
    <row r="8120" spans="1:9">
      <c r="A8120" s="83">
        <v>44276</v>
      </c>
      <c r="B8120" s="84">
        <v>44275</v>
      </c>
      <c r="C8120" s="84" t="s">
        <v>889</v>
      </c>
      <c r="D8120" s="85">
        <f>VLOOKUP(Pag_Inicio_Corr_mas_casos[[#This Row],[Corregimiento]],Hoja3!$A$2:$D$676,4,0)</f>
        <v>20602</v>
      </c>
      <c r="E8120" s="84">
        <v>9</v>
      </c>
      <c r="I8120" s="159"/>
    </row>
    <row r="8121" spans="1:9">
      <c r="A8121" s="83">
        <v>44276</v>
      </c>
      <c r="B8121" s="84">
        <v>44275</v>
      </c>
      <c r="C8121" s="84" t="s">
        <v>996</v>
      </c>
      <c r="D8121" s="85">
        <f>VLOOKUP(Pag_Inicio_Corr_mas_casos[[#This Row],[Corregimiento]],Hoja3!$A$2:$D$676,4,0)</f>
        <v>10206</v>
      </c>
      <c r="E8121" s="84">
        <v>9</v>
      </c>
      <c r="I8121" s="159"/>
    </row>
    <row r="8122" spans="1:9">
      <c r="A8122" s="83">
        <v>44276</v>
      </c>
      <c r="B8122" s="84">
        <v>44275</v>
      </c>
      <c r="C8122" s="84" t="s">
        <v>891</v>
      </c>
      <c r="D8122" s="85">
        <f>VLOOKUP(Pag_Inicio_Corr_mas_casos[[#This Row],[Corregimiento]],Hoja3!$A$2:$D$676,4,0)</f>
        <v>40508</v>
      </c>
      <c r="E8122" s="84">
        <v>8</v>
      </c>
      <c r="I8122" s="159"/>
    </row>
    <row r="8123" spans="1:9">
      <c r="A8123" s="83">
        <v>44276</v>
      </c>
      <c r="B8123" s="84">
        <v>44275</v>
      </c>
      <c r="C8123" s="84" t="s">
        <v>807</v>
      </c>
      <c r="D8123" s="85">
        <f>VLOOKUP(Pag_Inicio_Corr_mas_casos[[#This Row],[Corregimiento]],Hoja3!$A$2:$D$676,4,0)</f>
        <v>20601</v>
      </c>
      <c r="E8123" s="84">
        <v>8</v>
      </c>
      <c r="I8123" s="159"/>
    </row>
    <row r="8124" spans="1:9">
      <c r="A8124" s="83">
        <v>44276</v>
      </c>
      <c r="B8124" s="84">
        <v>44275</v>
      </c>
      <c r="C8124" s="84" t="s">
        <v>1078</v>
      </c>
      <c r="D8124" s="85">
        <f>VLOOKUP(Pag_Inicio_Corr_mas_casos[[#This Row],[Corregimiento]],Hoja3!$A$2:$D$676,4,0)</f>
        <v>40308</v>
      </c>
      <c r="E8124" s="84">
        <v>8</v>
      </c>
      <c r="I8124" s="159"/>
    </row>
    <row r="8125" spans="1:9">
      <c r="A8125" s="83">
        <v>44276</v>
      </c>
      <c r="B8125" s="84">
        <v>44275</v>
      </c>
      <c r="C8125" s="84" t="s">
        <v>797</v>
      </c>
      <c r="D8125" s="85">
        <f>VLOOKUP(Pag_Inicio_Corr_mas_casos[[#This Row],[Corregimiento]],Hoja3!$A$2:$D$676,4,0)</f>
        <v>80813</v>
      </c>
      <c r="E8125" s="84">
        <v>8</v>
      </c>
      <c r="I8125" s="159"/>
    </row>
    <row r="8126" spans="1:9">
      <c r="A8126" s="83">
        <v>44276</v>
      </c>
      <c r="B8126" s="84">
        <v>44275</v>
      </c>
      <c r="C8126" s="84" t="s">
        <v>904</v>
      </c>
      <c r="D8126" s="85">
        <f>VLOOKUP(Pag_Inicio_Corr_mas_casos[[#This Row],[Corregimiento]],Hoja3!$A$2:$D$676,4,0)</f>
        <v>40501</v>
      </c>
      <c r="E8126" s="84">
        <v>7</v>
      </c>
      <c r="I8126" s="159"/>
    </row>
    <row r="8127" spans="1:9">
      <c r="A8127" s="83">
        <v>44276</v>
      </c>
      <c r="B8127" s="84">
        <v>44275</v>
      </c>
      <c r="C8127" s="84" t="s">
        <v>783</v>
      </c>
      <c r="D8127" s="85">
        <f>VLOOKUP(Pag_Inicio_Corr_mas_casos[[#This Row],[Corregimiento]],Hoja3!$A$2:$D$676,4,0)</f>
        <v>80810</v>
      </c>
      <c r="E8127" s="84">
        <v>6</v>
      </c>
      <c r="I8127" s="159"/>
    </row>
    <row r="8128" spans="1:9">
      <c r="A8128" s="83">
        <v>44276</v>
      </c>
      <c r="B8128" s="84">
        <v>44275</v>
      </c>
      <c r="C8128" s="84" t="s">
        <v>895</v>
      </c>
      <c r="D8128" s="85">
        <f>VLOOKUP(Pag_Inicio_Corr_mas_casos[[#This Row],[Corregimiento]],Hoja3!$A$2:$D$676,4,0)</f>
        <v>50316</v>
      </c>
      <c r="E8128" s="84">
        <v>6</v>
      </c>
      <c r="I8128" s="159"/>
    </row>
    <row r="8129" spans="1:9">
      <c r="A8129" s="83">
        <v>44276</v>
      </c>
      <c r="B8129" s="84">
        <v>44275</v>
      </c>
      <c r="C8129" s="84" t="s">
        <v>991</v>
      </c>
      <c r="D8129" s="85">
        <f>VLOOKUP(Pag_Inicio_Corr_mas_casos[[#This Row],[Corregimiento]],Hoja3!$A$2:$D$676,4,0)</f>
        <v>40506</v>
      </c>
      <c r="E8129" s="84">
        <v>6</v>
      </c>
      <c r="I8129" s="159"/>
    </row>
    <row r="8130" spans="1:9">
      <c r="A8130" s="83">
        <v>44276</v>
      </c>
      <c r="B8130" s="84">
        <v>44275</v>
      </c>
      <c r="C8130" s="84" t="s">
        <v>879</v>
      </c>
      <c r="D8130" s="85">
        <f>VLOOKUP(Pag_Inicio_Corr_mas_casos[[#This Row],[Corregimiento]],Hoja3!$A$2:$D$676,4,0)</f>
        <v>91008</v>
      </c>
      <c r="E8130" s="84">
        <v>5</v>
      </c>
      <c r="I8130" s="159"/>
    </row>
    <row r="8131" spans="1:9">
      <c r="A8131" s="83">
        <v>44276</v>
      </c>
      <c r="B8131" s="84">
        <v>44275</v>
      </c>
      <c r="C8131" s="84" t="s">
        <v>1057</v>
      </c>
      <c r="D8131" s="85">
        <f>VLOOKUP(Pag_Inicio_Corr_mas_casos[[#This Row],[Corregimiento]],Hoja3!$A$2:$D$676,4,0)</f>
        <v>41104</v>
      </c>
      <c r="E8131" s="84">
        <v>4</v>
      </c>
      <c r="I8131" s="159"/>
    </row>
    <row r="8132" spans="1:9">
      <c r="A8132" s="83">
        <v>44276</v>
      </c>
      <c r="B8132" s="84">
        <v>44275</v>
      </c>
      <c r="C8132" s="84" t="s">
        <v>1088</v>
      </c>
      <c r="D8132" s="85">
        <f>VLOOKUP(Pag_Inicio_Corr_mas_casos[[#This Row],[Corregimiento]],Hoja3!$A$2:$D$676,4,0)</f>
        <v>10303</v>
      </c>
      <c r="E8132" s="84">
        <v>4</v>
      </c>
      <c r="I8132" s="159"/>
    </row>
    <row r="8133" spans="1:9">
      <c r="A8133" s="83">
        <v>44276</v>
      </c>
      <c r="B8133" s="84">
        <v>44275</v>
      </c>
      <c r="C8133" s="84" t="s">
        <v>912</v>
      </c>
      <c r="D8133" s="85">
        <f>VLOOKUP(Pag_Inicio_Corr_mas_casos[[#This Row],[Corregimiento]],Hoja3!$A$2:$D$676,4,0)</f>
        <v>40610</v>
      </c>
      <c r="E8133" s="84">
        <v>4</v>
      </c>
      <c r="I8133" s="159"/>
    </row>
    <row r="8134" spans="1:9">
      <c r="A8134" s="83">
        <v>44276</v>
      </c>
      <c r="B8134" s="84">
        <v>44275</v>
      </c>
      <c r="C8134" s="84" t="s">
        <v>1089</v>
      </c>
      <c r="D8134" s="85">
        <f>VLOOKUP(Pag_Inicio_Corr_mas_casos[[#This Row],[Corregimiento]],Hoja3!$A$2:$D$676,4,0)</f>
        <v>90503</v>
      </c>
      <c r="E8134" s="84">
        <v>4</v>
      </c>
      <c r="I8134" s="159"/>
    </row>
    <row r="8135" spans="1:9">
      <c r="A8135" s="55">
        <v>44277</v>
      </c>
      <c r="B8135" s="56">
        <v>44276</v>
      </c>
      <c r="C8135" s="56" t="s">
        <v>819</v>
      </c>
      <c r="D8135" s="57">
        <f>VLOOKUP(Pag_Inicio_Corr_mas_casos[[#This Row],[Corregimiento]],Hoja3!$A$2:$D$676,4,0)</f>
        <v>20606</v>
      </c>
      <c r="E8135" s="56">
        <v>11</v>
      </c>
      <c r="I8135" s="159"/>
    </row>
    <row r="8136" spans="1:9">
      <c r="A8136" s="55">
        <v>44277</v>
      </c>
      <c r="B8136" s="56">
        <v>44276</v>
      </c>
      <c r="C8136" s="56" t="s">
        <v>615</v>
      </c>
      <c r="D8136" s="57">
        <f>VLOOKUP(Pag_Inicio_Corr_mas_casos[[#This Row],[Corregimiento]],Hoja3!$A$2:$D$676,4,0)</f>
        <v>120805</v>
      </c>
      <c r="E8136" s="56">
        <v>10</v>
      </c>
      <c r="I8136" s="158"/>
    </row>
    <row r="8137" spans="1:9">
      <c r="A8137" s="55">
        <v>44277</v>
      </c>
      <c r="B8137" s="56">
        <v>44276</v>
      </c>
      <c r="C8137" s="56" t="s">
        <v>849</v>
      </c>
      <c r="D8137" s="57">
        <f>VLOOKUP(Pag_Inicio_Corr_mas_casos[[#This Row],[Corregimiento]],Hoja3!$A$2:$D$676,4,0)</f>
        <v>40611</v>
      </c>
      <c r="E8137" s="56">
        <v>8</v>
      </c>
      <c r="I8137" s="158"/>
    </row>
    <row r="8138" spans="1:9">
      <c r="A8138" s="55">
        <v>44277</v>
      </c>
      <c r="B8138" s="56">
        <v>44276</v>
      </c>
      <c r="C8138" s="56" t="s">
        <v>868</v>
      </c>
      <c r="D8138" s="57">
        <f>VLOOKUP(Pag_Inicio_Corr_mas_casos[[#This Row],[Corregimiento]],Hoja3!$A$2:$D$676,4,0)</f>
        <v>91001</v>
      </c>
      <c r="E8138" s="56">
        <v>7</v>
      </c>
      <c r="I8138" s="158"/>
    </row>
    <row r="8139" spans="1:9">
      <c r="A8139" s="55">
        <v>44277</v>
      </c>
      <c r="B8139" s="56">
        <v>44276</v>
      </c>
      <c r="C8139" s="56" t="s">
        <v>807</v>
      </c>
      <c r="D8139" s="57">
        <f>VLOOKUP(Pag_Inicio_Corr_mas_casos[[#This Row],[Corregimiento]],Hoja3!$A$2:$D$676,4,0)</f>
        <v>20601</v>
      </c>
      <c r="E8139" s="56">
        <v>6</v>
      </c>
      <c r="I8139" s="158"/>
    </row>
    <row r="8140" spans="1:9">
      <c r="A8140" s="55">
        <v>44277</v>
      </c>
      <c r="B8140" s="56">
        <v>44276</v>
      </c>
      <c r="C8140" s="56" t="s">
        <v>996</v>
      </c>
      <c r="D8140" s="57">
        <f>VLOOKUP(Pag_Inicio_Corr_mas_casos[[#This Row],[Corregimiento]],Hoja3!$A$2:$D$676,4,0)</f>
        <v>10206</v>
      </c>
      <c r="E8140" s="56">
        <v>5</v>
      </c>
      <c r="I8140" s="158"/>
    </row>
    <row r="8141" spans="1:9">
      <c r="A8141" s="55">
        <v>44277</v>
      </c>
      <c r="B8141" s="56">
        <v>44276</v>
      </c>
      <c r="C8141" s="56" t="s">
        <v>916</v>
      </c>
      <c r="D8141" s="57">
        <f>VLOOKUP(Pag_Inicio_Corr_mas_casos[[#This Row],[Corregimiento]],Hoja3!$A$2:$D$676,4,0)</f>
        <v>91011</v>
      </c>
      <c r="E8141" s="56">
        <v>5</v>
      </c>
      <c r="I8141" s="158"/>
    </row>
    <row r="8142" spans="1:9">
      <c r="A8142" s="55">
        <v>44277</v>
      </c>
      <c r="B8142" s="56">
        <v>44276</v>
      </c>
      <c r="C8142" s="56" t="s">
        <v>858</v>
      </c>
      <c r="D8142" s="57">
        <f>VLOOKUP(Pag_Inicio_Corr_mas_casos[[#This Row],[Corregimiento]],Hoja3!$A$2:$D$676,4,0)</f>
        <v>80819</v>
      </c>
      <c r="E8142" s="56">
        <v>5</v>
      </c>
      <c r="I8142" s="158"/>
    </row>
    <row r="8143" spans="1:9">
      <c r="A8143" s="55">
        <v>44277</v>
      </c>
      <c r="B8143" s="56">
        <v>44276</v>
      </c>
      <c r="C8143" s="56" t="s">
        <v>788</v>
      </c>
      <c r="D8143" s="57">
        <f>VLOOKUP(Pag_Inicio_Corr_mas_casos[[#This Row],[Corregimiento]],Hoja3!$A$2:$D$676,4,0)</f>
        <v>80807</v>
      </c>
      <c r="E8143" s="56">
        <v>4</v>
      </c>
      <c r="I8143" s="158"/>
    </row>
    <row r="8144" spans="1:9">
      <c r="A8144" s="55">
        <v>44277</v>
      </c>
      <c r="B8144" s="56">
        <v>44276</v>
      </c>
      <c r="C8144" s="56" t="s">
        <v>968</v>
      </c>
      <c r="D8144" s="57">
        <f>VLOOKUP(Pag_Inicio_Corr_mas_casos[[#This Row],[Corregimiento]],Hoja3!$A$2:$D$676,4,0)</f>
        <v>90201</v>
      </c>
      <c r="E8144" s="56">
        <v>4</v>
      </c>
      <c r="I8144" s="158"/>
    </row>
    <row r="8145" spans="1:9">
      <c r="A8145" s="55">
        <v>44277</v>
      </c>
      <c r="B8145" s="56">
        <v>44276</v>
      </c>
      <c r="C8145" s="56" t="s">
        <v>793</v>
      </c>
      <c r="D8145" s="57">
        <f>VLOOKUP(Pag_Inicio_Corr_mas_casos[[#This Row],[Corregimiento]],Hoja3!$A$2:$D$676,4,0)</f>
        <v>80826</v>
      </c>
      <c r="E8145" s="56">
        <v>4</v>
      </c>
      <c r="I8145" s="158"/>
    </row>
    <row r="8146" spans="1:9">
      <c r="A8146" s="55">
        <v>44277</v>
      </c>
      <c r="B8146" s="56">
        <v>44276</v>
      </c>
      <c r="C8146" s="56" t="s">
        <v>892</v>
      </c>
      <c r="D8146" s="57">
        <f>VLOOKUP(Pag_Inicio_Corr_mas_casos[[#This Row],[Corregimiento]],Hoja3!$A$2:$D$676,4,0)</f>
        <v>80812</v>
      </c>
      <c r="E8146" s="56">
        <v>4</v>
      </c>
      <c r="I8146" s="158"/>
    </row>
    <row r="8147" spans="1:9">
      <c r="A8147" s="55">
        <v>44277</v>
      </c>
      <c r="B8147" s="56">
        <v>44276</v>
      </c>
      <c r="C8147" s="56" t="s">
        <v>906</v>
      </c>
      <c r="D8147" s="57">
        <f>VLOOKUP(Pag_Inicio_Corr_mas_casos[[#This Row],[Corregimiento]],Hoja3!$A$2:$D$676,4,0)</f>
        <v>40601</v>
      </c>
      <c r="E8147" s="56">
        <v>4</v>
      </c>
      <c r="I8147" s="158"/>
    </row>
    <row r="8148" spans="1:9">
      <c r="A8148" s="55">
        <v>44277</v>
      </c>
      <c r="B8148" s="56">
        <v>44276</v>
      </c>
      <c r="C8148" s="56" t="s">
        <v>816</v>
      </c>
      <c r="D8148" s="57">
        <f>VLOOKUP(Pag_Inicio_Corr_mas_casos[[#This Row],[Corregimiento]],Hoja3!$A$2:$D$676,4,0)</f>
        <v>40606</v>
      </c>
      <c r="E8148" s="56">
        <v>4</v>
      </c>
      <c r="I8148" s="158"/>
    </row>
    <row r="8149" spans="1:9">
      <c r="A8149" s="55">
        <v>44277</v>
      </c>
      <c r="B8149" s="56">
        <v>44276</v>
      </c>
      <c r="C8149" s="56" t="s">
        <v>798</v>
      </c>
      <c r="D8149" s="57">
        <f>VLOOKUP(Pag_Inicio_Corr_mas_casos[[#This Row],[Corregimiento]],Hoja3!$A$2:$D$676,4,0)</f>
        <v>80820</v>
      </c>
      <c r="E8149" s="56">
        <v>4</v>
      </c>
      <c r="I8149" s="158"/>
    </row>
    <row r="8150" spans="1:9">
      <c r="A8150" s="55">
        <v>44277</v>
      </c>
      <c r="B8150" s="56">
        <v>44276</v>
      </c>
      <c r="C8150" s="56" t="s">
        <v>1007</v>
      </c>
      <c r="D8150" s="57">
        <f>VLOOKUP(Pag_Inicio_Corr_mas_casos[[#This Row],[Corregimiento]],Hoja3!$A$2:$D$676,4,0)</f>
        <v>10214</v>
      </c>
      <c r="E8150" s="56">
        <v>4</v>
      </c>
      <c r="I8150" s="158"/>
    </row>
    <row r="8151" spans="1:9">
      <c r="A8151" s="55">
        <v>44277</v>
      </c>
      <c r="B8151" s="56">
        <v>44276</v>
      </c>
      <c r="C8151" s="56" t="s">
        <v>820</v>
      </c>
      <c r="D8151" s="57">
        <f>VLOOKUP(Pag_Inicio_Corr_mas_casos[[#This Row],[Corregimiento]],Hoja3!$A$2:$D$676,4,0)</f>
        <v>40203</v>
      </c>
      <c r="E8151" s="56">
        <v>3</v>
      </c>
      <c r="I8151" s="158"/>
    </row>
    <row r="8152" spans="1:9">
      <c r="A8152" s="55">
        <v>44277</v>
      </c>
      <c r="B8152" s="56">
        <v>44276</v>
      </c>
      <c r="C8152" s="56" t="s">
        <v>925</v>
      </c>
      <c r="D8152" s="57">
        <f>VLOOKUP(Pag_Inicio_Corr_mas_casos[[#This Row],[Corregimiento]],Hoja3!$A$2:$D$676,4,0)</f>
        <v>91101</v>
      </c>
      <c r="E8152" s="56">
        <v>3</v>
      </c>
      <c r="I8152" s="158"/>
    </row>
    <row r="8153" spans="1:9">
      <c r="A8153" s="55">
        <v>44277</v>
      </c>
      <c r="B8153" s="56">
        <v>44276</v>
      </c>
      <c r="C8153" s="56" t="s">
        <v>802</v>
      </c>
      <c r="D8153" s="57">
        <f>VLOOKUP(Pag_Inicio_Corr_mas_casos[[#This Row],[Corregimiento]],Hoja3!$A$2:$D$676,4,0)</f>
        <v>80815</v>
      </c>
      <c r="E8153" s="56">
        <v>3</v>
      </c>
      <c r="I8153" s="158"/>
    </row>
    <row r="8154" spans="1:9">
      <c r="A8154" s="55">
        <v>44277</v>
      </c>
      <c r="B8154" s="56">
        <v>44276</v>
      </c>
      <c r="C8154" s="56" t="s">
        <v>905</v>
      </c>
      <c r="D8154" s="57">
        <f>VLOOKUP(Pag_Inicio_Corr_mas_casos[[#This Row],[Corregimiento]],Hoja3!$A$2:$D$676,4,0)</f>
        <v>91007</v>
      </c>
      <c r="E8154" s="56">
        <v>3</v>
      </c>
      <c r="I8154" s="158"/>
    </row>
    <row r="8155" spans="1:9">
      <c r="A8155" s="58">
        <v>44278</v>
      </c>
      <c r="B8155" s="59">
        <v>44277</v>
      </c>
      <c r="C8155" s="59" t="s">
        <v>615</v>
      </c>
      <c r="D8155" s="60">
        <f>VLOOKUP(Pag_Inicio_Corr_mas_casos[[#This Row],[Corregimiento]],Hoja3!$A$2:$D$676,4,0)</f>
        <v>120805</v>
      </c>
      <c r="E8155" s="59">
        <v>19</v>
      </c>
      <c r="I8155" s="161"/>
    </row>
    <row r="8156" spans="1:9">
      <c r="A8156" s="58">
        <v>44278</v>
      </c>
      <c r="B8156" s="59">
        <v>44277</v>
      </c>
      <c r="C8156" s="59" t="s">
        <v>868</v>
      </c>
      <c r="D8156" s="60">
        <f>VLOOKUP(Pag_Inicio_Corr_mas_casos[[#This Row],[Corregimiento]],Hoja3!$A$2:$D$676,4,0)</f>
        <v>91001</v>
      </c>
      <c r="E8156" s="59">
        <v>11</v>
      </c>
    </row>
    <row r="8157" spans="1:9">
      <c r="A8157" s="58">
        <v>44278</v>
      </c>
      <c r="B8157" s="59">
        <v>44277</v>
      </c>
      <c r="C8157" s="59" t="s">
        <v>901</v>
      </c>
      <c r="D8157" s="60">
        <f>VLOOKUP(Pag_Inicio_Corr_mas_casos[[#This Row],[Corregimiento]],Hoja3!$A$2:$D$676,4,0)</f>
        <v>90301</v>
      </c>
      <c r="E8157" s="59">
        <v>10</v>
      </c>
    </row>
    <row r="8158" spans="1:9">
      <c r="A8158" s="58">
        <v>44278</v>
      </c>
      <c r="B8158" s="59">
        <v>44277</v>
      </c>
      <c r="C8158" s="59" t="s">
        <v>916</v>
      </c>
      <c r="D8158" s="60">
        <f>VLOOKUP(Pag_Inicio_Corr_mas_casos[[#This Row],[Corregimiento]],Hoja3!$A$2:$D$676,4,0)</f>
        <v>91011</v>
      </c>
      <c r="E8158" s="59">
        <v>9</v>
      </c>
    </row>
    <row r="8159" spans="1:9">
      <c r="A8159" s="58">
        <v>44278</v>
      </c>
      <c r="B8159" s="59">
        <v>44277</v>
      </c>
      <c r="C8159" s="59" t="s">
        <v>892</v>
      </c>
      <c r="D8159" s="60">
        <f>VLOOKUP(Pag_Inicio_Corr_mas_casos[[#This Row],[Corregimiento]],Hoja3!$A$2:$D$676,4,0)</f>
        <v>80812</v>
      </c>
      <c r="E8159" s="59">
        <v>9</v>
      </c>
    </row>
    <row r="8160" spans="1:9">
      <c r="A8160" s="58">
        <v>44278</v>
      </c>
      <c r="B8160" s="59">
        <v>44277</v>
      </c>
      <c r="C8160" s="59" t="s">
        <v>912</v>
      </c>
      <c r="D8160" s="60">
        <f>VLOOKUP(Pag_Inicio_Corr_mas_casos[[#This Row],[Corregimiento]],Hoja3!$A$2:$D$676,4,0)</f>
        <v>40610</v>
      </c>
      <c r="E8160" s="59">
        <v>9</v>
      </c>
    </row>
    <row r="8161" spans="1:5">
      <c r="A8161" s="58">
        <v>44278</v>
      </c>
      <c r="B8161" s="59">
        <v>44277</v>
      </c>
      <c r="C8161" s="59" t="s">
        <v>920</v>
      </c>
      <c r="D8161" s="60">
        <f>VLOOKUP(Pag_Inicio_Corr_mas_casos[[#This Row],[Corregimiento]],Hoja3!$A$2:$D$676,4,0)</f>
        <v>90101</v>
      </c>
      <c r="E8161" s="59">
        <v>9</v>
      </c>
    </row>
    <row r="8162" spans="1:5">
      <c r="A8162" s="58">
        <v>44278</v>
      </c>
      <c r="B8162" s="59">
        <v>44277</v>
      </c>
      <c r="C8162" s="59" t="s">
        <v>807</v>
      </c>
      <c r="D8162" s="60">
        <f>VLOOKUP(Pag_Inicio_Corr_mas_casos[[#This Row],[Corregimiento]],Hoja3!$A$2:$D$676,4,0)</f>
        <v>20601</v>
      </c>
      <c r="E8162" s="59">
        <v>8</v>
      </c>
    </row>
    <row r="8163" spans="1:5">
      <c r="A8163" s="58">
        <v>44278</v>
      </c>
      <c r="B8163" s="59">
        <v>44277</v>
      </c>
      <c r="C8163" s="59" t="s">
        <v>849</v>
      </c>
      <c r="D8163" s="60">
        <f>VLOOKUP(Pag_Inicio_Corr_mas_casos[[#This Row],[Corregimiento]],Hoja3!$A$2:$D$676,4,0)</f>
        <v>40611</v>
      </c>
      <c r="E8163" s="59">
        <v>8</v>
      </c>
    </row>
    <row r="8164" spans="1:5">
      <c r="A8164" s="58">
        <v>44278</v>
      </c>
      <c r="B8164" s="59">
        <v>44277</v>
      </c>
      <c r="C8164" s="59" t="s">
        <v>898</v>
      </c>
      <c r="D8164" s="60">
        <f>VLOOKUP(Pag_Inicio_Corr_mas_casos[[#This Row],[Corregimiento]],Hoja3!$A$2:$D$676,4,0)</f>
        <v>40201</v>
      </c>
      <c r="E8164" s="59">
        <v>8</v>
      </c>
    </row>
    <row r="8165" spans="1:5">
      <c r="A8165" s="58">
        <v>44278</v>
      </c>
      <c r="B8165" s="59">
        <v>44277</v>
      </c>
      <c r="C8165" s="59" t="s">
        <v>788</v>
      </c>
      <c r="D8165" s="60">
        <f>VLOOKUP(Pag_Inicio_Corr_mas_casos[[#This Row],[Corregimiento]],Hoja3!$A$2:$D$676,4,0)</f>
        <v>80807</v>
      </c>
      <c r="E8165" s="59">
        <v>8</v>
      </c>
    </row>
    <row r="8166" spans="1:5">
      <c r="A8166" s="58">
        <v>44278</v>
      </c>
      <c r="B8166" s="59">
        <v>44277</v>
      </c>
      <c r="C8166" s="59" t="s">
        <v>906</v>
      </c>
      <c r="D8166" s="60">
        <f>VLOOKUP(Pag_Inicio_Corr_mas_casos[[#This Row],[Corregimiento]],Hoja3!$A$2:$D$676,4,0)</f>
        <v>40601</v>
      </c>
      <c r="E8166" s="59">
        <v>8</v>
      </c>
    </row>
    <row r="8167" spans="1:5">
      <c r="A8167" s="58">
        <v>44278</v>
      </c>
      <c r="B8167" s="59">
        <v>44277</v>
      </c>
      <c r="C8167" s="59" t="s">
        <v>857</v>
      </c>
      <c r="D8167" s="60">
        <f>VLOOKUP(Pag_Inicio_Corr_mas_casos[[#This Row],[Corregimiento]],Hoja3!$A$2:$D$676,4,0)</f>
        <v>80809</v>
      </c>
      <c r="E8167" s="59">
        <v>7</v>
      </c>
    </row>
    <row r="8168" spans="1:5">
      <c r="A8168" s="58">
        <v>44278</v>
      </c>
      <c r="B8168" s="59">
        <v>44277</v>
      </c>
      <c r="C8168" s="59" t="s">
        <v>1013</v>
      </c>
      <c r="D8168" s="60">
        <f>VLOOKUP(Pag_Inicio_Corr_mas_casos[[#This Row],[Corregimiento]],Hoja3!$A$2:$D$676,4,0)</f>
        <v>10201</v>
      </c>
      <c r="E8168" s="59">
        <v>7</v>
      </c>
    </row>
    <row r="8169" spans="1:5">
      <c r="A8169" s="58">
        <v>44278</v>
      </c>
      <c r="B8169" s="59">
        <v>44277</v>
      </c>
      <c r="C8169" s="59" t="s">
        <v>939</v>
      </c>
      <c r="D8169" s="60">
        <f>VLOOKUP(Pag_Inicio_Corr_mas_casos[[#This Row],[Corregimiento]],Hoja3!$A$2:$D$676,4,0)</f>
        <v>90601</v>
      </c>
      <c r="E8169" s="59">
        <v>7</v>
      </c>
    </row>
    <row r="8170" spans="1:5">
      <c r="A8170" s="58">
        <v>44278</v>
      </c>
      <c r="B8170" s="59">
        <v>44277</v>
      </c>
      <c r="C8170" s="59" t="s">
        <v>853</v>
      </c>
      <c r="D8170" s="60">
        <f>VLOOKUP(Pag_Inicio_Corr_mas_casos[[#This Row],[Corregimiento]],Hoja3!$A$2:$D$676,4,0)</f>
        <v>40612</v>
      </c>
      <c r="E8170" s="59">
        <v>7</v>
      </c>
    </row>
    <row r="8171" spans="1:5">
      <c r="A8171" s="58">
        <v>44278</v>
      </c>
      <c r="B8171" s="59">
        <v>44277</v>
      </c>
      <c r="C8171" s="59" t="s">
        <v>900</v>
      </c>
      <c r="D8171" s="60">
        <f>VLOOKUP(Pag_Inicio_Corr_mas_casos[[#This Row],[Corregimiento]],Hoja3!$A$2:$D$676,4,0)</f>
        <v>130102</v>
      </c>
      <c r="E8171" s="59">
        <v>6</v>
      </c>
    </row>
    <row r="8172" spans="1:5">
      <c r="A8172" s="58">
        <v>44278</v>
      </c>
      <c r="B8172" s="59">
        <v>44277</v>
      </c>
      <c r="C8172" s="59" t="s">
        <v>1052</v>
      </c>
      <c r="D8172" s="60">
        <f>VLOOKUP(Pag_Inicio_Corr_mas_casos[[#This Row],[Corregimiento]],Hoja3!$A$2:$D$676,4,0)</f>
        <v>10101</v>
      </c>
      <c r="E8172" s="59">
        <v>6</v>
      </c>
    </row>
    <row r="8173" spans="1:5">
      <c r="A8173" s="58">
        <v>44278</v>
      </c>
      <c r="B8173" s="59">
        <v>44277</v>
      </c>
      <c r="C8173" s="59" t="s">
        <v>1090</v>
      </c>
      <c r="D8173" s="60">
        <f>VLOOKUP(Pag_Inicio_Corr_mas_casos[[#This Row],[Corregimiento]],Hoja3!$A$2:$D$676,4,0)</f>
        <v>90502</v>
      </c>
      <c r="E8173" s="59">
        <v>6</v>
      </c>
    </row>
    <row r="8174" spans="1:5">
      <c r="A8174" s="58">
        <v>44278</v>
      </c>
      <c r="B8174" s="59">
        <v>44277</v>
      </c>
      <c r="C8174" s="59" t="s">
        <v>1017</v>
      </c>
      <c r="D8174" s="60">
        <f>VLOOKUP(Pag_Inicio_Corr_mas_casos[[#This Row],[Corregimiento]],Hoja3!$A$2:$D$676,4,0)</f>
        <v>10215</v>
      </c>
      <c r="E8174" s="59">
        <v>6</v>
      </c>
    </row>
    <row r="8175" spans="1:5">
      <c r="A8175" s="67">
        <v>44279</v>
      </c>
      <c r="B8175" s="68">
        <v>44278</v>
      </c>
      <c r="C8175" s="68" t="s">
        <v>996</v>
      </c>
      <c r="D8175" s="69">
        <f>VLOOKUP(Pag_Inicio_Corr_mas_casos[[#This Row],[Corregimiento]],Hoja3!$A$2:$D$676,4,0)</f>
        <v>10206</v>
      </c>
      <c r="E8175" s="68">
        <v>25</v>
      </c>
    </row>
    <row r="8176" spans="1:5">
      <c r="A8176" s="67">
        <v>44279</v>
      </c>
      <c r="B8176" s="68">
        <v>44278</v>
      </c>
      <c r="C8176" s="68" t="s">
        <v>857</v>
      </c>
      <c r="D8176" s="69">
        <f>VLOOKUP(Pag_Inicio_Corr_mas_casos[[#This Row],[Corregimiento]],Hoja3!$A$2:$D$676,4,0)</f>
        <v>80809</v>
      </c>
      <c r="E8176" s="68">
        <v>22</v>
      </c>
    </row>
    <row r="8177" spans="1:5">
      <c r="A8177" s="67">
        <v>44279</v>
      </c>
      <c r="B8177" s="68">
        <v>44278</v>
      </c>
      <c r="C8177" s="68" t="s">
        <v>1042</v>
      </c>
      <c r="D8177" s="69">
        <f>VLOOKUP(Pag_Inicio_Corr_mas_casos[[#This Row],[Corregimiento]],Hoja3!$A$2:$D$676,4,0)</f>
        <v>10201</v>
      </c>
      <c r="E8177" s="68">
        <v>12</v>
      </c>
    </row>
    <row r="8178" spans="1:5">
      <c r="A8178" s="67">
        <v>44279</v>
      </c>
      <c r="B8178" s="68">
        <v>44278</v>
      </c>
      <c r="C8178" s="68" t="s">
        <v>916</v>
      </c>
      <c r="D8178" s="69">
        <f>VLOOKUP(Pag_Inicio_Corr_mas_casos[[#This Row],[Corregimiento]],Hoja3!$A$2:$D$676,4,0)</f>
        <v>91011</v>
      </c>
      <c r="E8178" s="68">
        <v>10</v>
      </c>
    </row>
    <row r="8179" spans="1:5">
      <c r="A8179" s="67">
        <v>44279</v>
      </c>
      <c r="B8179" s="68">
        <v>44278</v>
      </c>
      <c r="C8179" s="68" t="s">
        <v>797</v>
      </c>
      <c r="D8179" s="69">
        <f>VLOOKUP(Pag_Inicio_Corr_mas_casos[[#This Row],[Corregimiento]],Hoja3!$A$2:$D$676,4,0)</f>
        <v>80813</v>
      </c>
      <c r="E8179" s="68">
        <v>9</v>
      </c>
    </row>
    <row r="8180" spans="1:5">
      <c r="A8180" s="67">
        <v>44279</v>
      </c>
      <c r="B8180" s="68">
        <v>44278</v>
      </c>
      <c r="C8180" s="68" t="s">
        <v>892</v>
      </c>
      <c r="D8180" s="69">
        <f>VLOOKUP(Pag_Inicio_Corr_mas_casos[[#This Row],[Corregimiento]],Hoja3!$A$2:$D$676,4,0)</f>
        <v>80812</v>
      </c>
      <c r="E8180" s="68">
        <v>9</v>
      </c>
    </row>
    <row r="8181" spans="1:5">
      <c r="A8181" s="67">
        <v>44279</v>
      </c>
      <c r="B8181" s="68">
        <v>44278</v>
      </c>
      <c r="C8181" s="68" t="s">
        <v>1057</v>
      </c>
      <c r="D8181" s="69">
        <f>VLOOKUP(Pag_Inicio_Corr_mas_casos[[#This Row],[Corregimiento]],Hoja3!$A$2:$D$676,4,0)</f>
        <v>41104</v>
      </c>
      <c r="E8181" s="68">
        <v>8</v>
      </c>
    </row>
    <row r="8182" spans="1:5">
      <c r="A8182" s="67">
        <v>44279</v>
      </c>
      <c r="B8182" s="68">
        <v>44278</v>
      </c>
      <c r="C8182" s="68" t="s">
        <v>858</v>
      </c>
      <c r="D8182" s="69">
        <f>VLOOKUP(Pag_Inicio_Corr_mas_casos[[#This Row],[Corregimiento]],Hoja3!$A$2:$D$676,4,0)</f>
        <v>80819</v>
      </c>
      <c r="E8182" s="68">
        <v>8</v>
      </c>
    </row>
    <row r="8183" spans="1:5">
      <c r="A8183" s="67">
        <v>44279</v>
      </c>
      <c r="B8183" s="68">
        <v>44278</v>
      </c>
      <c r="C8183" s="68" t="s">
        <v>906</v>
      </c>
      <c r="D8183" s="69">
        <f>VLOOKUP(Pag_Inicio_Corr_mas_casos[[#This Row],[Corregimiento]],Hoja3!$A$2:$D$676,4,0)</f>
        <v>40601</v>
      </c>
      <c r="E8183" s="68">
        <v>8</v>
      </c>
    </row>
    <row r="8184" spans="1:5">
      <c r="A8184" s="67">
        <v>44279</v>
      </c>
      <c r="B8184" s="68">
        <v>44278</v>
      </c>
      <c r="C8184" s="68" t="s">
        <v>1017</v>
      </c>
      <c r="D8184" s="69">
        <f>VLOOKUP(Pag_Inicio_Corr_mas_casos[[#This Row],[Corregimiento]],Hoja3!$A$2:$D$676,4,0)</f>
        <v>10215</v>
      </c>
      <c r="E8184" s="68">
        <v>8</v>
      </c>
    </row>
    <row r="8185" spans="1:5">
      <c r="A8185" s="67">
        <v>44279</v>
      </c>
      <c r="B8185" s="68">
        <v>44278</v>
      </c>
      <c r="C8185" s="68" t="s">
        <v>868</v>
      </c>
      <c r="D8185" s="69">
        <f>VLOOKUP(Pag_Inicio_Corr_mas_casos[[#This Row],[Corregimiento]],Hoja3!$A$2:$D$676,4,0)</f>
        <v>91001</v>
      </c>
      <c r="E8185" s="68">
        <v>7</v>
      </c>
    </row>
    <row r="8186" spans="1:5">
      <c r="A8186" s="67">
        <v>44279</v>
      </c>
      <c r="B8186" s="68">
        <v>44278</v>
      </c>
      <c r="C8186" s="68" t="s">
        <v>785</v>
      </c>
      <c r="D8186" s="69">
        <f>VLOOKUP(Pag_Inicio_Corr_mas_casos[[#This Row],[Corregimiento]],Hoja3!$A$2:$D$676,4,0)</f>
        <v>81009</v>
      </c>
      <c r="E8186" s="68">
        <v>7</v>
      </c>
    </row>
    <row r="8187" spans="1:5">
      <c r="A8187" s="67">
        <v>44279</v>
      </c>
      <c r="B8187" s="68">
        <v>44278</v>
      </c>
      <c r="C8187" s="68" t="s">
        <v>1022</v>
      </c>
      <c r="D8187" s="69">
        <f>VLOOKUP(Pag_Inicio_Corr_mas_casos[[#This Row],[Corregimiento]],Hoja3!$A$2:$D$676,4,0)</f>
        <v>10203</v>
      </c>
      <c r="E8187" s="68">
        <v>7</v>
      </c>
    </row>
    <row r="8188" spans="1:5">
      <c r="A8188" s="67">
        <v>44279</v>
      </c>
      <c r="B8188" s="68">
        <v>44278</v>
      </c>
      <c r="C8188" s="68" t="s">
        <v>853</v>
      </c>
      <c r="D8188" s="69">
        <f>VLOOKUP(Pag_Inicio_Corr_mas_casos[[#This Row],[Corregimiento]],Hoja3!$A$2:$D$676,4,0)</f>
        <v>40612</v>
      </c>
      <c r="E8188" s="68">
        <v>6</v>
      </c>
    </row>
    <row r="8189" spans="1:5">
      <c r="A8189" s="67">
        <v>44279</v>
      </c>
      <c r="B8189" s="68">
        <v>44278</v>
      </c>
      <c r="C8189" s="68" t="s">
        <v>931</v>
      </c>
      <c r="D8189" s="69">
        <f>VLOOKUP(Pag_Inicio_Corr_mas_casos[[#This Row],[Corregimiento]],Hoja3!$A$2:$D$676,4,0)</f>
        <v>130407</v>
      </c>
      <c r="E8189" s="68">
        <v>6</v>
      </c>
    </row>
    <row r="8190" spans="1:5">
      <c r="A8190" s="67">
        <v>44279</v>
      </c>
      <c r="B8190" s="68">
        <v>44278</v>
      </c>
      <c r="C8190" s="68" t="s">
        <v>841</v>
      </c>
      <c r="D8190" s="69">
        <f>VLOOKUP(Pag_Inicio_Corr_mas_casos[[#This Row],[Corregimiento]],Hoja3!$A$2:$D$676,4,0)</f>
        <v>81005</v>
      </c>
      <c r="E8190" s="68">
        <v>6</v>
      </c>
    </row>
    <row r="8191" spans="1:5">
      <c r="A8191" s="67">
        <v>44279</v>
      </c>
      <c r="B8191" s="68">
        <v>44278</v>
      </c>
      <c r="C8191" s="68" t="s">
        <v>898</v>
      </c>
      <c r="D8191" s="69">
        <f>VLOOKUP(Pag_Inicio_Corr_mas_casos[[#This Row],[Corregimiento]],Hoja3!$A$2:$D$676,4,0)</f>
        <v>40201</v>
      </c>
      <c r="E8191" s="68">
        <v>6</v>
      </c>
    </row>
    <row r="8192" spans="1:5">
      <c r="A8192" s="67">
        <v>44279</v>
      </c>
      <c r="B8192" s="68">
        <v>44278</v>
      </c>
      <c r="C8192" s="68" t="s">
        <v>849</v>
      </c>
      <c r="D8192" s="69">
        <f>VLOOKUP(Pag_Inicio_Corr_mas_casos[[#This Row],[Corregimiento]],Hoja3!$A$2:$D$676,4,0)</f>
        <v>40611</v>
      </c>
      <c r="E8192" s="68">
        <v>6</v>
      </c>
    </row>
    <row r="8193" spans="1:5">
      <c r="A8193" s="67">
        <v>44279</v>
      </c>
      <c r="B8193" s="68">
        <v>44278</v>
      </c>
      <c r="C8193" s="68" t="s">
        <v>882</v>
      </c>
      <c r="D8193" s="69">
        <f>VLOOKUP(Pag_Inicio_Corr_mas_casos[[#This Row],[Corregimiento]],Hoja3!$A$2:$D$676,4,0)</f>
        <v>130106</v>
      </c>
      <c r="E8193" s="68">
        <v>6</v>
      </c>
    </row>
    <row r="8194" spans="1:5">
      <c r="A8194" s="67">
        <v>44279</v>
      </c>
      <c r="B8194" s="68">
        <v>44278</v>
      </c>
      <c r="C8194" s="68" t="s">
        <v>789</v>
      </c>
      <c r="D8194" s="69">
        <f>VLOOKUP(Pag_Inicio_Corr_mas_casos[[#This Row],[Corregimiento]],Hoja3!$A$2:$D$676,4,0)</f>
        <v>80816</v>
      </c>
      <c r="E8194" s="68">
        <v>6</v>
      </c>
    </row>
    <row r="8195" spans="1:5">
      <c r="A8195" s="64">
        <v>44280</v>
      </c>
      <c r="B8195" s="65">
        <v>44279</v>
      </c>
      <c r="C8195" s="65" t="s">
        <v>853</v>
      </c>
      <c r="D8195" s="66">
        <f>VLOOKUP(Pag_Inicio_Corr_mas_casos[[#This Row],[Corregimiento]],Hoja3!$A$2:$D$676,4,0)</f>
        <v>40612</v>
      </c>
      <c r="E8195" s="65">
        <v>22</v>
      </c>
    </row>
    <row r="8196" spans="1:5">
      <c r="A8196" s="64">
        <v>44280</v>
      </c>
      <c r="B8196" s="65">
        <v>44279</v>
      </c>
      <c r="C8196" s="65" t="s">
        <v>699</v>
      </c>
      <c r="D8196" s="66">
        <f>VLOOKUP(Pag_Inicio_Corr_mas_casos[[#This Row],[Corregimiento]],Hoja3!$A$2:$D$676,4,0)</f>
        <v>40401</v>
      </c>
      <c r="E8196" s="65">
        <v>16</v>
      </c>
    </row>
    <row r="8197" spans="1:5">
      <c r="A8197" s="64">
        <v>44280</v>
      </c>
      <c r="B8197" s="65">
        <v>44279</v>
      </c>
      <c r="C8197" s="65" t="s">
        <v>882</v>
      </c>
      <c r="D8197" s="66">
        <f>VLOOKUP(Pag_Inicio_Corr_mas_casos[[#This Row],[Corregimiento]],Hoja3!$A$2:$D$676,4,0)</f>
        <v>130106</v>
      </c>
      <c r="E8197" s="65">
        <v>14</v>
      </c>
    </row>
    <row r="8198" spans="1:5">
      <c r="A8198" s="64">
        <v>44280</v>
      </c>
      <c r="B8198" s="65">
        <v>44279</v>
      </c>
      <c r="C8198" s="65" t="s">
        <v>889</v>
      </c>
      <c r="D8198" s="66">
        <f>VLOOKUP(Pag_Inicio_Corr_mas_casos[[#This Row],[Corregimiento]],Hoja3!$A$2:$D$676,4,0)</f>
        <v>20602</v>
      </c>
      <c r="E8198" s="65">
        <v>14</v>
      </c>
    </row>
    <row r="8199" spans="1:5">
      <c r="A8199" s="64">
        <v>44280</v>
      </c>
      <c r="B8199" s="65">
        <v>44279</v>
      </c>
      <c r="C8199" s="65" t="s">
        <v>906</v>
      </c>
      <c r="D8199" s="66">
        <f>VLOOKUP(Pag_Inicio_Corr_mas_casos[[#This Row],[Corregimiento]],Hoja3!$A$2:$D$676,4,0)</f>
        <v>40601</v>
      </c>
      <c r="E8199" s="65">
        <v>13</v>
      </c>
    </row>
    <row r="8200" spans="1:5">
      <c r="A8200" s="64">
        <v>44280</v>
      </c>
      <c r="B8200" s="65">
        <v>44279</v>
      </c>
      <c r="C8200" s="65" t="s">
        <v>912</v>
      </c>
      <c r="D8200" s="66">
        <f>VLOOKUP(Pag_Inicio_Corr_mas_casos[[#This Row],[Corregimiento]],Hoja3!$A$2:$D$676,4,0)</f>
        <v>40610</v>
      </c>
      <c r="E8200" s="65">
        <v>12</v>
      </c>
    </row>
    <row r="8201" spans="1:5">
      <c r="A8201" s="64">
        <v>44280</v>
      </c>
      <c r="B8201" s="65">
        <v>44279</v>
      </c>
      <c r="C8201" s="65" t="s">
        <v>1052</v>
      </c>
      <c r="D8201" s="66">
        <f>VLOOKUP(Pag_Inicio_Corr_mas_casos[[#This Row],[Corregimiento]],Hoja3!$A$2:$D$676,4,0)</f>
        <v>10101</v>
      </c>
      <c r="E8201" s="65">
        <v>12</v>
      </c>
    </row>
    <row r="8202" spans="1:5">
      <c r="A8202" s="64">
        <v>44280</v>
      </c>
      <c r="B8202" s="65">
        <v>44279</v>
      </c>
      <c r="C8202" s="65" t="s">
        <v>868</v>
      </c>
      <c r="D8202" s="66">
        <f>VLOOKUP(Pag_Inicio_Corr_mas_casos[[#This Row],[Corregimiento]],Hoja3!$A$2:$D$676,4,0)</f>
        <v>91001</v>
      </c>
      <c r="E8202" s="65">
        <v>11</v>
      </c>
    </row>
    <row r="8203" spans="1:5">
      <c r="A8203" s="64">
        <v>44280</v>
      </c>
      <c r="B8203" s="65">
        <v>44279</v>
      </c>
      <c r="C8203" s="65" t="s">
        <v>797</v>
      </c>
      <c r="D8203" s="66">
        <f>VLOOKUP(Pag_Inicio_Corr_mas_casos[[#This Row],[Corregimiento]],Hoja3!$A$2:$D$676,4,0)</f>
        <v>80813</v>
      </c>
      <c r="E8203" s="65">
        <v>10</v>
      </c>
    </row>
    <row r="8204" spans="1:5">
      <c r="A8204" s="64">
        <v>44280</v>
      </c>
      <c r="B8204" s="65">
        <v>44279</v>
      </c>
      <c r="C8204" s="65" t="s">
        <v>857</v>
      </c>
      <c r="D8204" s="66">
        <f>VLOOKUP(Pag_Inicio_Corr_mas_casos[[#This Row],[Corregimiento]],Hoja3!$A$2:$D$676,4,0)</f>
        <v>80809</v>
      </c>
      <c r="E8204" s="65">
        <v>9</v>
      </c>
    </row>
    <row r="8205" spans="1:5">
      <c r="A8205" s="64">
        <v>44280</v>
      </c>
      <c r="B8205" s="65">
        <v>44279</v>
      </c>
      <c r="C8205" s="65" t="s">
        <v>916</v>
      </c>
      <c r="D8205" s="66">
        <f>VLOOKUP(Pag_Inicio_Corr_mas_casos[[#This Row],[Corregimiento]],Hoja3!$A$2:$D$676,4,0)</f>
        <v>91011</v>
      </c>
      <c r="E8205" s="65">
        <v>9</v>
      </c>
    </row>
    <row r="8206" spans="1:5">
      <c r="A8206" s="64">
        <v>44280</v>
      </c>
      <c r="B8206" s="65">
        <v>44279</v>
      </c>
      <c r="C8206" s="65" t="s">
        <v>996</v>
      </c>
      <c r="D8206" s="66">
        <f>VLOOKUP(Pag_Inicio_Corr_mas_casos[[#This Row],[Corregimiento]],Hoja3!$A$2:$D$676,4,0)</f>
        <v>10206</v>
      </c>
      <c r="E8206" s="65">
        <v>9</v>
      </c>
    </row>
    <row r="8207" spans="1:5">
      <c r="A8207" s="64">
        <v>44280</v>
      </c>
      <c r="B8207" s="65">
        <v>44279</v>
      </c>
      <c r="C8207" s="65" t="s">
        <v>1091</v>
      </c>
      <c r="D8207" s="66">
        <f>VLOOKUP(Pag_Inicio_Corr_mas_casos[[#This Row],[Corregimiento]],Hoja3!$A$2:$D$676,4,0)</f>
        <v>40403</v>
      </c>
      <c r="E8207" s="65">
        <v>9</v>
      </c>
    </row>
    <row r="8208" spans="1:5">
      <c r="A8208" s="64">
        <v>44280</v>
      </c>
      <c r="B8208" s="65">
        <v>44279</v>
      </c>
      <c r="C8208" s="65" t="s">
        <v>879</v>
      </c>
      <c r="D8208" s="66">
        <f>VLOOKUP(Pag_Inicio_Corr_mas_casos[[#This Row],[Corregimiento]],Hoja3!$A$2:$D$676,4,0)</f>
        <v>91008</v>
      </c>
      <c r="E8208" s="65">
        <v>8</v>
      </c>
    </row>
    <row r="8209" spans="1:5">
      <c r="A8209" s="64">
        <v>44280</v>
      </c>
      <c r="B8209" s="65">
        <v>44279</v>
      </c>
      <c r="C8209" s="65" t="s">
        <v>797</v>
      </c>
      <c r="D8209" s="66">
        <f>VLOOKUP(Pag_Inicio_Corr_mas_casos[[#This Row],[Corregimiento]],Hoja3!$A$2:$D$676,4,0)</f>
        <v>80813</v>
      </c>
      <c r="E8209" s="65">
        <v>8</v>
      </c>
    </row>
    <row r="8210" spans="1:5">
      <c r="A8210" s="64">
        <v>44280</v>
      </c>
      <c r="B8210" s="65">
        <v>44279</v>
      </c>
      <c r="C8210" s="65" t="s">
        <v>1081</v>
      </c>
      <c r="D8210" s="66">
        <f>VLOOKUP(Pag_Inicio_Corr_mas_casos[[#This Row],[Corregimiento]],Hoja3!$A$2:$D$676,4,0)</f>
        <v>60703</v>
      </c>
      <c r="E8210" s="65">
        <v>7</v>
      </c>
    </row>
    <row r="8211" spans="1:5">
      <c r="A8211" s="64">
        <v>44280</v>
      </c>
      <c r="B8211" s="65">
        <v>44279</v>
      </c>
      <c r="C8211" s="65" t="s">
        <v>816</v>
      </c>
      <c r="D8211" s="66">
        <f>VLOOKUP(Pag_Inicio_Corr_mas_casos[[#This Row],[Corregimiento]],Hoja3!$A$2:$D$676,4,0)</f>
        <v>40606</v>
      </c>
      <c r="E8211" s="65">
        <v>7</v>
      </c>
    </row>
    <row r="8212" spans="1:5">
      <c r="A8212" s="64">
        <v>44280</v>
      </c>
      <c r="B8212" s="65">
        <v>44279</v>
      </c>
      <c r="C8212" s="65" t="s">
        <v>892</v>
      </c>
      <c r="D8212" s="66">
        <f>VLOOKUP(Pag_Inicio_Corr_mas_casos[[#This Row],[Corregimiento]],Hoja3!$A$2:$D$676,4,0)</f>
        <v>80812</v>
      </c>
      <c r="E8212" s="65">
        <v>7</v>
      </c>
    </row>
    <row r="8213" spans="1:5">
      <c r="A8213" s="64">
        <v>44280</v>
      </c>
      <c r="B8213" s="65">
        <v>44279</v>
      </c>
      <c r="C8213" s="65" t="s">
        <v>807</v>
      </c>
      <c r="D8213" s="66">
        <f>VLOOKUP(Pag_Inicio_Corr_mas_casos[[#This Row],[Corregimiento]],Hoja3!$A$2:$D$676,4,0)</f>
        <v>20601</v>
      </c>
      <c r="E8213" s="65">
        <v>6</v>
      </c>
    </row>
    <row r="8214" spans="1:5">
      <c r="A8214" s="64">
        <v>44280</v>
      </c>
      <c r="B8214" s="65">
        <v>44279</v>
      </c>
      <c r="C8214" s="65" t="s">
        <v>914</v>
      </c>
      <c r="D8214" s="66">
        <f>VLOOKUP(Pag_Inicio_Corr_mas_casos[[#This Row],[Corregimiento]],Hoja3!$A$2:$D$676,4,0)</f>
        <v>130101</v>
      </c>
      <c r="E8214" s="65">
        <v>6</v>
      </c>
    </row>
    <row r="8215" spans="1:5">
      <c r="A8215" s="111">
        <v>44281</v>
      </c>
      <c r="B8215" s="112">
        <v>44280</v>
      </c>
      <c r="C8215" s="112" t="s">
        <v>868</v>
      </c>
      <c r="D8215" s="113">
        <f>VLOOKUP(Pag_Inicio_Corr_mas_casos[[#This Row],[Corregimiento]],Hoja3!$A$2:$D$676,4,0)</f>
        <v>91001</v>
      </c>
      <c r="E8215" s="112">
        <v>15</v>
      </c>
    </row>
    <row r="8216" spans="1:5">
      <c r="A8216" s="111">
        <v>44281</v>
      </c>
      <c r="B8216" s="112">
        <v>44280</v>
      </c>
      <c r="C8216" s="112" t="s">
        <v>906</v>
      </c>
      <c r="D8216" s="113">
        <f>VLOOKUP(Pag_Inicio_Corr_mas_casos[[#This Row],[Corregimiento]],Hoja3!$A$2:$D$676,4,0)</f>
        <v>40601</v>
      </c>
      <c r="E8216" s="112">
        <v>13</v>
      </c>
    </row>
    <row r="8217" spans="1:5">
      <c r="A8217" s="111">
        <v>44281</v>
      </c>
      <c r="B8217" s="112">
        <v>44280</v>
      </c>
      <c r="C8217" s="112" t="s">
        <v>1013</v>
      </c>
      <c r="D8217" s="113">
        <f>VLOOKUP(Pag_Inicio_Corr_mas_casos[[#This Row],[Corregimiento]],Hoja3!$A$2:$D$676,4,0)</f>
        <v>10201</v>
      </c>
      <c r="E8217" s="112">
        <v>12</v>
      </c>
    </row>
    <row r="8218" spans="1:5">
      <c r="A8218" s="111">
        <v>44281</v>
      </c>
      <c r="B8218" s="112">
        <v>44280</v>
      </c>
      <c r="C8218" s="112" t="s">
        <v>821</v>
      </c>
      <c r="D8218" s="113">
        <f>VLOOKUP(Pag_Inicio_Corr_mas_casos[[#This Row],[Corregimiento]],Hoja3!$A$2:$D$676,4,0)</f>
        <v>20207</v>
      </c>
      <c r="E8218" s="112">
        <v>12</v>
      </c>
    </row>
    <row r="8219" spans="1:5">
      <c r="A8219" s="111">
        <v>44281</v>
      </c>
      <c r="B8219" s="112">
        <v>44280</v>
      </c>
      <c r="C8219" s="112" t="s">
        <v>858</v>
      </c>
      <c r="D8219" s="113">
        <f>VLOOKUP(Pag_Inicio_Corr_mas_casos[[#This Row],[Corregimiento]],Hoja3!$A$2:$D$676,4,0)</f>
        <v>80819</v>
      </c>
      <c r="E8219" s="112">
        <v>10</v>
      </c>
    </row>
    <row r="8220" spans="1:5">
      <c r="A8220" s="111">
        <v>44281</v>
      </c>
      <c r="B8220" s="112">
        <v>44280</v>
      </c>
      <c r="C8220" s="112" t="s">
        <v>816</v>
      </c>
      <c r="D8220" s="113">
        <f>VLOOKUP(Pag_Inicio_Corr_mas_casos[[#This Row],[Corregimiento]],Hoja3!$A$2:$D$676,4,0)</f>
        <v>40606</v>
      </c>
      <c r="E8220" s="112">
        <v>10</v>
      </c>
    </row>
    <row r="8221" spans="1:5">
      <c r="A8221" s="111">
        <v>44281</v>
      </c>
      <c r="B8221" s="112">
        <v>44280</v>
      </c>
      <c r="C8221" s="112" t="s">
        <v>892</v>
      </c>
      <c r="D8221" s="113">
        <f>VLOOKUP(Pag_Inicio_Corr_mas_casos[[#This Row],[Corregimiento]],Hoja3!$A$2:$D$676,4,0)</f>
        <v>80812</v>
      </c>
      <c r="E8221" s="112">
        <v>9</v>
      </c>
    </row>
    <row r="8222" spans="1:5">
      <c r="A8222" s="111">
        <v>44281</v>
      </c>
      <c r="B8222" s="112">
        <v>44280</v>
      </c>
      <c r="C8222" s="112" t="s">
        <v>914</v>
      </c>
      <c r="D8222" s="113">
        <f>VLOOKUP(Pag_Inicio_Corr_mas_casos[[#This Row],[Corregimiento]],Hoja3!$A$2:$D$676,4,0)</f>
        <v>130101</v>
      </c>
      <c r="E8222" s="112">
        <v>9</v>
      </c>
    </row>
    <row r="8223" spans="1:5">
      <c r="A8223" s="111">
        <v>44281</v>
      </c>
      <c r="B8223" s="112">
        <v>44280</v>
      </c>
      <c r="C8223" s="112" t="s">
        <v>849</v>
      </c>
      <c r="D8223" s="113">
        <f>VLOOKUP(Pag_Inicio_Corr_mas_casos[[#This Row],[Corregimiento]],Hoja3!$A$2:$D$676,4,0)</f>
        <v>40611</v>
      </c>
      <c r="E8223" s="112">
        <v>8</v>
      </c>
    </row>
    <row r="8224" spans="1:5">
      <c r="A8224" s="111">
        <v>44281</v>
      </c>
      <c r="B8224" s="112">
        <v>44280</v>
      </c>
      <c r="C8224" s="112" t="s">
        <v>785</v>
      </c>
      <c r="D8224" s="113">
        <f>VLOOKUP(Pag_Inicio_Corr_mas_casos[[#This Row],[Corregimiento]],Hoja3!$A$2:$D$676,4,0)</f>
        <v>81009</v>
      </c>
      <c r="E8224" s="112">
        <v>8</v>
      </c>
    </row>
    <row r="8225" spans="1:5">
      <c r="A8225" s="111">
        <v>44281</v>
      </c>
      <c r="B8225" s="112">
        <v>44280</v>
      </c>
      <c r="C8225" s="112" t="s">
        <v>869</v>
      </c>
      <c r="D8225" s="113">
        <f>VLOOKUP(Pag_Inicio_Corr_mas_casos[[#This Row],[Corregimiento]],Hoja3!$A$2:$D$676,4,0)</f>
        <v>30111</v>
      </c>
      <c r="E8225" s="112">
        <v>7</v>
      </c>
    </row>
    <row r="8226" spans="1:5">
      <c r="A8226" s="111">
        <v>44281</v>
      </c>
      <c r="B8226" s="112">
        <v>44280</v>
      </c>
      <c r="C8226" s="112" t="s">
        <v>853</v>
      </c>
      <c r="D8226" s="113">
        <f>VLOOKUP(Pag_Inicio_Corr_mas_casos[[#This Row],[Corregimiento]],Hoja3!$A$2:$D$676,4,0)</f>
        <v>40612</v>
      </c>
      <c r="E8226" s="112">
        <v>6</v>
      </c>
    </row>
    <row r="8227" spans="1:5">
      <c r="A8227" s="111">
        <v>44281</v>
      </c>
      <c r="B8227" s="112">
        <v>44280</v>
      </c>
      <c r="C8227" s="112" t="s">
        <v>924</v>
      </c>
      <c r="D8227" s="113">
        <f>VLOOKUP(Pag_Inicio_Corr_mas_casos[[#This Row],[Corregimiento]],Hoja3!$A$2:$D$676,4,0)</f>
        <v>40503</v>
      </c>
      <c r="E8227" s="112">
        <v>6</v>
      </c>
    </row>
    <row r="8228" spans="1:5">
      <c r="A8228" s="111">
        <v>44281</v>
      </c>
      <c r="B8228" s="112">
        <v>44280</v>
      </c>
      <c r="C8228" s="112" t="s">
        <v>916</v>
      </c>
      <c r="D8228" s="113">
        <f>VLOOKUP(Pag_Inicio_Corr_mas_casos[[#This Row],[Corregimiento]],Hoja3!$A$2:$D$676,4,0)</f>
        <v>91011</v>
      </c>
      <c r="E8228" s="112">
        <v>6</v>
      </c>
    </row>
    <row r="8229" spans="1:5">
      <c r="A8229" s="111">
        <v>44281</v>
      </c>
      <c r="B8229" s="112">
        <v>44280</v>
      </c>
      <c r="C8229" s="112" t="s">
        <v>840</v>
      </c>
      <c r="D8229" s="113">
        <f>VLOOKUP(Pag_Inicio_Corr_mas_casos[[#This Row],[Corregimiento]],Hoja3!$A$2:$D$676,4,0)</f>
        <v>130105</v>
      </c>
      <c r="E8229" s="112">
        <v>6</v>
      </c>
    </row>
    <row r="8230" spans="1:5">
      <c r="A8230" s="111">
        <v>44281</v>
      </c>
      <c r="B8230" s="112">
        <v>44280</v>
      </c>
      <c r="C8230" s="112" t="s">
        <v>879</v>
      </c>
      <c r="D8230" s="113">
        <f>VLOOKUP(Pag_Inicio_Corr_mas_casos[[#This Row],[Corregimiento]],Hoja3!$A$2:$D$676,4,0)</f>
        <v>91008</v>
      </c>
      <c r="E8230" s="112">
        <v>6</v>
      </c>
    </row>
    <row r="8231" spans="1:5">
      <c r="A8231" s="111">
        <v>44281</v>
      </c>
      <c r="B8231" s="112">
        <v>44280</v>
      </c>
      <c r="C8231" s="112" t="s">
        <v>918</v>
      </c>
      <c r="D8231" s="113">
        <f>VLOOKUP(Pag_Inicio_Corr_mas_casos[[#This Row],[Corregimiento]],Hoja3!$A$2:$D$676,4,0)</f>
        <v>91014</v>
      </c>
      <c r="E8231" s="112">
        <v>6</v>
      </c>
    </row>
    <row r="8232" spans="1:5">
      <c r="A8232" s="111">
        <v>44281</v>
      </c>
      <c r="B8232" s="112">
        <v>44280</v>
      </c>
      <c r="C8232" s="112" t="s">
        <v>857</v>
      </c>
      <c r="D8232" s="113">
        <f>VLOOKUP(Pag_Inicio_Corr_mas_casos[[#This Row],[Corregimiento]],Hoja3!$A$2:$D$676,4,0)</f>
        <v>80809</v>
      </c>
      <c r="E8232" s="112">
        <v>6</v>
      </c>
    </row>
    <row r="8233" spans="1:5">
      <c r="A8233" s="111">
        <v>44281</v>
      </c>
      <c r="B8233" s="112">
        <v>44280</v>
      </c>
      <c r="C8233" s="112" t="s">
        <v>1023</v>
      </c>
      <c r="D8233" s="113">
        <f>VLOOKUP(Pag_Inicio_Corr_mas_casos[[#This Row],[Corregimiento]],Hoja3!$A$2:$D$676,4,0)</f>
        <v>40501</v>
      </c>
      <c r="E8233" s="112">
        <v>6</v>
      </c>
    </row>
    <row r="8234" spans="1:5">
      <c r="A8234" s="111">
        <v>44281</v>
      </c>
      <c r="B8234" s="112">
        <v>44280</v>
      </c>
      <c r="C8234" s="112" t="s">
        <v>797</v>
      </c>
      <c r="D8234" s="113">
        <f>VLOOKUP(Pag_Inicio_Corr_mas_casos[[#This Row],[Corregimiento]],Hoja3!$A$2:$D$676,4,0)</f>
        <v>80813</v>
      </c>
      <c r="E8234" s="112">
        <v>5</v>
      </c>
    </row>
    <row r="8235" spans="1:5">
      <c r="A8235" s="55">
        <v>44282</v>
      </c>
      <c r="B8235" s="56">
        <v>44281</v>
      </c>
      <c r="C8235" s="56" t="s">
        <v>1049</v>
      </c>
      <c r="D8235" s="57">
        <f>VLOOKUP(Pag_Inicio_Corr_mas_casos[[#This Row],[Corregimiento]],Hoja3!$A$2:$D$676,4,0)</f>
        <v>90303</v>
      </c>
      <c r="E8235" s="56">
        <v>24</v>
      </c>
    </row>
    <row r="8236" spans="1:5">
      <c r="A8236" s="55">
        <v>44282</v>
      </c>
      <c r="B8236" s="56">
        <v>44281</v>
      </c>
      <c r="C8236" s="56" t="s">
        <v>906</v>
      </c>
      <c r="D8236" s="57">
        <f>VLOOKUP(Pag_Inicio_Corr_mas_casos[[#This Row],[Corregimiento]],Hoja3!$A$2:$D$676,4,0)</f>
        <v>40601</v>
      </c>
      <c r="E8236" s="56">
        <v>18</v>
      </c>
    </row>
    <row r="8237" spans="1:5">
      <c r="A8237" s="55">
        <v>44282</v>
      </c>
      <c r="B8237" s="56">
        <v>44281</v>
      </c>
      <c r="C8237" s="56" t="s">
        <v>901</v>
      </c>
      <c r="D8237" s="57">
        <f>VLOOKUP(Pag_Inicio_Corr_mas_casos[[#This Row],[Corregimiento]],Hoja3!$A$2:$D$676,4,0)</f>
        <v>90301</v>
      </c>
      <c r="E8237" s="56">
        <v>17</v>
      </c>
    </row>
    <row r="8238" spans="1:5">
      <c r="A8238" s="55">
        <v>44282</v>
      </c>
      <c r="B8238" s="56">
        <v>44281</v>
      </c>
      <c r="C8238" s="56" t="s">
        <v>858</v>
      </c>
      <c r="D8238" s="57">
        <f>VLOOKUP(Pag_Inicio_Corr_mas_casos[[#This Row],[Corregimiento]],Hoja3!$A$2:$D$676,4,0)</f>
        <v>80819</v>
      </c>
      <c r="E8238" s="56">
        <v>15</v>
      </c>
    </row>
    <row r="8239" spans="1:5">
      <c r="A8239" s="55">
        <v>44282</v>
      </c>
      <c r="B8239" s="56">
        <v>44281</v>
      </c>
      <c r="C8239" s="56" t="s">
        <v>1013</v>
      </c>
      <c r="D8239" s="57">
        <f>VLOOKUP(Pag_Inicio_Corr_mas_casos[[#This Row],[Corregimiento]],Hoja3!$A$2:$D$676,4,0)</f>
        <v>10201</v>
      </c>
      <c r="E8239" s="56">
        <v>13</v>
      </c>
    </row>
    <row r="8240" spans="1:5">
      <c r="A8240" s="55">
        <v>44282</v>
      </c>
      <c r="B8240" s="56">
        <v>44281</v>
      </c>
      <c r="C8240" s="56" t="s">
        <v>924</v>
      </c>
      <c r="D8240" s="57">
        <f>VLOOKUP(Pag_Inicio_Corr_mas_casos[[#This Row],[Corregimiento]],Hoja3!$A$2:$D$676,4,0)</f>
        <v>40503</v>
      </c>
      <c r="E8240" s="56">
        <v>13</v>
      </c>
    </row>
    <row r="8241" spans="1:5">
      <c r="A8241" s="55">
        <v>44282</v>
      </c>
      <c r="B8241" s="56">
        <v>44281</v>
      </c>
      <c r="C8241" s="56" t="s">
        <v>816</v>
      </c>
      <c r="D8241" s="57">
        <f>VLOOKUP(Pag_Inicio_Corr_mas_casos[[#This Row],[Corregimiento]],Hoja3!$A$2:$D$676,4,0)</f>
        <v>40606</v>
      </c>
      <c r="E8241" s="56">
        <v>12</v>
      </c>
    </row>
    <row r="8242" spans="1:5">
      <c r="A8242" s="55">
        <v>44282</v>
      </c>
      <c r="B8242" s="56">
        <v>44281</v>
      </c>
      <c r="C8242" s="56" t="s">
        <v>868</v>
      </c>
      <c r="D8242" s="57">
        <f>VLOOKUP(Pag_Inicio_Corr_mas_casos[[#This Row],[Corregimiento]],Hoja3!$A$2:$D$676,4,0)</f>
        <v>91001</v>
      </c>
      <c r="E8242" s="56">
        <v>11</v>
      </c>
    </row>
    <row r="8243" spans="1:5">
      <c r="A8243" s="55">
        <v>44282</v>
      </c>
      <c r="B8243" s="56">
        <v>44281</v>
      </c>
      <c r="C8243" s="56" t="s">
        <v>787</v>
      </c>
      <c r="D8243" s="57">
        <f>VLOOKUP(Pag_Inicio_Corr_mas_casos[[#This Row],[Corregimiento]],Hoja3!$A$2:$D$676,4,0)</f>
        <v>80823</v>
      </c>
      <c r="E8243" s="56">
        <v>10</v>
      </c>
    </row>
    <row r="8244" spans="1:5">
      <c r="A8244" s="55">
        <v>44282</v>
      </c>
      <c r="B8244" s="56">
        <v>44281</v>
      </c>
      <c r="C8244" s="56" t="s">
        <v>1092</v>
      </c>
      <c r="D8244" s="57">
        <f>VLOOKUP(Pag_Inicio_Corr_mas_casos[[#This Row],[Corregimiento]],Hoja3!$A$2:$D$676,4,0)</f>
        <v>30601</v>
      </c>
      <c r="E8244" s="56">
        <v>10</v>
      </c>
    </row>
    <row r="8245" spans="1:5">
      <c r="A8245" s="55">
        <v>44282</v>
      </c>
      <c r="B8245" s="56">
        <v>44281</v>
      </c>
      <c r="C8245" s="56" t="s">
        <v>892</v>
      </c>
      <c r="D8245" s="57">
        <f>VLOOKUP(Pag_Inicio_Corr_mas_casos[[#This Row],[Corregimiento]],Hoja3!$A$2:$D$676,4,0)</f>
        <v>80812</v>
      </c>
      <c r="E8245" s="56">
        <v>10</v>
      </c>
    </row>
    <row r="8246" spans="1:5">
      <c r="A8246" s="55">
        <v>44282</v>
      </c>
      <c r="B8246" s="56">
        <v>44281</v>
      </c>
      <c r="C8246" s="56" t="s">
        <v>853</v>
      </c>
      <c r="D8246" s="57">
        <f>VLOOKUP(Pag_Inicio_Corr_mas_casos[[#This Row],[Corregimiento]],Hoja3!$A$2:$D$676,4,0)</f>
        <v>40612</v>
      </c>
      <c r="E8246" s="56">
        <v>9</v>
      </c>
    </row>
    <row r="8247" spans="1:5">
      <c r="A8247" s="55">
        <v>44282</v>
      </c>
      <c r="B8247" s="56">
        <v>44281</v>
      </c>
      <c r="C8247" s="56" t="s">
        <v>797</v>
      </c>
      <c r="D8247" s="57">
        <f>VLOOKUP(Pag_Inicio_Corr_mas_casos[[#This Row],[Corregimiento]],Hoja3!$A$2:$D$676,4,0)</f>
        <v>80813</v>
      </c>
      <c r="E8247" s="56">
        <v>7</v>
      </c>
    </row>
    <row r="8248" spans="1:5">
      <c r="A8248" s="55">
        <v>44282</v>
      </c>
      <c r="B8248" s="56">
        <v>44281</v>
      </c>
      <c r="C8248" s="56" t="s">
        <v>849</v>
      </c>
      <c r="D8248" s="57">
        <f>VLOOKUP(Pag_Inicio_Corr_mas_casos[[#This Row],[Corregimiento]],Hoja3!$A$2:$D$676,4,0)</f>
        <v>40611</v>
      </c>
      <c r="E8248" s="56">
        <v>7</v>
      </c>
    </row>
    <row r="8249" spans="1:5">
      <c r="A8249" s="55">
        <v>44282</v>
      </c>
      <c r="B8249" s="56">
        <v>44281</v>
      </c>
      <c r="C8249" s="56" t="s">
        <v>785</v>
      </c>
      <c r="D8249" s="57">
        <f>VLOOKUP(Pag_Inicio_Corr_mas_casos[[#This Row],[Corregimiento]],Hoja3!$A$2:$D$676,4,0)</f>
        <v>81009</v>
      </c>
      <c r="E8249" s="56">
        <v>7</v>
      </c>
    </row>
    <row r="8250" spans="1:5">
      <c r="A8250" s="55">
        <v>44282</v>
      </c>
      <c r="B8250" s="56">
        <v>44281</v>
      </c>
      <c r="C8250" s="56" t="s">
        <v>925</v>
      </c>
      <c r="D8250" s="57">
        <f>VLOOKUP(Pag_Inicio_Corr_mas_casos[[#This Row],[Corregimiento]],Hoja3!$A$2:$D$676,4,0)</f>
        <v>91101</v>
      </c>
      <c r="E8250" s="56">
        <v>6</v>
      </c>
    </row>
    <row r="8251" spans="1:5">
      <c r="A8251" s="55">
        <v>44282</v>
      </c>
      <c r="B8251" s="56">
        <v>44281</v>
      </c>
      <c r="C8251" s="56" t="s">
        <v>1093</v>
      </c>
      <c r="D8251" s="57">
        <f>VLOOKUP(Pag_Inicio_Corr_mas_casos[[#This Row],[Corregimiento]],Hoja3!$A$2:$D$676,4,0)</f>
        <v>10101</v>
      </c>
      <c r="E8251" s="56">
        <v>6</v>
      </c>
    </row>
    <row r="8252" spans="1:5">
      <c r="A8252" s="55">
        <v>44282</v>
      </c>
      <c r="B8252" s="56">
        <v>44281</v>
      </c>
      <c r="C8252" s="56" t="s">
        <v>884</v>
      </c>
      <c r="D8252" s="57">
        <f>VLOOKUP(Pag_Inicio_Corr_mas_casos[[#This Row],[Corregimiento]],Hoja3!$A$2:$D$676,4,0)</f>
        <v>130108</v>
      </c>
      <c r="E8252" s="56">
        <v>6</v>
      </c>
    </row>
    <row r="8253" spans="1:5">
      <c r="A8253" s="55">
        <v>44282</v>
      </c>
      <c r="B8253" s="56">
        <v>44281</v>
      </c>
      <c r="C8253" s="56" t="s">
        <v>788</v>
      </c>
      <c r="D8253" s="57">
        <f>VLOOKUP(Pag_Inicio_Corr_mas_casos[[#This Row],[Corregimiento]],Hoja3!$A$2:$D$676,4,0)</f>
        <v>80807</v>
      </c>
      <c r="E8253" s="56">
        <v>6</v>
      </c>
    </row>
    <row r="8254" spans="1:5">
      <c r="A8254" s="55">
        <v>44282</v>
      </c>
      <c r="B8254" s="56">
        <v>44281</v>
      </c>
      <c r="C8254" s="56" t="s">
        <v>944</v>
      </c>
      <c r="D8254" s="57">
        <f>VLOOKUP(Pag_Inicio_Corr_mas_casos[[#This Row],[Corregimiento]],Hoja3!$A$2:$D$676,4,0)</f>
        <v>40205</v>
      </c>
      <c r="E8254" s="56">
        <v>6</v>
      </c>
    </row>
    <row r="8255" spans="1:5">
      <c r="A8255" s="58">
        <v>44283</v>
      </c>
      <c r="B8255" s="59">
        <v>44282</v>
      </c>
      <c r="C8255" s="59" t="s">
        <v>906</v>
      </c>
      <c r="D8255" s="60">
        <f>VLOOKUP(Pag_Inicio_Corr_mas_casos[[#This Row],[Corregimiento]],Hoja3!$A$2:$D$676,4,0)</f>
        <v>40601</v>
      </c>
      <c r="E8255" s="59">
        <v>19</v>
      </c>
    </row>
    <row r="8256" spans="1:5">
      <c r="A8256" s="58">
        <v>44283</v>
      </c>
      <c r="B8256" s="59">
        <v>44282</v>
      </c>
      <c r="C8256" s="59" t="s">
        <v>868</v>
      </c>
      <c r="D8256" s="60">
        <f>VLOOKUP(Pag_Inicio_Corr_mas_casos[[#This Row],[Corregimiento]],Hoja3!$A$2:$D$676,4,0)</f>
        <v>91001</v>
      </c>
      <c r="E8256" s="59">
        <v>14</v>
      </c>
    </row>
    <row r="8257" spans="1:5">
      <c r="A8257" s="58">
        <v>44283</v>
      </c>
      <c r="B8257" s="59">
        <v>44282</v>
      </c>
      <c r="C8257" s="59" t="s">
        <v>889</v>
      </c>
      <c r="D8257" s="60">
        <f>VLOOKUP(Pag_Inicio_Corr_mas_casos[[#This Row],[Corregimiento]],Hoja3!$A$2:$D$676,4,0)</f>
        <v>20602</v>
      </c>
      <c r="E8257" s="59">
        <v>12</v>
      </c>
    </row>
    <row r="8258" spans="1:5">
      <c r="A8258" s="58">
        <v>44283</v>
      </c>
      <c r="B8258" s="59">
        <v>44282</v>
      </c>
      <c r="C8258" s="59" t="s">
        <v>816</v>
      </c>
      <c r="D8258" s="60">
        <f>VLOOKUP(Pag_Inicio_Corr_mas_casos[[#This Row],[Corregimiento]],Hoja3!$A$2:$D$676,4,0)</f>
        <v>40606</v>
      </c>
      <c r="E8258" s="59">
        <v>12</v>
      </c>
    </row>
    <row r="8259" spans="1:5">
      <c r="A8259" s="58">
        <v>44283</v>
      </c>
      <c r="B8259" s="59">
        <v>44282</v>
      </c>
      <c r="C8259" s="59" t="s">
        <v>786</v>
      </c>
      <c r="D8259" s="60">
        <f>VLOOKUP(Pag_Inicio_Corr_mas_casos[[#This Row],[Corregimiento]],Hoja3!$A$2:$D$676,4,0)</f>
        <v>80806</v>
      </c>
      <c r="E8259" s="59">
        <v>11</v>
      </c>
    </row>
    <row r="8260" spans="1:5">
      <c r="A8260" s="58">
        <v>44283</v>
      </c>
      <c r="B8260" s="59">
        <v>44282</v>
      </c>
      <c r="C8260" s="59" t="s">
        <v>849</v>
      </c>
      <c r="D8260" s="60">
        <f>VLOOKUP(Pag_Inicio_Corr_mas_casos[[#This Row],[Corregimiento]],Hoja3!$A$2:$D$676,4,0)</f>
        <v>40611</v>
      </c>
      <c r="E8260" s="59">
        <v>10</v>
      </c>
    </row>
    <row r="8261" spans="1:5">
      <c r="A8261" s="58">
        <v>44283</v>
      </c>
      <c r="B8261" s="59">
        <v>44282</v>
      </c>
      <c r="C8261" s="59" t="s">
        <v>857</v>
      </c>
      <c r="D8261" s="60">
        <f>VLOOKUP(Pag_Inicio_Corr_mas_casos[[#This Row],[Corregimiento]],Hoja3!$A$2:$D$676,4,0)</f>
        <v>80809</v>
      </c>
      <c r="E8261" s="59">
        <v>9</v>
      </c>
    </row>
    <row r="8262" spans="1:5">
      <c r="A8262" s="58">
        <v>44283</v>
      </c>
      <c r="B8262" s="59">
        <v>44282</v>
      </c>
      <c r="C8262" s="59" t="s">
        <v>1054</v>
      </c>
      <c r="D8262" s="60">
        <f>VLOOKUP(Pag_Inicio_Corr_mas_casos[[#This Row],[Corregimiento]],Hoja3!$A$2:$D$676,4,0)</f>
        <v>10401</v>
      </c>
      <c r="E8262" s="59">
        <v>8</v>
      </c>
    </row>
    <row r="8263" spans="1:5">
      <c r="A8263" s="58">
        <v>44283</v>
      </c>
      <c r="B8263" s="59">
        <v>44282</v>
      </c>
      <c r="C8263" s="59" t="s">
        <v>996</v>
      </c>
      <c r="D8263" s="60">
        <f>VLOOKUP(Pag_Inicio_Corr_mas_casos[[#This Row],[Corregimiento]],Hoja3!$A$2:$D$676,4,0)</f>
        <v>10206</v>
      </c>
      <c r="E8263" s="59">
        <v>7</v>
      </c>
    </row>
    <row r="8264" spans="1:5">
      <c r="A8264" s="58">
        <v>44283</v>
      </c>
      <c r="B8264" s="59">
        <v>44282</v>
      </c>
      <c r="C8264" s="59" t="s">
        <v>892</v>
      </c>
      <c r="D8264" s="60">
        <f>VLOOKUP(Pag_Inicio_Corr_mas_casos[[#This Row],[Corregimiento]],Hoja3!$A$2:$D$676,4,0)</f>
        <v>80812</v>
      </c>
      <c r="E8264" s="59">
        <v>6</v>
      </c>
    </row>
    <row r="8265" spans="1:5">
      <c r="A8265" s="58">
        <v>44283</v>
      </c>
      <c r="B8265" s="59">
        <v>44282</v>
      </c>
      <c r="C8265" s="59" t="s">
        <v>797</v>
      </c>
      <c r="D8265" s="60">
        <f>VLOOKUP(Pag_Inicio_Corr_mas_casos[[#This Row],[Corregimiento]],Hoja3!$A$2:$D$676,4,0)</f>
        <v>80813</v>
      </c>
      <c r="E8265" s="59">
        <v>6</v>
      </c>
    </row>
    <row r="8266" spans="1:5">
      <c r="A8266" s="58">
        <v>44283</v>
      </c>
      <c r="B8266" s="59">
        <v>44282</v>
      </c>
      <c r="C8266" s="59" t="s">
        <v>1013</v>
      </c>
      <c r="D8266" s="60">
        <f>VLOOKUP(Pag_Inicio_Corr_mas_casos[[#This Row],[Corregimiento]],Hoja3!$A$2:$D$676,4,0)</f>
        <v>10201</v>
      </c>
      <c r="E8266" s="59">
        <v>6</v>
      </c>
    </row>
    <row r="8267" spans="1:5">
      <c r="A8267" s="58">
        <v>44283</v>
      </c>
      <c r="B8267" s="59">
        <v>44282</v>
      </c>
      <c r="C8267" s="59" t="s">
        <v>858</v>
      </c>
      <c r="D8267" s="60">
        <f>VLOOKUP(Pag_Inicio_Corr_mas_casos[[#This Row],[Corregimiento]],Hoja3!$A$2:$D$676,4,0)</f>
        <v>80819</v>
      </c>
      <c r="E8267" s="59">
        <v>6</v>
      </c>
    </row>
    <row r="8268" spans="1:5">
      <c r="A8268" s="58">
        <v>44283</v>
      </c>
      <c r="B8268" s="59">
        <v>44282</v>
      </c>
      <c r="C8268" s="59" t="s">
        <v>802</v>
      </c>
      <c r="D8268" s="60">
        <f>VLOOKUP(Pag_Inicio_Corr_mas_casos[[#This Row],[Corregimiento]],Hoja3!$A$2:$D$676,4,0)</f>
        <v>80815</v>
      </c>
      <c r="E8268" s="59">
        <v>6</v>
      </c>
    </row>
    <row r="8269" spans="1:5">
      <c r="A8269" s="58">
        <v>44283</v>
      </c>
      <c r="B8269" s="59">
        <v>44282</v>
      </c>
      <c r="C8269" s="59" t="s">
        <v>792</v>
      </c>
      <c r="D8269" s="60">
        <f>VLOOKUP(Pag_Inicio_Corr_mas_casos[[#This Row],[Corregimiento]],Hoja3!$A$2:$D$676,4,0)</f>
        <v>80814</v>
      </c>
      <c r="E8269" s="59">
        <v>6</v>
      </c>
    </row>
    <row r="8270" spans="1:5">
      <c r="A8270" s="58">
        <v>44283</v>
      </c>
      <c r="B8270" s="59">
        <v>44282</v>
      </c>
      <c r="C8270" s="59" t="s">
        <v>853</v>
      </c>
      <c r="D8270" s="60">
        <f>VLOOKUP(Pag_Inicio_Corr_mas_casos[[#This Row],[Corregimiento]],Hoja3!$A$2:$D$676,4,0)</f>
        <v>40612</v>
      </c>
      <c r="E8270" s="59">
        <v>6</v>
      </c>
    </row>
    <row r="8271" spans="1:5">
      <c r="A8271" s="58">
        <v>44283</v>
      </c>
      <c r="B8271" s="59">
        <v>44282</v>
      </c>
      <c r="C8271" s="59" t="s">
        <v>1094</v>
      </c>
      <c r="D8271" s="60">
        <f>VLOOKUP(Pag_Inicio_Corr_mas_casos[[#This Row],[Corregimiento]],Hoja3!$A$2:$D$676,4,0)</f>
        <v>120701</v>
      </c>
      <c r="E8271" s="59">
        <v>5</v>
      </c>
    </row>
    <row r="8272" spans="1:5">
      <c r="A8272" s="58">
        <v>44283</v>
      </c>
      <c r="B8272" s="59">
        <v>44282</v>
      </c>
      <c r="C8272" s="59" t="s">
        <v>1093</v>
      </c>
      <c r="D8272" s="60">
        <f>VLOOKUP(Pag_Inicio_Corr_mas_casos[[#This Row],[Corregimiento]],Hoja3!$A$2:$D$676,4,0)</f>
        <v>10101</v>
      </c>
      <c r="E8272" s="59">
        <v>5</v>
      </c>
    </row>
    <row r="8273" spans="1:5">
      <c r="A8273" s="58">
        <v>44283</v>
      </c>
      <c r="B8273" s="59">
        <v>44282</v>
      </c>
      <c r="C8273" s="59" t="s">
        <v>988</v>
      </c>
      <c r="D8273" s="60">
        <f>VLOOKUP(Pag_Inicio_Corr_mas_casos[[#This Row],[Corregimiento]],Hoja3!$A$2:$D$676,4,0)</f>
        <v>40104</v>
      </c>
      <c r="E8273" s="59">
        <v>5</v>
      </c>
    </row>
    <row r="8274" spans="1:5">
      <c r="A8274" s="58">
        <v>44283</v>
      </c>
      <c r="B8274" s="59">
        <v>44282</v>
      </c>
      <c r="C8274" s="59" t="s">
        <v>1064</v>
      </c>
      <c r="D8274" s="60">
        <f>VLOOKUP(Pag_Inicio_Corr_mas_casos[[#This Row],[Corregimiento]],Hoja3!$A$2:$D$676,4,0)</f>
        <v>30305</v>
      </c>
      <c r="E8274" s="59">
        <v>4</v>
      </c>
    </row>
    <row r="8275" spans="1:5">
      <c r="A8275" s="67">
        <v>44284</v>
      </c>
      <c r="B8275" s="68">
        <v>44283</v>
      </c>
      <c r="C8275" s="68" t="s">
        <v>661</v>
      </c>
      <c r="D8275" s="69">
        <f>VLOOKUP(Pag_Inicio_Corr_mas_casos[[#This Row],[Corregimiento]],Hoja3!$A$2:$D$676,4,0)</f>
        <v>20205</v>
      </c>
      <c r="E8275" s="68">
        <v>16</v>
      </c>
    </row>
    <row r="8276" spans="1:5">
      <c r="A8276" s="67">
        <v>44284</v>
      </c>
      <c r="B8276" s="68">
        <v>44283</v>
      </c>
      <c r="C8276" s="68" t="s">
        <v>906</v>
      </c>
      <c r="D8276" s="69">
        <f>VLOOKUP(Pag_Inicio_Corr_mas_casos[[#This Row],[Corregimiento]],Hoja3!$A$2:$D$676,4,0)</f>
        <v>40601</v>
      </c>
      <c r="E8276" s="68">
        <v>10</v>
      </c>
    </row>
    <row r="8277" spans="1:5">
      <c r="A8277" s="67">
        <v>44284</v>
      </c>
      <c r="B8277" s="68">
        <v>44283</v>
      </c>
      <c r="C8277" s="68" t="s">
        <v>915</v>
      </c>
      <c r="D8277" s="69">
        <f>VLOOKUP(Pag_Inicio_Corr_mas_casos[[#This Row],[Corregimiento]],Hoja3!$A$2:$D$676,4,0)</f>
        <v>91013</v>
      </c>
      <c r="E8277" s="68">
        <v>8</v>
      </c>
    </row>
    <row r="8278" spans="1:5">
      <c r="A8278" s="67">
        <v>44284</v>
      </c>
      <c r="B8278" s="68">
        <v>44283</v>
      </c>
      <c r="C8278" s="68" t="s">
        <v>996</v>
      </c>
      <c r="D8278" s="69">
        <f>VLOOKUP(Pag_Inicio_Corr_mas_casos[[#This Row],[Corregimiento]],Hoja3!$A$2:$D$676,4,0)</f>
        <v>10206</v>
      </c>
      <c r="E8278" s="68">
        <v>8</v>
      </c>
    </row>
    <row r="8279" spans="1:5">
      <c r="A8279" s="67">
        <v>44284</v>
      </c>
      <c r="B8279" s="68">
        <v>44283</v>
      </c>
      <c r="C8279" s="68" t="s">
        <v>797</v>
      </c>
      <c r="D8279" s="69">
        <f>VLOOKUP(Pag_Inicio_Corr_mas_casos[[#This Row],[Corregimiento]],Hoja3!$A$2:$D$676,4,0)</f>
        <v>80813</v>
      </c>
      <c r="E8279" s="68">
        <v>7</v>
      </c>
    </row>
    <row r="8280" spans="1:5">
      <c r="A8280" s="67">
        <v>44284</v>
      </c>
      <c r="B8280" s="68">
        <v>44283</v>
      </c>
      <c r="C8280" s="68" t="s">
        <v>879</v>
      </c>
      <c r="D8280" s="69">
        <f>VLOOKUP(Pag_Inicio_Corr_mas_casos[[#This Row],[Corregimiento]],Hoja3!$A$2:$D$676,4,0)</f>
        <v>91008</v>
      </c>
      <c r="E8280" s="68">
        <v>6</v>
      </c>
    </row>
    <row r="8281" spans="1:5">
      <c r="A8281" s="67">
        <v>44284</v>
      </c>
      <c r="B8281" s="68">
        <v>44283</v>
      </c>
      <c r="C8281" s="68" t="s">
        <v>1091</v>
      </c>
      <c r="D8281" s="69">
        <f>VLOOKUP(Pag_Inicio_Corr_mas_casos[[#This Row],[Corregimiento]],Hoja3!$A$2:$D$676,4,0)</f>
        <v>40403</v>
      </c>
      <c r="E8281" s="68">
        <v>6</v>
      </c>
    </row>
    <row r="8282" spans="1:5">
      <c r="A8282" s="67">
        <v>44284</v>
      </c>
      <c r="B8282" s="68">
        <v>44283</v>
      </c>
      <c r="C8282" s="68" t="s">
        <v>816</v>
      </c>
      <c r="D8282" s="69">
        <f>VLOOKUP(Pag_Inicio_Corr_mas_casos[[#This Row],[Corregimiento]],Hoja3!$A$2:$D$676,4,0)</f>
        <v>40606</v>
      </c>
      <c r="E8282" s="68">
        <v>6</v>
      </c>
    </row>
    <row r="8283" spans="1:5">
      <c r="A8283" s="67">
        <v>44284</v>
      </c>
      <c r="B8283" s="68">
        <v>44283</v>
      </c>
      <c r="C8283" s="68" t="s">
        <v>1095</v>
      </c>
      <c r="D8283" s="69">
        <f>VLOOKUP(Pag_Inicio_Corr_mas_casos[[#This Row],[Corregimiento]],Hoja3!$A$2:$D$676,4,0)</f>
        <v>40103</v>
      </c>
      <c r="E8283" s="68">
        <v>6</v>
      </c>
    </row>
    <row r="8284" spans="1:5">
      <c r="A8284" s="67">
        <v>44284</v>
      </c>
      <c r="B8284" s="68">
        <v>44283</v>
      </c>
      <c r="C8284" s="68" t="s">
        <v>853</v>
      </c>
      <c r="D8284" s="69">
        <f>VLOOKUP(Pag_Inicio_Corr_mas_casos[[#This Row],[Corregimiento]],Hoja3!$A$2:$D$676,4,0)</f>
        <v>40612</v>
      </c>
      <c r="E8284" s="68">
        <v>5</v>
      </c>
    </row>
    <row r="8285" spans="1:5">
      <c r="A8285" s="67">
        <v>44284</v>
      </c>
      <c r="B8285" s="68">
        <v>44283</v>
      </c>
      <c r="C8285" s="68" t="s">
        <v>1013</v>
      </c>
      <c r="D8285" s="69">
        <f>VLOOKUP(Pag_Inicio_Corr_mas_casos[[#This Row],[Corregimiento]],Hoja3!$A$2:$D$676,4,0)</f>
        <v>10201</v>
      </c>
      <c r="E8285" s="68">
        <v>5</v>
      </c>
    </row>
    <row r="8286" spans="1:5">
      <c r="A8286" s="67">
        <v>44284</v>
      </c>
      <c r="B8286" s="68">
        <v>44283</v>
      </c>
      <c r="C8286" s="68" t="s">
        <v>864</v>
      </c>
      <c r="D8286" s="69">
        <f>VLOOKUP(Pag_Inicio_Corr_mas_casos[[#This Row],[Corregimiento]],Hoja3!$A$2:$D$676,4,0)</f>
        <v>81008</v>
      </c>
      <c r="E8286" s="68">
        <v>5</v>
      </c>
    </row>
    <row r="8287" spans="1:5">
      <c r="A8287" s="67">
        <v>44284</v>
      </c>
      <c r="B8287" s="68">
        <v>44283</v>
      </c>
      <c r="C8287" s="68" t="s">
        <v>868</v>
      </c>
      <c r="D8287" s="69">
        <f>VLOOKUP(Pag_Inicio_Corr_mas_casos[[#This Row],[Corregimiento]],Hoja3!$A$2:$D$676,4,0)</f>
        <v>91001</v>
      </c>
      <c r="E8287" s="68">
        <v>5</v>
      </c>
    </row>
    <row r="8288" spans="1:5">
      <c r="A8288" s="67">
        <v>44284</v>
      </c>
      <c r="B8288" s="68">
        <v>44283</v>
      </c>
      <c r="C8288" s="68" t="s">
        <v>944</v>
      </c>
      <c r="D8288" s="69">
        <f>VLOOKUP(Pag_Inicio_Corr_mas_casos[[#This Row],[Corregimiento]],Hoja3!$A$2:$D$676,4,0)</f>
        <v>40205</v>
      </c>
      <c r="E8288" s="68">
        <v>5</v>
      </c>
    </row>
    <row r="8289" spans="1:5">
      <c r="A8289" s="67">
        <v>44284</v>
      </c>
      <c r="B8289" s="68">
        <v>44283</v>
      </c>
      <c r="C8289" s="68" t="s">
        <v>889</v>
      </c>
      <c r="D8289" s="69">
        <f>VLOOKUP(Pag_Inicio_Corr_mas_casos[[#This Row],[Corregimiento]],Hoja3!$A$2:$D$676,4,0)</f>
        <v>20602</v>
      </c>
      <c r="E8289" s="68">
        <v>4</v>
      </c>
    </row>
    <row r="8290" spans="1:5">
      <c r="A8290" s="67">
        <v>44284</v>
      </c>
      <c r="B8290" s="68">
        <v>44283</v>
      </c>
      <c r="C8290" s="68" t="s">
        <v>965</v>
      </c>
      <c r="D8290" s="69">
        <f>VLOOKUP(Pag_Inicio_Corr_mas_casos[[#This Row],[Corregimiento]],Hoja3!$A$2:$D$676,4,0)</f>
        <v>90105</v>
      </c>
      <c r="E8290" s="68">
        <v>4</v>
      </c>
    </row>
    <row r="8291" spans="1:5">
      <c r="A8291" s="67">
        <v>44284</v>
      </c>
      <c r="B8291" s="68">
        <v>44283</v>
      </c>
      <c r="C8291" s="68" t="s">
        <v>920</v>
      </c>
      <c r="D8291" s="69">
        <f>VLOOKUP(Pag_Inicio_Corr_mas_casos[[#This Row],[Corregimiento]],Hoja3!$A$2:$D$676,4,0)</f>
        <v>90101</v>
      </c>
      <c r="E8291" s="68">
        <v>4</v>
      </c>
    </row>
    <row r="8292" spans="1:5">
      <c r="A8292" s="67">
        <v>44284</v>
      </c>
      <c r="B8292" s="68">
        <v>44283</v>
      </c>
      <c r="C8292" s="68" t="s">
        <v>788</v>
      </c>
      <c r="D8292" s="69">
        <f>VLOOKUP(Pag_Inicio_Corr_mas_casos[[#This Row],[Corregimiento]],Hoja3!$A$2:$D$676,4,0)</f>
        <v>80807</v>
      </c>
      <c r="E8292" s="68">
        <v>4</v>
      </c>
    </row>
    <row r="8293" spans="1:5">
      <c r="A8293" s="67">
        <v>44284</v>
      </c>
      <c r="B8293" s="68">
        <v>44283</v>
      </c>
      <c r="C8293" s="68" t="s">
        <v>787</v>
      </c>
      <c r="D8293" s="69">
        <f>VLOOKUP(Pag_Inicio_Corr_mas_casos[[#This Row],[Corregimiento]],Hoja3!$A$2:$D$676,4,0)</f>
        <v>80823</v>
      </c>
      <c r="E8293" s="68">
        <v>4</v>
      </c>
    </row>
    <row r="8294" spans="1:5">
      <c r="A8294" s="67">
        <v>44284</v>
      </c>
      <c r="B8294" s="68">
        <v>44283</v>
      </c>
      <c r="C8294" s="68" t="s">
        <v>861</v>
      </c>
      <c r="D8294" s="69">
        <f>VLOOKUP(Pag_Inicio_Corr_mas_casos[[#This Row],[Corregimiento]],Hoja3!$A$2:$D$676,4,0)</f>
        <v>130702</v>
      </c>
      <c r="E8294" s="68">
        <v>4</v>
      </c>
    </row>
    <row r="8295" spans="1:5">
      <c r="A8295" s="64">
        <v>44285</v>
      </c>
      <c r="B8295" s="65">
        <v>44284</v>
      </c>
      <c r="C8295" s="65" t="s">
        <v>927</v>
      </c>
      <c r="D8295" s="66">
        <f>VLOOKUP(Pag_Inicio_Corr_mas_casos[[#This Row],[Corregimiento]],Hoja3!$A$2:$D$676,4,0)</f>
        <v>40604</v>
      </c>
      <c r="E8295" s="65">
        <v>17</v>
      </c>
    </row>
    <row r="8296" spans="1:5">
      <c r="A8296" s="64">
        <v>44285</v>
      </c>
      <c r="B8296" s="65">
        <v>44284</v>
      </c>
      <c r="C8296" s="65" t="s">
        <v>868</v>
      </c>
      <c r="D8296" s="66">
        <f>VLOOKUP(Pag_Inicio_Corr_mas_casos[[#This Row],[Corregimiento]],Hoja3!$A$2:$D$676,4,0)</f>
        <v>91001</v>
      </c>
      <c r="E8296" s="65">
        <v>14</v>
      </c>
    </row>
    <row r="8297" spans="1:5">
      <c r="A8297" s="64">
        <v>44285</v>
      </c>
      <c r="B8297" s="65">
        <v>44284</v>
      </c>
      <c r="C8297" s="65" t="s">
        <v>906</v>
      </c>
      <c r="D8297" s="66">
        <f>VLOOKUP(Pag_Inicio_Corr_mas_casos[[#This Row],[Corregimiento]],Hoja3!$A$2:$D$676,4,0)</f>
        <v>40601</v>
      </c>
      <c r="E8297" s="65">
        <v>14</v>
      </c>
    </row>
    <row r="8298" spans="1:5">
      <c r="A8298" s="64">
        <v>44285</v>
      </c>
      <c r="B8298" s="65">
        <v>44284</v>
      </c>
      <c r="C8298" s="65" t="s">
        <v>889</v>
      </c>
      <c r="D8298" s="66">
        <f>VLOOKUP(Pag_Inicio_Corr_mas_casos[[#This Row],[Corregimiento]],Hoja3!$A$2:$D$676,4,0)</f>
        <v>20602</v>
      </c>
      <c r="E8298" s="65">
        <v>13</v>
      </c>
    </row>
    <row r="8299" spans="1:5">
      <c r="A8299" s="64">
        <v>44285</v>
      </c>
      <c r="B8299" s="65">
        <v>44284</v>
      </c>
      <c r="C8299" s="65" t="s">
        <v>816</v>
      </c>
      <c r="D8299" s="66">
        <f>VLOOKUP(Pag_Inicio_Corr_mas_casos[[#This Row],[Corregimiento]],Hoja3!$A$2:$D$676,4,0)</f>
        <v>40606</v>
      </c>
      <c r="E8299" s="65">
        <v>13</v>
      </c>
    </row>
    <row r="8300" spans="1:5">
      <c r="A8300" s="64">
        <v>44285</v>
      </c>
      <c r="B8300" s="65">
        <v>44284</v>
      </c>
      <c r="C8300" s="65" t="s">
        <v>849</v>
      </c>
      <c r="D8300" s="66">
        <f>VLOOKUP(Pag_Inicio_Corr_mas_casos[[#This Row],[Corregimiento]],Hoja3!$A$2:$D$676,4,0)</f>
        <v>40611</v>
      </c>
      <c r="E8300" s="65">
        <v>13</v>
      </c>
    </row>
    <row r="8301" spans="1:5">
      <c r="A8301" s="64">
        <v>44285</v>
      </c>
      <c r="B8301" s="65">
        <v>44284</v>
      </c>
      <c r="C8301" s="65" t="s">
        <v>788</v>
      </c>
      <c r="D8301" s="66">
        <f>VLOOKUP(Pag_Inicio_Corr_mas_casos[[#This Row],[Corregimiento]],Hoja3!$A$2:$D$676,4,0)</f>
        <v>80807</v>
      </c>
      <c r="E8301" s="65">
        <v>12</v>
      </c>
    </row>
    <row r="8302" spans="1:5">
      <c r="A8302" s="64">
        <v>44285</v>
      </c>
      <c r="B8302" s="65">
        <v>44284</v>
      </c>
      <c r="C8302" s="65" t="s">
        <v>857</v>
      </c>
      <c r="D8302" s="66">
        <f>VLOOKUP(Pag_Inicio_Corr_mas_casos[[#This Row],[Corregimiento]],Hoja3!$A$2:$D$676,4,0)</f>
        <v>80809</v>
      </c>
      <c r="E8302" s="65">
        <v>11</v>
      </c>
    </row>
    <row r="8303" spans="1:5">
      <c r="A8303" s="64">
        <v>44285</v>
      </c>
      <c r="B8303" s="65">
        <v>44284</v>
      </c>
      <c r="C8303" s="65" t="s">
        <v>853</v>
      </c>
      <c r="D8303" s="66">
        <f>VLOOKUP(Pag_Inicio_Corr_mas_casos[[#This Row],[Corregimiento]],Hoja3!$A$2:$D$676,4,0)</f>
        <v>40612</v>
      </c>
      <c r="E8303" s="65">
        <v>11</v>
      </c>
    </row>
    <row r="8304" spans="1:5">
      <c r="A8304" s="64">
        <v>44285</v>
      </c>
      <c r="B8304" s="65">
        <v>44284</v>
      </c>
      <c r="C8304" s="65" t="s">
        <v>807</v>
      </c>
      <c r="D8304" s="66">
        <f>VLOOKUP(Pag_Inicio_Corr_mas_casos[[#This Row],[Corregimiento]],Hoja3!$A$2:$D$676,4,0)</f>
        <v>20601</v>
      </c>
      <c r="E8304" s="65">
        <v>10</v>
      </c>
    </row>
    <row r="8305" spans="1:5">
      <c r="A8305" s="64">
        <v>44285</v>
      </c>
      <c r="B8305" s="65">
        <v>44284</v>
      </c>
      <c r="C8305" s="65" t="s">
        <v>996</v>
      </c>
      <c r="D8305" s="66">
        <f>VLOOKUP(Pag_Inicio_Corr_mas_casos[[#This Row],[Corregimiento]],Hoja3!$A$2:$D$676,4,0)</f>
        <v>10206</v>
      </c>
      <c r="E8305" s="65">
        <v>10</v>
      </c>
    </row>
    <row r="8306" spans="1:5">
      <c r="A8306" s="64">
        <v>44285</v>
      </c>
      <c r="B8306" s="65">
        <v>44284</v>
      </c>
      <c r="C8306" s="65" t="s">
        <v>797</v>
      </c>
      <c r="D8306" s="66">
        <f>VLOOKUP(Pag_Inicio_Corr_mas_casos[[#This Row],[Corregimiento]],Hoja3!$A$2:$D$676,4,0)</f>
        <v>80813</v>
      </c>
      <c r="E8306" s="65">
        <v>10</v>
      </c>
    </row>
    <row r="8307" spans="1:5">
      <c r="A8307" s="64">
        <v>44285</v>
      </c>
      <c r="B8307" s="65">
        <v>44284</v>
      </c>
      <c r="C8307" s="65" t="s">
        <v>904</v>
      </c>
      <c r="D8307" s="66">
        <f>VLOOKUP(Pag_Inicio_Corr_mas_casos[[#This Row],[Corregimiento]],Hoja3!$A$2:$D$676,4,0)</f>
        <v>40501</v>
      </c>
      <c r="E8307" s="65">
        <v>10</v>
      </c>
    </row>
    <row r="8308" spans="1:5">
      <c r="A8308" s="64">
        <v>44285</v>
      </c>
      <c r="B8308" s="65">
        <v>44284</v>
      </c>
      <c r="C8308" s="65" t="s">
        <v>955</v>
      </c>
      <c r="D8308" s="66">
        <f>VLOOKUP(Pag_Inicio_Corr_mas_casos[[#This Row],[Corregimiento]],Hoja3!$A$2:$D$676,4,0)</f>
        <v>40301</v>
      </c>
      <c r="E8308" s="65">
        <v>9</v>
      </c>
    </row>
    <row r="8309" spans="1:5">
      <c r="A8309" s="64">
        <v>44285</v>
      </c>
      <c r="B8309" s="65">
        <v>44284</v>
      </c>
      <c r="C8309" s="65" t="s">
        <v>892</v>
      </c>
      <c r="D8309" s="66">
        <f>VLOOKUP(Pag_Inicio_Corr_mas_casos[[#This Row],[Corregimiento]],Hoja3!$A$2:$D$676,4,0)</f>
        <v>80812</v>
      </c>
      <c r="E8309" s="65">
        <v>8</v>
      </c>
    </row>
    <row r="8310" spans="1:5">
      <c r="A8310" s="64">
        <v>44285</v>
      </c>
      <c r="B8310" s="65">
        <v>44284</v>
      </c>
      <c r="C8310" s="65" t="s">
        <v>1096</v>
      </c>
      <c r="D8310" s="66">
        <f>VLOOKUP(Pag_Inicio_Corr_mas_casos[[#This Row],[Corregimiento]],Hoja3!$A$2:$D$676,4,0)</f>
        <v>90201</v>
      </c>
      <c r="E8310" s="65">
        <v>8</v>
      </c>
    </row>
    <row r="8311" spans="1:5">
      <c r="A8311" s="64">
        <v>44285</v>
      </c>
      <c r="B8311" s="65">
        <v>44284</v>
      </c>
      <c r="C8311" s="65" t="s">
        <v>787</v>
      </c>
      <c r="D8311" s="66">
        <f>VLOOKUP(Pag_Inicio_Corr_mas_casos[[#This Row],[Corregimiento]],Hoja3!$A$2:$D$676,4,0)</f>
        <v>80823</v>
      </c>
      <c r="E8311" s="65">
        <v>8</v>
      </c>
    </row>
    <row r="8312" spans="1:5">
      <c r="A8312" s="64">
        <v>44285</v>
      </c>
      <c r="B8312" s="65">
        <v>44284</v>
      </c>
      <c r="C8312" s="65" t="s">
        <v>783</v>
      </c>
      <c r="D8312" s="66">
        <f>VLOOKUP(Pag_Inicio_Corr_mas_casos[[#This Row],[Corregimiento]],Hoja3!$A$2:$D$676,4,0)</f>
        <v>80810</v>
      </c>
      <c r="E8312" s="65">
        <v>7</v>
      </c>
    </row>
    <row r="8313" spans="1:5">
      <c r="A8313" s="64">
        <v>44285</v>
      </c>
      <c r="B8313" s="65">
        <v>44284</v>
      </c>
      <c r="C8313" s="65" t="s">
        <v>819</v>
      </c>
      <c r="D8313" s="66">
        <f>VLOOKUP(Pag_Inicio_Corr_mas_casos[[#This Row],[Corregimiento]],Hoja3!$A$2:$D$676,4,0)</f>
        <v>20606</v>
      </c>
      <c r="E8313" s="65">
        <v>7</v>
      </c>
    </row>
    <row r="8314" spans="1:5">
      <c r="A8314" s="64">
        <v>44285</v>
      </c>
      <c r="B8314" s="65">
        <v>44284</v>
      </c>
      <c r="C8314" s="65" t="s">
        <v>912</v>
      </c>
      <c r="D8314" s="66">
        <f>VLOOKUP(Pag_Inicio_Corr_mas_casos[[#This Row],[Corregimiento]],Hoja3!$A$2:$D$676,4,0)</f>
        <v>40610</v>
      </c>
      <c r="E8314" s="65">
        <v>7</v>
      </c>
    </row>
    <row r="8315" spans="1:5">
      <c r="A8315" s="111">
        <v>44286</v>
      </c>
      <c r="B8315" s="112">
        <v>44285</v>
      </c>
      <c r="C8315" s="112" t="s">
        <v>546</v>
      </c>
      <c r="D8315" s="113">
        <f>VLOOKUP(Pag_Inicio_Corr_mas_casos[[#This Row],[Corregimiento]],Hoja3!$A$2:$D$676,4,0)</f>
        <v>30107</v>
      </c>
      <c r="E8315" s="112">
        <v>17</v>
      </c>
    </row>
    <row r="8316" spans="1:5">
      <c r="A8316" s="111">
        <v>44286</v>
      </c>
      <c r="B8316" s="112">
        <v>44285</v>
      </c>
      <c r="C8316" s="112" t="s">
        <v>1097</v>
      </c>
      <c r="D8316" s="113">
        <f>VLOOKUP(Pag_Inicio_Corr_mas_casos[[#This Row],[Corregimiento]],Hoja3!$A$2:$D$676,4,0)</f>
        <v>10101</v>
      </c>
      <c r="E8316" s="112">
        <v>16</v>
      </c>
    </row>
    <row r="8317" spans="1:5">
      <c r="A8317" s="111">
        <v>44286</v>
      </c>
      <c r="B8317" s="112">
        <v>44285</v>
      </c>
      <c r="C8317" s="112" t="s">
        <v>868</v>
      </c>
      <c r="D8317" s="113">
        <f>VLOOKUP(Pag_Inicio_Corr_mas_casos[[#This Row],[Corregimiento]],Hoja3!$A$2:$D$676,4,0)</f>
        <v>91001</v>
      </c>
      <c r="E8317" s="112">
        <v>12</v>
      </c>
    </row>
    <row r="8318" spans="1:5">
      <c r="A8318" s="111">
        <v>44286</v>
      </c>
      <c r="B8318" s="112">
        <v>44285</v>
      </c>
      <c r="C8318" s="112" t="s">
        <v>906</v>
      </c>
      <c r="D8318" s="113">
        <f>VLOOKUP(Pag_Inicio_Corr_mas_casos[[#This Row],[Corregimiento]],Hoja3!$A$2:$D$676,4,0)</f>
        <v>40601</v>
      </c>
      <c r="E8318" s="112">
        <v>10</v>
      </c>
    </row>
    <row r="8319" spans="1:5">
      <c r="A8319" s="111">
        <v>44286</v>
      </c>
      <c r="B8319" s="112">
        <v>44285</v>
      </c>
      <c r="C8319" s="112" t="s">
        <v>786</v>
      </c>
      <c r="D8319" s="113">
        <f>VLOOKUP(Pag_Inicio_Corr_mas_casos[[#This Row],[Corregimiento]],Hoja3!$A$2:$D$676,4,0)</f>
        <v>80806</v>
      </c>
      <c r="E8319" s="112">
        <v>10</v>
      </c>
    </row>
    <row r="8320" spans="1:5">
      <c r="A8320" s="111">
        <v>44286</v>
      </c>
      <c r="B8320" s="112">
        <v>44285</v>
      </c>
      <c r="C8320" s="112" t="s">
        <v>853</v>
      </c>
      <c r="D8320" s="113">
        <f>VLOOKUP(Pag_Inicio_Corr_mas_casos[[#This Row],[Corregimiento]],Hoja3!$A$2:$D$676,4,0)</f>
        <v>40612</v>
      </c>
      <c r="E8320" s="112">
        <v>10</v>
      </c>
    </row>
    <row r="8321" spans="1:5">
      <c r="A8321" s="111">
        <v>44286</v>
      </c>
      <c r="B8321" s="112">
        <v>44285</v>
      </c>
      <c r="C8321" s="112" t="s">
        <v>857</v>
      </c>
      <c r="D8321" s="113">
        <f>VLOOKUP(Pag_Inicio_Corr_mas_casos[[#This Row],[Corregimiento]],Hoja3!$A$2:$D$676,4,0)</f>
        <v>80809</v>
      </c>
      <c r="E8321" s="112">
        <v>9</v>
      </c>
    </row>
    <row r="8322" spans="1:5">
      <c r="A8322" s="111">
        <v>44286</v>
      </c>
      <c r="B8322" s="112">
        <v>44285</v>
      </c>
      <c r="C8322" s="112" t="s">
        <v>996</v>
      </c>
      <c r="D8322" s="113">
        <f>VLOOKUP(Pag_Inicio_Corr_mas_casos[[#This Row],[Corregimiento]],Hoja3!$A$2:$D$676,4,0)</f>
        <v>10206</v>
      </c>
      <c r="E8322" s="112">
        <v>9</v>
      </c>
    </row>
    <row r="8323" spans="1:5">
      <c r="A8323" s="111">
        <v>44286</v>
      </c>
      <c r="B8323" s="112">
        <v>44285</v>
      </c>
      <c r="C8323" s="112" t="s">
        <v>914</v>
      </c>
      <c r="D8323" s="113">
        <f>VLOOKUP(Pag_Inicio_Corr_mas_casos[[#This Row],[Corregimiento]],Hoja3!$A$2:$D$676,4,0)</f>
        <v>130101</v>
      </c>
      <c r="E8323" s="112">
        <v>9</v>
      </c>
    </row>
    <row r="8324" spans="1:5">
      <c r="A8324" s="111">
        <v>44286</v>
      </c>
      <c r="B8324" s="112">
        <v>44285</v>
      </c>
      <c r="C8324" s="112" t="s">
        <v>840</v>
      </c>
      <c r="D8324" s="113">
        <f>VLOOKUP(Pag_Inicio_Corr_mas_casos[[#This Row],[Corregimiento]],Hoja3!$A$2:$D$676,4,0)</f>
        <v>130105</v>
      </c>
      <c r="E8324" s="112">
        <v>8</v>
      </c>
    </row>
    <row r="8325" spans="1:5">
      <c r="A8325" s="111">
        <v>44286</v>
      </c>
      <c r="B8325" s="112">
        <v>44285</v>
      </c>
      <c r="C8325" s="112" t="s">
        <v>816</v>
      </c>
      <c r="D8325" s="113">
        <f>VLOOKUP(Pag_Inicio_Corr_mas_casos[[#This Row],[Corregimiento]],Hoja3!$A$2:$D$676,4,0)</f>
        <v>40606</v>
      </c>
      <c r="E8325" s="112">
        <v>8</v>
      </c>
    </row>
    <row r="8326" spans="1:5">
      <c r="A8326" s="111">
        <v>44286</v>
      </c>
      <c r="B8326" s="112">
        <v>44285</v>
      </c>
      <c r="C8326" s="112" t="s">
        <v>534</v>
      </c>
      <c r="D8326" s="113">
        <f>VLOOKUP(Pag_Inicio_Corr_mas_casos[[#This Row],[Corregimiento]],Hoja3!$A$2:$D$676,4,0)</f>
        <v>80822</v>
      </c>
      <c r="E8326" s="112">
        <v>7</v>
      </c>
    </row>
    <row r="8327" spans="1:5">
      <c r="A8327" s="111">
        <v>44286</v>
      </c>
      <c r="B8327" s="112">
        <v>44285</v>
      </c>
      <c r="C8327" s="112" t="s">
        <v>858</v>
      </c>
      <c r="D8327" s="113">
        <f>VLOOKUP(Pag_Inicio_Corr_mas_casos[[#This Row],[Corregimiento]],Hoja3!$A$2:$D$676,4,0)</f>
        <v>80819</v>
      </c>
      <c r="E8327" s="112">
        <v>7</v>
      </c>
    </row>
    <row r="8328" spans="1:5">
      <c r="A8328" s="111">
        <v>44286</v>
      </c>
      <c r="B8328" s="112">
        <v>44285</v>
      </c>
      <c r="C8328" s="112" t="s">
        <v>757</v>
      </c>
      <c r="D8328" s="113">
        <f>VLOOKUP(Pag_Inicio_Corr_mas_casos[[#This Row],[Corregimiento]],Hoja3!$A$2:$D$676,4,0)</f>
        <v>20604</v>
      </c>
      <c r="E8328" s="112">
        <v>6</v>
      </c>
    </row>
    <row r="8329" spans="1:5">
      <c r="A8329" s="111">
        <v>44286</v>
      </c>
      <c r="B8329" s="112">
        <v>44285</v>
      </c>
      <c r="C8329" s="112" t="s">
        <v>892</v>
      </c>
      <c r="D8329" s="113">
        <f>VLOOKUP(Pag_Inicio_Corr_mas_casos[[#This Row],[Corregimiento]],Hoja3!$A$2:$D$676,4,0)</f>
        <v>80812</v>
      </c>
      <c r="E8329" s="112">
        <v>6</v>
      </c>
    </row>
    <row r="8330" spans="1:5">
      <c r="A8330" s="111">
        <v>44286</v>
      </c>
      <c r="B8330" s="112">
        <v>44285</v>
      </c>
      <c r="C8330" s="112" t="s">
        <v>959</v>
      </c>
      <c r="D8330" s="113">
        <f>VLOOKUP(Pag_Inicio_Corr_mas_casos[[#This Row],[Corregimiento]],Hoja3!$A$2:$D$676,4,0)</f>
        <v>20307</v>
      </c>
      <c r="E8330" s="112">
        <v>6</v>
      </c>
    </row>
    <row r="8331" spans="1:5">
      <c r="A8331" s="111">
        <v>44286</v>
      </c>
      <c r="B8331" s="112">
        <v>44285</v>
      </c>
      <c r="C8331" s="112" t="s">
        <v>879</v>
      </c>
      <c r="D8331" s="113">
        <f>VLOOKUP(Pag_Inicio_Corr_mas_casos[[#This Row],[Corregimiento]],Hoja3!$A$2:$D$676,4,0)</f>
        <v>91008</v>
      </c>
      <c r="E8331" s="112">
        <v>6</v>
      </c>
    </row>
    <row r="8332" spans="1:5">
      <c r="A8332" s="111">
        <v>44286</v>
      </c>
      <c r="B8332" s="112">
        <v>44285</v>
      </c>
      <c r="C8332" s="112" t="s">
        <v>944</v>
      </c>
      <c r="D8332" s="113">
        <f>VLOOKUP(Pag_Inicio_Corr_mas_casos[[#This Row],[Corregimiento]],Hoja3!$A$2:$D$676,4,0)</f>
        <v>40205</v>
      </c>
      <c r="E8332" s="112">
        <v>6</v>
      </c>
    </row>
    <row r="8333" spans="1:5">
      <c r="A8333" s="111">
        <v>44286</v>
      </c>
      <c r="B8333" s="112">
        <v>44285</v>
      </c>
      <c r="C8333" s="112" t="s">
        <v>904</v>
      </c>
      <c r="D8333" s="113">
        <f>VLOOKUP(Pag_Inicio_Corr_mas_casos[[#This Row],[Corregimiento]],Hoja3!$A$2:$D$676,4,0)</f>
        <v>40501</v>
      </c>
      <c r="E8333" s="112">
        <v>6</v>
      </c>
    </row>
    <row r="8334" spans="1:5">
      <c r="A8334" s="111">
        <v>44286</v>
      </c>
      <c r="B8334" s="112">
        <v>44285</v>
      </c>
      <c r="C8334" s="112" t="s">
        <v>1091</v>
      </c>
      <c r="D8334" s="113">
        <f>VLOOKUP(Pag_Inicio_Corr_mas_casos[[#This Row],[Corregimiento]],Hoja3!$A$2:$D$676,4,0)</f>
        <v>40403</v>
      </c>
      <c r="E8334" s="112">
        <v>5</v>
      </c>
    </row>
    <row r="8335" spans="1:5">
      <c r="A8335" s="55">
        <v>44287</v>
      </c>
      <c r="B8335" s="56">
        <v>44286</v>
      </c>
      <c r="C8335" s="56" t="s">
        <v>927</v>
      </c>
      <c r="D8335" s="57">
        <f>VLOOKUP(Pag_Inicio_Corr_mas_casos[[#This Row],[Corregimiento]],Hoja3!$A$2:$D$676,4,0)</f>
        <v>40604</v>
      </c>
      <c r="E8335" s="56">
        <v>28</v>
      </c>
    </row>
    <row r="8336" spans="1:5">
      <c r="A8336" s="55">
        <v>44287</v>
      </c>
      <c r="B8336" s="56">
        <v>44286</v>
      </c>
      <c r="C8336" s="56" t="s">
        <v>1052</v>
      </c>
      <c r="D8336" s="57">
        <f>VLOOKUP(Pag_Inicio_Corr_mas_casos[[#This Row],[Corregimiento]],Hoja3!$A$2:$D$676,4,0)</f>
        <v>10101</v>
      </c>
      <c r="E8336" s="56">
        <v>16</v>
      </c>
    </row>
    <row r="8337" spans="1:5">
      <c r="A8337" s="55">
        <v>44287</v>
      </c>
      <c r="B8337" s="56">
        <v>44286</v>
      </c>
      <c r="C8337" s="56" t="s">
        <v>906</v>
      </c>
      <c r="D8337" s="57">
        <f>VLOOKUP(Pag_Inicio_Corr_mas_casos[[#This Row],[Corregimiento]],Hoja3!$A$2:$D$676,4,0)</f>
        <v>40601</v>
      </c>
      <c r="E8337" s="56">
        <v>15</v>
      </c>
    </row>
    <row r="8338" spans="1:5">
      <c r="A8338" s="55">
        <v>44287</v>
      </c>
      <c r="B8338" s="56">
        <v>44286</v>
      </c>
      <c r="C8338" s="56" t="s">
        <v>1098</v>
      </c>
      <c r="D8338" s="57">
        <f>VLOOKUP(Pag_Inicio_Corr_mas_casos[[#This Row],[Corregimiento]],Hoja3!$A$2:$D$676,4,0)</f>
        <v>70409</v>
      </c>
      <c r="E8338" s="56">
        <v>10</v>
      </c>
    </row>
    <row r="8339" spans="1:5">
      <c r="A8339" s="55">
        <v>44287</v>
      </c>
      <c r="B8339" s="56">
        <v>44286</v>
      </c>
      <c r="C8339" s="56" t="s">
        <v>868</v>
      </c>
      <c r="D8339" s="57">
        <f>VLOOKUP(Pag_Inicio_Corr_mas_casos[[#This Row],[Corregimiento]],Hoja3!$A$2:$D$676,4,0)</f>
        <v>91001</v>
      </c>
      <c r="E8339" s="56">
        <v>10</v>
      </c>
    </row>
    <row r="8340" spans="1:5">
      <c r="A8340" s="55">
        <v>44287</v>
      </c>
      <c r="B8340" s="56">
        <v>44286</v>
      </c>
      <c r="C8340" s="56" t="s">
        <v>853</v>
      </c>
      <c r="D8340" s="57">
        <f>VLOOKUP(Pag_Inicio_Corr_mas_casos[[#This Row],[Corregimiento]],Hoja3!$A$2:$D$676,4,0)</f>
        <v>40612</v>
      </c>
      <c r="E8340" s="56">
        <v>10</v>
      </c>
    </row>
    <row r="8341" spans="1:5">
      <c r="A8341" s="55">
        <v>44287</v>
      </c>
      <c r="B8341" s="56">
        <v>44286</v>
      </c>
      <c r="C8341" s="56" t="s">
        <v>1013</v>
      </c>
      <c r="D8341" s="57">
        <f>VLOOKUP(Pag_Inicio_Corr_mas_casos[[#This Row],[Corregimiento]],Hoja3!$A$2:$D$676,4,0)</f>
        <v>10201</v>
      </c>
      <c r="E8341" s="56">
        <v>9</v>
      </c>
    </row>
    <row r="8342" spans="1:5">
      <c r="A8342" s="55">
        <v>44287</v>
      </c>
      <c r="B8342" s="56">
        <v>44286</v>
      </c>
      <c r="C8342" s="56" t="s">
        <v>797</v>
      </c>
      <c r="D8342" s="57">
        <f>VLOOKUP(Pag_Inicio_Corr_mas_casos[[#This Row],[Corregimiento]],Hoja3!$A$2:$D$676,4,0)</f>
        <v>80813</v>
      </c>
      <c r="E8342" s="56">
        <v>9</v>
      </c>
    </row>
    <row r="8343" spans="1:5">
      <c r="A8343" s="55">
        <v>44287</v>
      </c>
      <c r="B8343" s="56">
        <v>44286</v>
      </c>
      <c r="C8343" s="56" t="s">
        <v>858</v>
      </c>
      <c r="D8343" s="57">
        <f>VLOOKUP(Pag_Inicio_Corr_mas_casos[[#This Row],[Corregimiento]],Hoja3!$A$2:$D$676,4,0)</f>
        <v>80819</v>
      </c>
      <c r="E8343" s="56">
        <v>9</v>
      </c>
    </row>
    <row r="8344" spans="1:5">
      <c r="A8344" s="55">
        <v>44287</v>
      </c>
      <c r="B8344" s="56">
        <v>44286</v>
      </c>
      <c r="C8344" s="56" t="s">
        <v>944</v>
      </c>
      <c r="D8344" s="57">
        <f>VLOOKUP(Pag_Inicio_Corr_mas_casos[[#This Row],[Corregimiento]],Hoja3!$A$2:$D$676,4,0)</f>
        <v>40205</v>
      </c>
      <c r="E8344" s="56">
        <v>8</v>
      </c>
    </row>
    <row r="8345" spans="1:5">
      <c r="A8345" s="55">
        <v>44287</v>
      </c>
      <c r="B8345" s="56">
        <v>44286</v>
      </c>
      <c r="C8345" s="56" t="s">
        <v>898</v>
      </c>
      <c r="D8345" s="57">
        <f>VLOOKUP(Pag_Inicio_Corr_mas_casos[[#This Row],[Corregimiento]],Hoja3!$A$2:$D$676,4,0)</f>
        <v>40201</v>
      </c>
      <c r="E8345" s="56">
        <v>8</v>
      </c>
    </row>
    <row r="8346" spans="1:5">
      <c r="A8346" s="55">
        <v>44287</v>
      </c>
      <c r="B8346" s="56">
        <v>44286</v>
      </c>
      <c r="C8346" s="56" t="s">
        <v>796</v>
      </c>
      <c r="D8346" s="57">
        <f>VLOOKUP(Pag_Inicio_Corr_mas_casos[[#This Row],[Corregimiento]],Hoja3!$A$2:$D$676,4,0)</f>
        <v>130107</v>
      </c>
      <c r="E8346" s="56">
        <v>8</v>
      </c>
    </row>
    <row r="8347" spans="1:5">
      <c r="A8347" s="55">
        <v>44287</v>
      </c>
      <c r="B8347" s="56">
        <v>44286</v>
      </c>
      <c r="C8347" s="56" t="s">
        <v>849</v>
      </c>
      <c r="D8347" s="57">
        <f>VLOOKUP(Pag_Inicio_Corr_mas_casos[[#This Row],[Corregimiento]],Hoja3!$A$2:$D$676,4,0)</f>
        <v>40611</v>
      </c>
      <c r="E8347" s="56">
        <v>7</v>
      </c>
    </row>
    <row r="8348" spans="1:5">
      <c r="A8348" s="55">
        <v>44287</v>
      </c>
      <c r="B8348" s="56">
        <v>44286</v>
      </c>
      <c r="C8348" s="56" t="s">
        <v>857</v>
      </c>
      <c r="D8348" s="57">
        <f>VLOOKUP(Pag_Inicio_Corr_mas_casos[[#This Row],[Corregimiento]],Hoja3!$A$2:$D$676,4,0)</f>
        <v>80809</v>
      </c>
      <c r="E8348" s="56">
        <v>7</v>
      </c>
    </row>
    <row r="8349" spans="1:5">
      <c r="A8349" s="55">
        <v>44287</v>
      </c>
      <c r="B8349" s="56">
        <v>44286</v>
      </c>
      <c r="C8349" s="56" t="s">
        <v>788</v>
      </c>
      <c r="D8349" s="57">
        <f>VLOOKUP(Pag_Inicio_Corr_mas_casos[[#This Row],[Corregimiento]],Hoja3!$A$2:$D$676,4,0)</f>
        <v>80807</v>
      </c>
      <c r="E8349" s="56">
        <v>7</v>
      </c>
    </row>
    <row r="8350" spans="1:5">
      <c r="A8350" s="55">
        <v>44287</v>
      </c>
      <c r="B8350" s="56">
        <v>44286</v>
      </c>
      <c r="C8350" s="56" t="s">
        <v>959</v>
      </c>
      <c r="D8350" s="57">
        <f>VLOOKUP(Pag_Inicio_Corr_mas_casos[[#This Row],[Corregimiento]],Hoja3!$A$2:$D$676,4,0)</f>
        <v>20307</v>
      </c>
      <c r="E8350" s="56">
        <v>7</v>
      </c>
    </row>
    <row r="8351" spans="1:5">
      <c r="A8351" s="55">
        <v>44287</v>
      </c>
      <c r="B8351" s="56">
        <v>44286</v>
      </c>
      <c r="C8351" s="56" t="s">
        <v>972</v>
      </c>
      <c r="D8351" s="57">
        <f>VLOOKUP(Pag_Inicio_Corr_mas_casos[[#This Row],[Corregimiento]],Hoja3!$A$2:$D$676,4,0)</f>
        <v>41203</v>
      </c>
      <c r="E8351" s="56">
        <v>7</v>
      </c>
    </row>
    <row r="8352" spans="1:5">
      <c r="A8352" s="55">
        <v>44287</v>
      </c>
      <c r="B8352" s="56">
        <v>44286</v>
      </c>
      <c r="C8352" s="56" t="s">
        <v>1022</v>
      </c>
      <c r="D8352" s="57">
        <f>VLOOKUP(Pag_Inicio_Corr_mas_casos[[#This Row],[Corregimiento]],Hoja3!$A$2:$D$676,4,0)</f>
        <v>10203</v>
      </c>
      <c r="E8352" s="56">
        <v>6</v>
      </c>
    </row>
    <row r="8353" spans="1:5">
      <c r="A8353" s="55">
        <v>44287</v>
      </c>
      <c r="B8353" s="56">
        <v>44286</v>
      </c>
      <c r="C8353" s="56" t="s">
        <v>912</v>
      </c>
      <c r="D8353" s="57">
        <f>VLOOKUP(Pag_Inicio_Corr_mas_casos[[#This Row],[Corregimiento]],Hoja3!$A$2:$D$676,4,0)</f>
        <v>40610</v>
      </c>
      <c r="E8353" s="56">
        <v>6</v>
      </c>
    </row>
    <row r="8354" spans="1:5">
      <c r="A8354" s="55">
        <v>44287</v>
      </c>
      <c r="B8354" s="56">
        <v>44286</v>
      </c>
      <c r="C8354" s="56" t="s">
        <v>783</v>
      </c>
      <c r="D8354" s="57">
        <f>VLOOKUP(Pag_Inicio_Corr_mas_casos[[#This Row],[Corregimiento]],Hoja3!$A$2:$D$676,4,0)</f>
        <v>80810</v>
      </c>
      <c r="E8354" s="56">
        <v>6</v>
      </c>
    </row>
    <row r="8355" spans="1:5">
      <c r="A8355" s="37">
        <v>44288</v>
      </c>
      <c r="B8355" s="38">
        <v>44287</v>
      </c>
      <c r="C8355" s="38" t="s">
        <v>853</v>
      </c>
      <c r="D8355" s="39">
        <f>VLOOKUP(Pag_Inicio_Corr_mas_casos[[#This Row],[Corregimiento]],Hoja3!$A$2:$D$676,4,0)</f>
        <v>40612</v>
      </c>
      <c r="E8355" s="38">
        <v>13</v>
      </c>
    </row>
    <row r="8356" spans="1:5">
      <c r="A8356" s="37">
        <v>44288</v>
      </c>
      <c r="B8356" s="38">
        <v>44287</v>
      </c>
      <c r="C8356" s="38" t="s">
        <v>1052</v>
      </c>
      <c r="D8356" s="39">
        <f>VLOOKUP(Pag_Inicio_Corr_mas_casos[[#This Row],[Corregimiento]],Hoja3!$A$2:$D$676,4,0)</f>
        <v>10101</v>
      </c>
      <c r="E8356" s="38">
        <v>12</v>
      </c>
    </row>
    <row r="8357" spans="1:5">
      <c r="A8357" s="37">
        <v>44288</v>
      </c>
      <c r="B8357" s="38">
        <v>44287</v>
      </c>
      <c r="C8357" s="38" t="s">
        <v>904</v>
      </c>
      <c r="D8357" s="39">
        <f>VLOOKUP(Pag_Inicio_Corr_mas_casos[[#This Row],[Corregimiento]],Hoja3!$A$2:$D$676,4,0)</f>
        <v>40501</v>
      </c>
      <c r="E8357" s="38">
        <v>12</v>
      </c>
    </row>
    <row r="8358" spans="1:5">
      <c r="A8358" s="37">
        <v>44288</v>
      </c>
      <c r="B8358" s="38">
        <v>44287</v>
      </c>
      <c r="C8358" s="38" t="s">
        <v>857</v>
      </c>
      <c r="D8358" s="39">
        <f>VLOOKUP(Pag_Inicio_Corr_mas_casos[[#This Row],[Corregimiento]],Hoja3!$A$2:$D$676,4,0)</f>
        <v>80809</v>
      </c>
      <c r="E8358" s="38">
        <v>10</v>
      </c>
    </row>
    <row r="8359" spans="1:5">
      <c r="A8359" s="37">
        <v>44288</v>
      </c>
      <c r="B8359" s="38">
        <v>44287</v>
      </c>
      <c r="C8359" s="38" t="s">
        <v>915</v>
      </c>
      <c r="D8359" s="39">
        <f>VLOOKUP(Pag_Inicio_Corr_mas_casos[[#This Row],[Corregimiento]],Hoja3!$A$2:$D$676,4,0)</f>
        <v>91013</v>
      </c>
      <c r="E8359" s="38">
        <v>9</v>
      </c>
    </row>
    <row r="8360" spans="1:5">
      <c r="A8360" s="37">
        <v>44288</v>
      </c>
      <c r="B8360" s="38">
        <v>44287</v>
      </c>
      <c r="C8360" s="38" t="s">
        <v>930</v>
      </c>
      <c r="D8360" s="39">
        <f>VLOOKUP(Pag_Inicio_Corr_mas_casos[[#This Row],[Corregimiento]],Hoja3!$A$2:$D$676,4,0)</f>
        <v>130104</v>
      </c>
      <c r="E8360" s="38">
        <v>9</v>
      </c>
    </row>
    <row r="8361" spans="1:5">
      <c r="A8361" s="37">
        <v>44288</v>
      </c>
      <c r="B8361" s="38">
        <v>44287</v>
      </c>
      <c r="C8361" s="38" t="s">
        <v>906</v>
      </c>
      <c r="D8361" s="39">
        <f>VLOOKUP(Pag_Inicio_Corr_mas_casos[[#This Row],[Corregimiento]],Hoja3!$A$2:$D$676,4,0)</f>
        <v>40601</v>
      </c>
      <c r="E8361" s="38">
        <v>9</v>
      </c>
    </row>
    <row r="8362" spans="1:5">
      <c r="A8362" s="37">
        <v>44288</v>
      </c>
      <c r="B8362" s="38">
        <v>44287</v>
      </c>
      <c r="C8362" s="38" t="s">
        <v>912</v>
      </c>
      <c r="D8362" s="39">
        <f>VLOOKUP(Pag_Inicio_Corr_mas_casos[[#This Row],[Corregimiento]],Hoja3!$A$2:$D$676,4,0)</f>
        <v>40610</v>
      </c>
      <c r="E8362" s="38">
        <v>7</v>
      </c>
    </row>
    <row r="8363" spans="1:5">
      <c r="A8363" s="37">
        <v>44288</v>
      </c>
      <c r="B8363" s="38">
        <v>44287</v>
      </c>
      <c r="C8363" s="38" t="s">
        <v>820</v>
      </c>
      <c r="D8363" s="39">
        <f>VLOOKUP(Pag_Inicio_Corr_mas_casos[[#This Row],[Corregimiento]],Hoja3!$A$2:$D$676,4,0)</f>
        <v>40203</v>
      </c>
      <c r="E8363" s="38">
        <v>7</v>
      </c>
    </row>
    <row r="8364" spans="1:5">
      <c r="A8364" s="37">
        <v>44288</v>
      </c>
      <c r="B8364" s="38">
        <v>44287</v>
      </c>
      <c r="C8364" s="38" t="s">
        <v>867</v>
      </c>
      <c r="D8364" s="39">
        <f>VLOOKUP(Pag_Inicio_Corr_mas_casos[[#This Row],[Corregimiento]],Hoja3!$A$2:$D$676,4,0)</f>
        <v>81003</v>
      </c>
      <c r="E8364" s="38">
        <v>7</v>
      </c>
    </row>
    <row r="8365" spans="1:5">
      <c r="A8365" s="37">
        <v>44288</v>
      </c>
      <c r="B8365" s="38">
        <v>44287</v>
      </c>
      <c r="C8365" s="38" t="s">
        <v>1099</v>
      </c>
      <c r="D8365" s="39">
        <f>VLOOKUP(Pag_Inicio_Corr_mas_casos[[#This Row],[Corregimiento]],Hoja3!$A$2:$D$676,4,0)</f>
        <v>130703</v>
      </c>
      <c r="E8365" s="38">
        <v>6</v>
      </c>
    </row>
    <row r="8366" spans="1:5">
      <c r="A8366" s="37">
        <v>44288</v>
      </c>
      <c r="B8366" s="38">
        <v>44287</v>
      </c>
      <c r="C8366" s="38" t="s">
        <v>1100</v>
      </c>
      <c r="D8366" s="39">
        <f>VLOOKUP(Pag_Inicio_Corr_mas_casos[[#This Row],[Corregimiento]],Hoja3!$A$2:$D$676,4,0)</f>
        <v>41005</v>
      </c>
      <c r="E8366" s="38">
        <v>6</v>
      </c>
    </row>
    <row r="8367" spans="1:5">
      <c r="A8367" s="37">
        <v>44288</v>
      </c>
      <c r="B8367" s="38">
        <v>44287</v>
      </c>
      <c r="C8367" s="38" t="s">
        <v>816</v>
      </c>
      <c r="D8367" s="39">
        <f>VLOOKUP(Pag_Inicio_Corr_mas_casos[[#This Row],[Corregimiento]],Hoja3!$A$2:$D$676,4,0)</f>
        <v>40606</v>
      </c>
      <c r="E8367" s="38">
        <v>6</v>
      </c>
    </row>
    <row r="8368" spans="1:5">
      <c r="A8368" s="37">
        <v>44288</v>
      </c>
      <c r="B8368" s="38">
        <v>44287</v>
      </c>
      <c r="C8368" s="38" t="s">
        <v>1101</v>
      </c>
      <c r="D8368" s="39">
        <f>VLOOKUP(Pag_Inicio_Corr_mas_casos[[#This Row],[Corregimiento]],Hoja3!$A$2:$D$676,4,0)</f>
        <v>41103</v>
      </c>
      <c r="E8368" s="38">
        <v>5</v>
      </c>
    </row>
    <row r="8369" spans="1:5">
      <c r="A8369" s="37">
        <v>44288</v>
      </c>
      <c r="B8369" s="38">
        <v>44287</v>
      </c>
      <c r="C8369" s="38" t="s">
        <v>797</v>
      </c>
      <c r="D8369" s="39">
        <f>VLOOKUP(Pag_Inicio_Corr_mas_casos[[#This Row],[Corregimiento]],Hoja3!$A$2:$D$676,4,0)</f>
        <v>80813</v>
      </c>
      <c r="E8369" s="38">
        <v>5</v>
      </c>
    </row>
    <row r="8370" spans="1:5">
      <c r="A8370" s="37">
        <v>44288</v>
      </c>
      <c r="B8370" s="38">
        <v>44287</v>
      </c>
      <c r="C8370" s="38" t="s">
        <v>783</v>
      </c>
      <c r="D8370" s="39">
        <f>VLOOKUP(Pag_Inicio_Corr_mas_casos[[#This Row],[Corregimiento]],Hoja3!$A$2:$D$676,4,0)</f>
        <v>80810</v>
      </c>
      <c r="E8370" s="38">
        <v>5</v>
      </c>
    </row>
    <row r="8371" spans="1:5">
      <c r="A8371" s="37">
        <v>44288</v>
      </c>
      <c r="B8371" s="38">
        <v>44287</v>
      </c>
      <c r="C8371" s="38" t="s">
        <v>786</v>
      </c>
      <c r="D8371" s="39">
        <f>VLOOKUP(Pag_Inicio_Corr_mas_casos[[#This Row],[Corregimiento]],Hoja3!$A$2:$D$676,4,0)</f>
        <v>80806</v>
      </c>
      <c r="E8371" s="38">
        <v>5</v>
      </c>
    </row>
    <row r="8372" spans="1:5">
      <c r="A8372" s="37">
        <v>44288</v>
      </c>
      <c r="B8372" s="38">
        <v>44287</v>
      </c>
      <c r="C8372" s="38" t="s">
        <v>849</v>
      </c>
      <c r="D8372" s="39">
        <f>VLOOKUP(Pag_Inicio_Corr_mas_casos[[#This Row],[Corregimiento]],Hoja3!$A$2:$D$676,4,0)</f>
        <v>40611</v>
      </c>
      <c r="E8372" s="38">
        <v>5</v>
      </c>
    </row>
    <row r="8373" spans="1:5">
      <c r="A8373" s="37">
        <v>44288</v>
      </c>
      <c r="B8373" s="38">
        <v>44287</v>
      </c>
      <c r="C8373" s="38" t="s">
        <v>927</v>
      </c>
      <c r="D8373" s="39">
        <f>VLOOKUP(Pag_Inicio_Corr_mas_casos[[#This Row],[Corregimiento]],Hoja3!$A$2:$D$676,4,0)</f>
        <v>40604</v>
      </c>
      <c r="E8373" s="38">
        <v>5</v>
      </c>
    </row>
    <row r="8374" spans="1:5">
      <c r="A8374" s="37">
        <v>44288</v>
      </c>
      <c r="B8374" s="38">
        <v>44287</v>
      </c>
      <c r="C8374" s="38" t="s">
        <v>905</v>
      </c>
      <c r="D8374" s="39">
        <f>VLOOKUP(Pag_Inicio_Corr_mas_casos[[#This Row],[Corregimiento]],Hoja3!$A$2:$D$676,4,0)</f>
        <v>91007</v>
      </c>
      <c r="E8374" s="38">
        <v>5</v>
      </c>
    </row>
    <row r="8375" spans="1:5">
      <c r="A8375" s="67">
        <v>44289</v>
      </c>
      <c r="B8375" s="68">
        <v>44288</v>
      </c>
      <c r="C8375" s="68" t="s">
        <v>868</v>
      </c>
      <c r="D8375" s="69">
        <f>VLOOKUP(Pag_Inicio_Corr_mas_casos[[#This Row],[Corregimiento]],Hoja3!$A$2:$D$676,4,0)</f>
        <v>91001</v>
      </c>
      <c r="E8375" s="68">
        <v>17</v>
      </c>
    </row>
    <row r="8376" spans="1:5">
      <c r="A8376" s="67">
        <v>44289</v>
      </c>
      <c r="B8376" s="68">
        <v>44288</v>
      </c>
      <c r="C8376" s="68" t="s">
        <v>925</v>
      </c>
      <c r="D8376" s="69">
        <f>VLOOKUP(Pag_Inicio_Corr_mas_casos[[#This Row],[Corregimiento]],Hoja3!$A$2:$D$676,4,0)</f>
        <v>91101</v>
      </c>
      <c r="E8376" s="68">
        <v>10</v>
      </c>
    </row>
    <row r="8377" spans="1:5">
      <c r="A8377" s="67">
        <v>44289</v>
      </c>
      <c r="B8377" s="68">
        <v>44288</v>
      </c>
      <c r="C8377" s="68" t="s">
        <v>618</v>
      </c>
      <c r="D8377" s="69">
        <f>VLOOKUP(Pag_Inicio_Corr_mas_casos[[#This Row],[Corregimiento]],Hoja3!$A$2:$D$676,4,0)</f>
        <v>80821</v>
      </c>
      <c r="E8377" s="68">
        <v>9</v>
      </c>
    </row>
    <row r="8378" spans="1:5">
      <c r="A8378" s="67">
        <v>44289</v>
      </c>
      <c r="B8378" s="68">
        <v>44288</v>
      </c>
      <c r="C8378" s="68" t="s">
        <v>906</v>
      </c>
      <c r="D8378" s="69">
        <f>VLOOKUP(Pag_Inicio_Corr_mas_casos[[#This Row],[Corregimiento]],Hoja3!$A$2:$D$676,4,0)</f>
        <v>40601</v>
      </c>
      <c r="E8378" s="68">
        <v>9</v>
      </c>
    </row>
    <row r="8379" spans="1:5">
      <c r="A8379" s="67">
        <v>44289</v>
      </c>
      <c r="B8379" s="68">
        <v>44288</v>
      </c>
      <c r="C8379" s="68" t="s">
        <v>858</v>
      </c>
      <c r="D8379" s="69">
        <f>VLOOKUP(Pag_Inicio_Corr_mas_casos[[#This Row],[Corregimiento]],Hoja3!$A$2:$D$676,4,0)</f>
        <v>80819</v>
      </c>
      <c r="E8379" s="68">
        <v>8</v>
      </c>
    </row>
    <row r="8380" spans="1:5">
      <c r="A8380" s="67">
        <v>44289</v>
      </c>
      <c r="B8380" s="68">
        <v>44288</v>
      </c>
      <c r="C8380" s="68" t="s">
        <v>898</v>
      </c>
      <c r="D8380" s="69">
        <f>VLOOKUP(Pag_Inicio_Corr_mas_casos[[#This Row],[Corregimiento]],Hoja3!$A$2:$D$676,4,0)</f>
        <v>40201</v>
      </c>
      <c r="E8380" s="68">
        <v>5</v>
      </c>
    </row>
    <row r="8381" spans="1:5">
      <c r="A8381" s="67">
        <v>44289</v>
      </c>
      <c r="B8381" s="68">
        <v>44288</v>
      </c>
      <c r="C8381" s="68" t="s">
        <v>796</v>
      </c>
      <c r="D8381" s="69">
        <f>VLOOKUP(Pag_Inicio_Corr_mas_casos[[#This Row],[Corregimiento]],Hoja3!$A$2:$D$676,4,0)</f>
        <v>130107</v>
      </c>
      <c r="E8381" s="68">
        <v>5</v>
      </c>
    </row>
    <row r="8382" spans="1:5">
      <c r="A8382" s="67">
        <v>44289</v>
      </c>
      <c r="B8382" s="68">
        <v>44288</v>
      </c>
      <c r="C8382" s="68" t="s">
        <v>1052</v>
      </c>
      <c r="D8382" s="69">
        <f>VLOOKUP(Pag_Inicio_Corr_mas_casos[[#This Row],[Corregimiento]],Hoja3!$A$2:$D$676,4,0)</f>
        <v>10101</v>
      </c>
      <c r="E8382" s="68">
        <v>4</v>
      </c>
    </row>
    <row r="8383" spans="1:5">
      <c r="A8383" s="67">
        <v>44289</v>
      </c>
      <c r="B8383" s="68">
        <v>44288</v>
      </c>
      <c r="C8383" s="68" t="s">
        <v>786</v>
      </c>
      <c r="D8383" s="69">
        <f>VLOOKUP(Pag_Inicio_Corr_mas_casos[[#This Row],[Corregimiento]],Hoja3!$A$2:$D$676,4,0)</f>
        <v>80806</v>
      </c>
      <c r="E8383" s="68">
        <v>4</v>
      </c>
    </row>
    <row r="8384" spans="1:5">
      <c r="A8384" s="67">
        <v>44289</v>
      </c>
      <c r="B8384" s="68">
        <v>44288</v>
      </c>
      <c r="C8384" s="68" t="s">
        <v>921</v>
      </c>
      <c r="D8384" s="69">
        <f>VLOOKUP(Pag_Inicio_Corr_mas_casos[[#This Row],[Corregimiento]],Hoja3!$A$2:$D$676,4,0)</f>
        <v>20205</v>
      </c>
      <c r="E8384" s="68">
        <v>4</v>
      </c>
    </row>
    <row r="8385" spans="1:6">
      <c r="A8385" s="67">
        <v>44289</v>
      </c>
      <c r="B8385" s="68">
        <v>44288</v>
      </c>
      <c r="C8385" s="68" t="s">
        <v>793</v>
      </c>
      <c r="D8385" s="69">
        <f>VLOOKUP(Pag_Inicio_Corr_mas_casos[[#This Row],[Corregimiento]],Hoja3!$A$2:$D$676,4,0)</f>
        <v>80826</v>
      </c>
      <c r="E8385" s="68">
        <v>4</v>
      </c>
    </row>
    <row r="8386" spans="1:6">
      <c r="A8386" s="67">
        <v>44289</v>
      </c>
      <c r="B8386" s="68">
        <v>44288</v>
      </c>
      <c r="C8386" s="68" t="s">
        <v>816</v>
      </c>
      <c r="D8386" s="68">
        <v>40606</v>
      </c>
      <c r="E8386" s="68">
        <v>4</v>
      </c>
      <c r="F8386" t="s">
        <v>947</v>
      </c>
    </row>
    <row r="8387" spans="1:6">
      <c r="A8387" s="67">
        <v>44289</v>
      </c>
      <c r="B8387" s="68">
        <v>44288</v>
      </c>
      <c r="C8387" s="68" t="s">
        <v>857</v>
      </c>
      <c r="D8387" s="69">
        <f>VLOOKUP(Pag_Inicio_Corr_mas_casos[[#This Row],[Corregimiento]],Hoja3!$A$2:$D$676,4,0)</f>
        <v>80809</v>
      </c>
      <c r="E8387" s="68">
        <v>3</v>
      </c>
    </row>
    <row r="8388" spans="1:6">
      <c r="A8388" s="67">
        <v>44289</v>
      </c>
      <c r="B8388" s="68">
        <v>44288</v>
      </c>
      <c r="C8388" s="68" t="s">
        <v>816</v>
      </c>
      <c r="D8388" s="68">
        <v>20306</v>
      </c>
      <c r="E8388" s="68">
        <v>3</v>
      </c>
      <c r="F8388" t="s">
        <v>1102</v>
      </c>
    </row>
    <row r="8389" spans="1:6">
      <c r="A8389" s="67">
        <v>44289</v>
      </c>
      <c r="B8389" s="68">
        <v>44288</v>
      </c>
      <c r="C8389" s="68" t="s">
        <v>1021</v>
      </c>
      <c r="D8389" s="69">
        <f>VLOOKUP(Pag_Inicio_Corr_mas_casos[[#This Row],[Corregimiento]],Hoja3!$A$2:$D$676,4,0)</f>
        <v>40701</v>
      </c>
      <c r="E8389" s="68">
        <v>3</v>
      </c>
    </row>
    <row r="8390" spans="1:6">
      <c r="A8390" s="67">
        <v>44289</v>
      </c>
      <c r="B8390" s="68">
        <v>44288</v>
      </c>
      <c r="C8390" s="68" t="s">
        <v>804</v>
      </c>
      <c r="D8390" s="69">
        <f>VLOOKUP(Pag_Inicio_Corr_mas_casos[[#This Row],[Corregimiento]],Hoja3!$A$2:$D$676,4,0)</f>
        <v>50208</v>
      </c>
      <c r="E8390" s="68">
        <v>3</v>
      </c>
    </row>
    <row r="8391" spans="1:6">
      <c r="A8391" s="67">
        <v>44289</v>
      </c>
      <c r="B8391" s="68">
        <v>44288</v>
      </c>
      <c r="C8391" s="68" t="s">
        <v>785</v>
      </c>
      <c r="D8391" s="69">
        <f>VLOOKUP(Pag_Inicio_Corr_mas_casos[[#This Row],[Corregimiento]],Hoja3!$A$2:$D$676,4,0)</f>
        <v>81009</v>
      </c>
      <c r="E8391" s="68">
        <v>3</v>
      </c>
    </row>
    <row r="8392" spans="1:6">
      <c r="A8392" s="67">
        <v>44289</v>
      </c>
      <c r="B8392" s="68">
        <v>44288</v>
      </c>
      <c r="C8392" s="68" t="s">
        <v>864</v>
      </c>
      <c r="D8392" s="69">
        <f>VLOOKUP(Pag_Inicio_Corr_mas_casos[[#This Row],[Corregimiento]],Hoja3!$A$2:$D$676,4,0)</f>
        <v>81008</v>
      </c>
      <c r="E8392" s="68">
        <v>3</v>
      </c>
    </row>
    <row r="8393" spans="1:6">
      <c r="A8393" s="67">
        <v>44289</v>
      </c>
      <c r="B8393" s="68">
        <v>44288</v>
      </c>
      <c r="C8393" s="68" t="s">
        <v>924</v>
      </c>
      <c r="D8393" s="69">
        <f>VLOOKUP(Pag_Inicio_Corr_mas_casos[[#This Row],[Corregimiento]],Hoja3!$A$2:$D$676,4,0)</f>
        <v>40503</v>
      </c>
      <c r="E8393" s="68">
        <v>3</v>
      </c>
    </row>
    <row r="8394" spans="1:6">
      <c r="A8394" s="67">
        <v>44289</v>
      </c>
      <c r="B8394" s="68">
        <v>44288</v>
      </c>
      <c r="C8394" s="68" t="s">
        <v>797</v>
      </c>
      <c r="D8394" s="69">
        <f>VLOOKUP(Pag_Inicio_Corr_mas_casos[[#This Row],[Corregimiento]],Hoja3!$A$2:$D$676,4,0)</f>
        <v>80813</v>
      </c>
      <c r="E8394" s="68">
        <v>3</v>
      </c>
    </row>
    <row r="8395" spans="1:6">
      <c r="A8395" s="48">
        <v>44290</v>
      </c>
      <c r="B8395" s="46">
        <v>44289</v>
      </c>
      <c r="C8395" s="46" t="s">
        <v>906</v>
      </c>
      <c r="D8395" s="47">
        <f>VLOOKUP(Pag_Inicio_Corr_mas_casos[[#This Row],[Corregimiento]],Hoja3!$A$2:$D$676,4,0)</f>
        <v>40601</v>
      </c>
      <c r="E8395" s="46">
        <v>14</v>
      </c>
    </row>
    <row r="8396" spans="1:6">
      <c r="A8396" s="48">
        <v>44290</v>
      </c>
      <c r="B8396" s="46">
        <v>44289</v>
      </c>
      <c r="C8396" s="46" t="s">
        <v>905</v>
      </c>
      <c r="D8396" s="47">
        <f>VLOOKUP(Pag_Inicio_Corr_mas_casos[[#This Row],[Corregimiento]],Hoja3!$A$2:$D$676,4,0)</f>
        <v>91007</v>
      </c>
      <c r="E8396" s="46">
        <v>14</v>
      </c>
    </row>
    <row r="8397" spans="1:6">
      <c r="A8397" s="48">
        <v>44290</v>
      </c>
      <c r="B8397" s="46">
        <v>44289</v>
      </c>
      <c r="C8397" s="46" t="s">
        <v>1052</v>
      </c>
      <c r="D8397" s="47">
        <f>VLOOKUP(Pag_Inicio_Corr_mas_casos[[#This Row],[Corregimiento]],Hoja3!$A$2:$D$676,4,0)</f>
        <v>10101</v>
      </c>
      <c r="E8397" s="46">
        <v>11</v>
      </c>
    </row>
    <row r="8398" spans="1:6">
      <c r="A8398" s="48">
        <v>44290</v>
      </c>
      <c r="B8398" s="46">
        <v>44289</v>
      </c>
      <c r="C8398" s="46" t="s">
        <v>884</v>
      </c>
      <c r="D8398" s="47">
        <f>VLOOKUP(Pag_Inicio_Corr_mas_casos[[#This Row],[Corregimiento]],Hoja3!$A$2:$D$676,4,0)</f>
        <v>130108</v>
      </c>
      <c r="E8398" s="46">
        <v>11</v>
      </c>
    </row>
    <row r="8399" spans="1:6">
      <c r="A8399" s="48">
        <v>44290</v>
      </c>
      <c r="B8399" s="46">
        <v>44289</v>
      </c>
      <c r="C8399" s="46" t="s">
        <v>858</v>
      </c>
      <c r="D8399" s="47">
        <f>VLOOKUP(Pag_Inicio_Corr_mas_casos[[#This Row],[Corregimiento]],Hoja3!$A$2:$D$676,4,0)</f>
        <v>80819</v>
      </c>
      <c r="E8399" s="46">
        <v>9</v>
      </c>
    </row>
    <row r="8400" spans="1:6">
      <c r="A8400" s="48">
        <v>44290</v>
      </c>
      <c r="B8400" s="46">
        <v>44289</v>
      </c>
      <c r="C8400" s="46" t="s">
        <v>904</v>
      </c>
      <c r="D8400" s="47">
        <f>VLOOKUP(Pag_Inicio_Corr_mas_casos[[#This Row],[Corregimiento]],Hoja3!$A$2:$D$676,4,0)</f>
        <v>40501</v>
      </c>
      <c r="E8400" s="46">
        <v>8</v>
      </c>
    </row>
    <row r="8401" spans="1:5">
      <c r="A8401" s="48">
        <v>44290</v>
      </c>
      <c r="B8401" s="46">
        <v>44289</v>
      </c>
      <c r="C8401" s="46" t="s">
        <v>816</v>
      </c>
      <c r="D8401" s="47">
        <f>VLOOKUP(Pag_Inicio_Corr_mas_casos[[#This Row],[Corregimiento]],Hoja3!$A$2:$D$676,4,0)</f>
        <v>40606</v>
      </c>
      <c r="E8401" s="46">
        <v>8</v>
      </c>
    </row>
    <row r="8402" spans="1:5">
      <c r="A8402" s="48">
        <v>44290</v>
      </c>
      <c r="B8402" s="46">
        <v>44289</v>
      </c>
      <c r="C8402" s="46" t="s">
        <v>868</v>
      </c>
      <c r="D8402" s="47">
        <f>VLOOKUP(Pag_Inicio_Corr_mas_casos[[#This Row],[Corregimiento]],Hoja3!$A$2:$D$676,4,0)</f>
        <v>91001</v>
      </c>
      <c r="E8402" s="46">
        <v>8</v>
      </c>
    </row>
    <row r="8403" spans="1:5">
      <c r="A8403" s="48">
        <v>44290</v>
      </c>
      <c r="B8403" s="46">
        <v>44289</v>
      </c>
      <c r="C8403" s="46" t="s">
        <v>797</v>
      </c>
      <c r="D8403" s="47">
        <f>VLOOKUP(Pag_Inicio_Corr_mas_casos[[#This Row],[Corregimiento]],Hoja3!$A$2:$D$676,4,0)</f>
        <v>80813</v>
      </c>
      <c r="E8403" s="46">
        <v>7</v>
      </c>
    </row>
    <row r="8404" spans="1:5">
      <c r="A8404" s="48">
        <v>44290</v>
      </c>
      <c r="B8404" s="46">
        <v>44289</v>
      </c>
      <c r="C8404" s="46" t="s">
        <v>1013</v>
      </c>
      <c r="D8404" s="47">
        <f>VLOOKUP(Pag_Inicio_Corr_mas_casos[[#This Row],[Corregimiento]],Hoja3!$A$2:$D$676,4,0)</f>
        <v>10201</v>
      </c>
      <c r="E8404" s="46">
        <v>7</v>
      </c>
    </row>
    <row r="8405" spans="1:5">
      <c r="A8405" s="48">
        <v>44290</v>
      </c>
      <c r="B8405" s="46">
        <v>44289</v>
      </c>
      <c r="C8405" s="46" t="s">
        <v>898</v>
      </c>
      <c r="D8405" s="47">
        <f>VLOOKUP(Pag_Inicio_Corr_mas_casos[[#This Row],[Corregimiento]],Hoja3!$A$2:$D$676,4,0)</f>
        <v>40201</v>
      </c>
      <c r="E8405" s="46">
        <v>6</v>
      </c>
    </row>
    <row r="8406" spans="1:5">
      <c r="A8406" s="48">
        <v>44290</v>
      </c>
      <c r="B8406" s="46">
        <v>44289</v>
      </c>
      <c r="C8406" s="46" t="s">
        <v>879</v>
      </c>
      <c r="D8406" s="47">
        <f>VLOOKUP(Pag_Inicio_Corr_mas_casos[[#This Row],[Corregimiento]],Hoja3!$A$2:$D$676,4,0)</f>
        <v>91008</v>
      </c>
      <c r="E8406" s="46">
        <v>6</v>
      </c>
    </row>
    <row r="8407" spans="1:5">
      <c r="A8407" s="48">
        <v>44290</v>
      </c>
      <c r="B8407" s="46">
        <v>44289</v>
      </c>
      <c r="C8407" s="46" t="s">
        <v>915</v>
      </c>
      <c r="D8407" s="47">
        <f>VLOOKUP(Pag_Inicio_Corr_mas_casos[[#This Row],[Corregimiento]],Hoja3!$A$2:$D$676,4,0)</f>
        <v>91013</v>
      </c>
      <c r="E8407" s="46">
        <v>6</v>
      </c>
    </row>
    <row r="8408" spans="1:5">
      <c r="A8408" s="48">
        <v>44290</v>
      </c>
      <c r="B8408" s="46">
        <v>44289</v>
      </c>
      <c r="C8408" s="46" t="s">
        <v>1057</v>
      </c>
      <c r="D8408" s="47">
        <f>VLOOKUP(Pag_Inicio_Corr_mas_casos[[#This Row],[Corregimiento]],Hoja3!$A$2:$D$676,4,0)</f>
        <v>41104</v>
      </c>
      <c r="E8408" s="46">
        <v>5</v>
      </c>
    </row>
    <row r="8409" spans="1:5">
      <c r="A8409" s="48">
        <v>44290</v>
      </c>
      <c r="B8409" s="46">
        <v>44289</v>
      </c>
      <c r="C8409" s="46" t="s">
        <v>924</v>
      </c>
      <c r="D8409" s="47">
        <f>VLOOKUP(Pag_Inicio_Corr_mas_casos[[#This Row],[Corregimiento]],Hoja3!$A$2:$D$676,4,0)</f>
        <v>40503</v>
      </c>
      <c r="E8409" s="46">
        <v>5</v>
      </c>
    </row>
    <row r="8410" spans="1:5">
      <c r="A8410" s="48">
        <v>44290</v>
      </c>
      <c r="B8410" s="46">
        <v>44289</v>
      </c>
      <c r="C8410" s="46" t="s">
        <v>901</v>
      </c>
      <c r="D8410" s="47">
        <f>VLOOKUP(Pag_Inicio_Corr_mas_casos[[#This Row],[Corregimiento]],Hoja3!$A$2:$D$676,4,0)</f>
        <v>90301</v>
      </c>
      <c r="E8410" s="46">
        <v>5</v>
      </c>
    </row>
    <row r="8411" spans="1:5">
      <c r="A8411" s="48">
        <v>44290</v>
      </c>
      <c r="B8411" s="46">
        <v>44289</v>
      </c>
      <c r="C8411" s="46" t="s">
        <v>788</v>
      </c>
      <c r="D8411" s="47">
        <f>VLOOKUP(Pag_Inicio_Corr_mas_casos[[#This Row],[Corregimiento]],Hoja3!$A$2:$D$676,4,0)</f>
        <v>80807</v>
      </c>
      <c r="E8411" s="46">
        <v>5</v>
      </c>
    </row>
    <row r="8412" spans="1:5">
      <c r="A8412" s="48">
        <v>44290</v>
      </c>
      <c r="B8412" s="46">
        <v>44289</v>
      </c>
      <c r="C8412" s="46" t="s">
        <v>991</v>
      </c>
      <c r="D8412" s="47">
        <f>VLOOKUP(Pag_Inicio_Corr_mas_casos[[#This Row],[Corregimiento]],Hoja3!$A$2:$D$676,4,0)</f>
        <v>40506</v>
      </c>
      <c r="E8412" s="46">
        <v>5</v>
      </c>
    </row>
    <row r="8413" spans="1:5">
      <c r="A8413" s="48">
        <v>44290</v>
      </c>
      <c r="B8413" s="46">
        <v>44289</v>
      </c>
      <c r="C8413" s="46" t="s">
        <v>786</v>
      </c>
      <c r="D8413" s="47">
        <f>VLOOKUP(Pag_Inicio_Corr_mas_casos[[#This Row],[Corregimiento]],Hoja3!$A$2:$D$676,4,0)</f>
        <v>80806</v>
      </c>
      <c r="E8413" s="46">
        <v>4</v>
      </c>
    </row>
    <row r="8414" spans="1:5">
      <c r="A8414" s="48">
        <v>44290</v>
      </c>
      <c r="B8414" s="46">
        <v>44289</v>
      </c>
      <c r="C8414" s="46" t="s">
        <v>1103</v>
      </c>
      <c r="D8414" s="47">
        <f>VLOOKUP(Pag_Inicio_Corr_mas_casos[[#This Row],[Corregimiento]],Hoja3!$A$2:$D$676,4,0)</f>
        <v>120405</v>
      </c>
      <c r="E8414" s="46">
        <v>4</v>
      </c>
    </row>
    <row r="8415" spans="1:5">
      <c r="A8415" s="83">
        <v>44291</v>
      </c>
      <c r="B8415" s="84">
        <v>44290</v>
      </c>
      <c r="C8415" s="84" t="s">
        <v>925</v>
      </c>
      <c r="D8415" s="85">
        <f>VLOOKUP(Pag_Inicio_Corr_mas_casos[[#This Row],[Corregimiento]],Hoja3!$A$2:$D$676,4,0)</f>
        <v>91101</v>
      </c>
      <c r="E8415" s="84">
        <v>7</v>
      </c>
    </row>
    <row r="8416" spans="1:5">
      <c r="A8416" s="83">
        <v>44291</v>
      </c>
      <c r="B8416" s="84">
        <v>44290</v>
      </c>
      <c r="C8416" s="84" t="s">
        <v>892</v>
      </c>
      <c r="D8416" s="85">
        <f>VLOOKUP(Pag_Inicio_Corr_mas_casos[[#This Row],[Corregimiento]],Hoja3!$A$2:$D$676,4,0)</f>
        <v>80812</v>
      </c>
      <c r="E8416" s="84">
        <v>7</v>
      </c>
    </row>
    <row r="8417" spans="1:5">
      <c r="A8417" s="83">
        <v>44291</v>
      </c>
      <c r="B8417" s="84">
        <v>44290</v>
      </c>
      <c r="C8417" s="84" t="s">
        <v>1104</v>
      </c>
      <c r="D8417" s="85">
        <f>VLOOKUP(Pag_Inicio_Corr_mas_casos[[#This Row],[Corregimiento]],Hoja3!$A$2:$D$676,4,0)</f>
        <v>40703</v>
      </c>
      <c r="E8417" s="84">
        <v>6</v>
      </c>
    </row>
    <row r="8418" spans="1:5">
      <c r="A8418" s="83">
        <v>44291</v>
      </c>
      <c r="B8418" s="84">
        <v>44290</v>
      </c>
      <c r="C8418" s="84" t="s">
        <v>858</v>
      </c>
      <c r="D8418" s="85">
        <f>VLOOKUP(Pag_Inicio_Corr_mas_casos[[#This Row],[Corregimiento]],Hoja3!$A$2:$D$676,4,0)</f>
        <v>80819</v>
      </c>
      <c r="E8418" s="84">
        <v>6</v>
      </c>
    </row>
    <row r="8419" spans="1:5">
      <c r="A8419" s="83">
        <v>44291</v>
      </c>
      <c r="B8419" s="84">
        <v>44290</v>
      </c>
      <c r="C8419" s="84" t="s">
        <v>889</v>
      </c>
      <c r="D8419" s="85">
        <f>VLOOKUP(Pag_Inicio_Corr_mas_casos[[#This Row],[Corregimiento]],Hoja3!$A$2:$D$676,4,0)</f>
        <v>20602</v>
      </c>
      <c r="E8419" s="84">
        <v>6</v>
      </c>
    </row>
    <row r="8420" spans="1:5">
      <c r="A8420" s="83">
        <v>44291</v>
      </c>
      <c r="B8420" s="84">
        <v>44290</v>
      </c>
      <c r="C8420" s="84" t="s">
        <v>1105</v>
      </c>
      <c r="D8420" s="85">
        <f>VLOOKUP(Pag_Inicio_Corr_mas_casos[[#This Row],[Corregimiento]],Hoja3!$A$2:$D$676,4,0)</f>
        <v>40502</v>
      </c>
      <c r="E8420" s="84">
        <v>6</v>
      </c>
    </row>
    <row r="8421" spans="1:5">
      <c r="A8421" s="83">
        <v>44291</v>
      </c>
      <c r="B8421" s="84">
        <v>44290</v>
      </c>
      <c r="C8421" s="84" t="s">
        <v>1106</v>
      </c>
      <c r="D8421" s="85">
        <f>VLOOKUP(Pag_Inicio_Corr_mas_casos[[#This Row],[Corregimiento]],Hoja3!$A$2:$D$676,4,0)</f>
        <v>90705</v>
      </c>
      <c r="E8421" s="84">
        <v>4</v>
      </c>
    </row>
    <row r="8422" spans="1:5">
      <c r="A8422" s="83">
        <v>44291</v>
      </c>
      <c r="B8422" s="84">
        <v>44290</v>
      </c>
      <c r="C8422" s="84" t="s">
        <v>820</v>
      </c>
      <c r="D8422" s="85">
        <f>VLOOKUP(Pag_Inicio_Corr_mas_casos[[#This Row],[Corregimiento]],Hoja3!$A$2:$D$676,4,0)</f>
        <v>40203</v>
      </c>
      <c r="E8422" s="84">
        <v>4</v>
      </c>
    </row>
    <row r="8423" spans="1:5">
      <c r="A8423" s="83">
        <v>44291</v>
      </c>
      <c r="B8423" s="84">
        <v>44290</v>
      </c>
      <c r="C8423" s="84" t="s">
        <v>853</v>
      </c>
      <c r="D8423" s="85">
        <f>VLOOKUP(Pag_Inicio_Corr_mas_casos[[#This Row],[Corregimiento]],Hoja3!$A$2:$D$676,4,0)</f>
        <v>40612</v>
      </c>
      <c r="E8423" s="84">
        <v>4</v>
      </c>
    </row>
    <row r="8424" spans="1:5">
      <c r="A8424" s="83">
        <v>44291</v>
      </c>
      <c r="B8424" s="84">
        <v>44290</v>
      </c>
      <c r="C8424" s="84" t="s">
        <v>882</v>
      </c>
      <c r="D8424" s="85">
        <f>VLOOKUP(Pag_Inicio_Corr_mas_casos[[#This Row],[Corregimiento]],Hoja3!$A$2:$D$676,4,0)</f>
        <v>130106</v>
      </c>
      <c r="E8424" s="84">
        <v>4</v>
      </c>
    </row>
    <row r="8425" spans="1:5">
      <c r="A8425" s="83">
        <v>44291</v>
      </c>
      <c r="B8425" s="84">
        <v>44290</v>
      </c>
      <c r="C8425" s="84" t="s">
        <v>783</v>
      </c>
      <c r="D8425" s="85">
        <f>VLOOKUP(Pag_Inicio_Corr_mas_casos[[#This Row],[Corregimiento]],Hoja3!$A$2:$D$676,4,0)</f>
        <v>80810</v>
      </c>
      <c r="E8425" s="84">
        <v>3</v>
      </c>
    </row>
    <row r="8426" spans="1:5">
      <c r="A8426" s="83">
        <v>44291</v>
      </c>
      <c r="B8426" s="84">
        <v>44290</v>
      </c>
      <c r="C8426" s="84" t="s">
        <v>797</v>
      </c>
      <c r="D8426" s="85">
        <f>VLOOKUP(Pag_Inicio_Corr_mas_casos[[#This Row],[Corregimiento]],Hoja3!$A$2:$D$676,4,0)</f>
        <v>80813</v>
      </c>
      <c r="E8426" s="84">
        <v>3</v>
      </c>
    </row>
    <row r="8427" spans="1:5">
      <c r="A8427" s="83">
        <v>44291</v>
      </c>
      <c r="B8427" s="84">
        <v>44290</v>
      </c>
      <c r="C8427" s="84" t="s">
        <v>906</v>
      </c>
      <c r="D8427" s="85">
        <f>VLOOKUP(Pag_Inicio_Corr_mas_casos[[#This Row],[Corregimiento]],Hoja3!$A$2:$D$676,4,0)</f>
        <v>40601</v>
      </c>
      <c r="E8427" s="84">
        <v>3</v>
      </c>
    </row>
    <row r="8428" spans="1:5">
      <c r="A8428" s="83">
        <v>44291</v>
      </c>
      <c r="B8428" s="84">
        <v>44290</v>
      </c>
      <c r="C8428" s="84" t="s">
        <v>1107</v>
      </c>
      <c r="D8428" s="85">
        <f>VLOOKUP(Pag_Inicio_Corr_mas_casos[[#This Row],[Corregimiento]],Hoja3!$A$2:$D$676,4,0)</f>
        <v>90305</v>
      </c>
      <c r="E8428" s="84">
        <v>3</v>
      </c>
    </row>
    <row r="8429" spans="1:5">
      <c r="A8429" s="83">
        <v>44291</v>
      </c>
      <c r="B8429" s="84">
        <v>44290</v>
      </c>
      <c r="C8429" s="84" t="s">
        <v>898</v>
      </c>
      <c r="D8429" s="85">
        <f>VLOOKUP(Pag_Inicio_Corr_mas_casos[[#This Row],[Corregimiento]],Hoja3!$A$2:$D$676,4,0)</f>
        <v>40201</v>
      </c>
      <c r="E8429" s="84">
        <v>3</v>
      </c>
    </row>
    <row r="8430" spans="1:5">
      <c r="A8430" s="83">
        <v>44291</v>
      </c>
      <c r="B8430" s="84">
        <v>44290</v>
      </c>
      <c r="C8430" s="84" t="s">
        <v>806</v>
      </c>
      <c r="D8430" s="85">
        <f>VLOOKUP(Pag_Inicio_Corr_mas_casos[[#This Row],[Corregimiento]],Hoja3!$A$2:$D$676,4,0)</f>
        <v>80804</v>
      </c>
      <c r="E8430" s="84">
        <v>3</v>
      </c>
    </row>
    <row r="8431" spans="1:5">
      <c r="A8431" s="83">
        <v>44291</v>
      </c>
      <c r="B8431" s="84">
        <v>44290</v>
      </c>
      <c r="C8431" s="84" t="s">
        <v>800</v>
      </c>
      <c r="D8431" s="85">
        <f>VLOOKUP(Pag_Inicio_Corr_mas_casos[[#This Row],[Corregimiento]],Hoja3!$A$2:$D$676,4,0)</f>
        <v>80822</v>
      </c>
      <c r="E8431" s="84">
        <v>3</v>
      </c>
    </row>
    <row r="8432" spans="1:5">
      <c r="A8432" s="83">
        <v>44291</v>
      </c>
      <c r="B8432" s="84">
        <v>44290</v>
      </c>
      <c r="C8432" s="84" t="s">
        <v>1051</v>
      </c>
      <c r="D8432" s="85">
        <f>VLOOKUP(Pag_Inicio_Corr_mas_casos[[#This Row],[Corregimiento]],Hoja3!$A$2:$D$676,4,0)</f>
        <v>10207</v>
      </c>
      <c r="E8432" s="84">
        <v>3</v>
      </c>
    </row>
    <row r="8433" spans="1:5">
      <c r="A8433" s="83">
        <v>44291</v>
      </c>
      <c r="B8433" s="84">
        <v>44290</v>
      </c>
      <c r="C8433" s="84" t="s">
        <v>786</v>
      </c>
      <c r="D8433" s="85">
        <f>VLOOKUP(Pag_Inicio_Corr_mas_casos[[#This Row],[Corregimiento]],Hoja3!$A$2:$D$676,4,0)</f>
        <v>80806</v>
      </c>
      <c r="E8433" s="84">
        <v>3</v>
      </c>
    </row>
    <row r="8434" spans="1:5">
      <c r="A8434" s="83">
        <v>44291</v>
      </c>
      <c r="B8434" s="84">
        <v>44290</v>
      </c>
      <c r="C8434" s="84" t="s">
        <v>1051</v>
      </c>
      <c r="D8434" s="85">
        <f>VLOOKUP(Pag_Inicio_Corr_mas_casos[[#This Row],[Corregimiento]],Hoja3!$A$2:$D$676,4,0)</f>
        <v>10207</v>
      </c>
      <c r="E8434" s="84">
        <v>3</v>
      </c>
    </row>
    <row r="8435" spans="1:5">
      <c r="A8435" s="55">
        <v>44292</v>
      </c>
      <c r="B8435" s="56">
        <v>44291</v>
      </c>
      <c r="C8435" s="56" t="s">
        <v>868</v>
      </c>
      <c r="D8435" s="57">
        <f>VLOOKUP(Pag_Inicio_Corr_mas_casos[[#This Row],[Corregimiento]],Hoja3!$A$2:$D$676,4,0)</f>
        <v>91001</v>
      </c>
      <c r="E8435" s="56">
        <v>12</v>
      </c>
    </row>
    <row r="8436" spans="1:5">
      <c r="A8436" s="55">
        <v>44292</v>
      </c>
      <c r="B8436" s="56">
        <v>44291</v>
      </c>
      <c r="C8436" s="56" t="s">
        <v>857</v>
      </c>
      <c r="D8436" s="57">
        <f>VLOOKUP(Pag_Inicio_Corr_mas_casos[[#This Row],[Corregimiento]],Hoja3!$A$2:$D$676,4,0)</f>
        <v>80809</v>
      </c>
      <c r="E8436" s="56">
        <v>12</v>
      </c>
    </row>
    <row r="8437" spans="1:5">
      <c r="A8437" s="55">
        <v>44292</v>
      </c>
      <c r="B8437" s="56">
        <v>44291</v>
      </c>
      <c r="C8437" s="56" t="s">
        <v>788</v>
      </c>
      <c r="D8437" s="57">
        <f>VLOOKUP(Pag_Inicio_Corr_mas_casos[[#This Row],[Corregimiento]],Hoja3!$A$2:$D$676,4,0)</f>
        <v>80807</v>
      </c>
      <c r="E8437" s="56">
        <v>11</v>
      </c>
    </row>
    <row r="8438" spans="1:5">
      <c r="A8438" s="55">
        <v>44292</v>
      </c>
      <c r="B8438" s="56">
        <v>44291</v>
      </c>
      <c r="C8438" s="56" t="s">
        <v>1052</v>
      </c>
      <c r="D8438" s="57">
        <f>VLOOKUP(Pag_Inicio_Corr_mas_casos[[#This Row],[Corregimiento]],Hoja3!$A$2:$D$676,4,0)</f>
        <v>10101</v>
      </c>
      <c r="E8438" s="56">
        <v>11</v>
      </c>
    </row>
    <row r="8439" spans="1:5">
      <c r="A8439" s="55">
        <v>44292</v>
      </c>
      <c r="B8439" s="56">
        <v>44291</v>
      </c>
      <c r="C8439" s="56" t="s">
        <v>849</v>
      </c>
      <c r="D8439" s="57">
        <f>VLOOKUP(Pag_Inicio_Corr_mas_casos[[#This Row],[Corregimiento]],Hoja3!$A$2:$D$676,4,0)</f>
        <v>40611</v>
      </c>
      <c r="E8439" s="56">
        <v>10</v>
      </c>
    </row>
    <row r="8440" spans="1:5">
      <c r="A8440" s="55">
        <v>44292</v>
      </c>
      <c r="B8440" s="56">
        <v>44291</v>
      </c>
      <c r="C8440" s="56" t="s">
        <v>853</v>
      </c>
      <c r="D8440" s="57">
        <f>VLOOKUP(Pag_Inicio_Corr_mas_casos[[#This Row],[Corregimiento]],Hoja3!$A$2:$D$676,4,0)</f>
        <v>40612</v>
      </c>
      <c r="E8440" s="56">
        <v>10</v>
      </c>
    </row>
    <row r="8441" spans="1:5">
      <c r="A8441" s="55">
        <v>44292</v>
      </c>
      <c r="B8441" s="56">
        <v>44291</v>
      </c>
      <c r="C8441" s="56" t="s">
        <v>906</v>
      </c>
      <c r="D8441" s="57">
        <f>VLOOKUP(Pag_Inicio_Corr_mas_casos[[#This Row],[Corregimiento]],Hoja3!$A$2:$D$676,4,0)</f>
        <v>40601</v>
      </c>
      <c r="E8441" s="56">
        <v>10</v>
      </c>
    </row>
    <row r="8442" spans="1:5">
      <c r="A8442" s="55">
        <v>44292</v>
      </c>
      <c r="B8442" s="56">
        <v>44291</v>
      </c>
      <c r="C8442" s="56" t="s">
        <v>792</v>
      </c>
      <c r="D8442" s="57">
        <f>VLOOKUP(Pag_Inicio_Corr_mas_casos[[#This Row],[Corregimiento]],Hoja3!$A$2:$D$676,4,0)</f>
        <v>80814</v>
      </c>
      <c r="E8442" s="56">
        <v>9</v>
      </c>
    </row>
    <row r="8443" spans="1:5">
      <c r="A8443" s="55">
        <v>44292</v>
      </c>
      <c r="B8443" s="56">
        <v>44291</v>
      </c>
      <c r="C8443" s="56" t="s">
        <v>904</v>
      </c>
      <c r="D8443" s="57">
        <f>VLOOKUP(Pag_Inicio_Corr_mas_casos[[#This Row],[Corregimiento]],Hoja3!$A$2:$D$676,4,0)</f>
        <v>40501</v>
      </c>
      <c r="E8443" s="56">
        <v>7</v>
      </c>
    </row>
    <row r="8444" spans="1:5">
      <c r="A8444" s="55">
        <v>44292</v>
      </c>
      <c r="B8444" s="56">
        <v>44291</v>
      </c>
      <c r="C8444" s="56" t="s">
        <v>884</v>
      </c>
      <c r="D8444" s="57">
        <f>VLOOKUP(Pag_Inicio_Corr_mas_casos[[#This Row],[Corregimiento]],Hoja3!$A$2:$D$676,4,0)</f>
        <v>130108</v>
      </c>
      <c r="E8444" s="56">
        <v>7</v>
      </c>
    </row>
    <row r="8445" spans="1:5">
      <c r="A8445" s="55">
        <v>44292</v>
      </c>
      <c r="B8445" s="56">
        <v>44291</v>
      </c>
      <c r="C8445" s="56" t="s">
        <v>787</v>
      </c>
      <c r="D8445" s="57">
        <f>VLOOKUP(Pag_Inicio_Corr_mas_casos[[#This Row],[Corregimiento]],Hoja3!$A$2:$D$676,4,0)</f>
        <v>80823</v>
      </c>
      <c r="E8445" s="56">
        <v>7</v>
      </c>
    </row>
    <row r="8446" spans="1:5">
      <c r="A8446" s="55">
        <v>44292</v>
      </c>
      <c r="B8446" s="56">
        <v>44291</v>
      </c>
      <c r="C8446" s="56" t="s">
        <v>915</v>
      </c>
      <c r="D8446" s="57">
        <f>VLOOKUP(Pag_Inicio_Corr_mas_casos[[#This Row],[Corregimiento]],Hoja3!$A$2:$D$676,4,0)</f>
        <v>91013</v>
      </c>
      <c r="E8446" s="56">
        <v>6</v>
      </c>
    </row>
    <row r="8447" spans="1:5">
      <c r="A8447" s="55">
        <v>44292</v>
      </c>
      <c r="B8447" s="56">
        <v>44291</v>
      </c>
      <c r="C8447" s="56" t="s">
        <v>892</v>
      </c>
      <c r="D8447" s="57">
        <f>VLOOKUP(Pag_Inicio_Corr_mas_casos[[#This Row],[Corregimiento]],Hoja3!$A$2:$D$676,4,0)</f>
        <v>80812</v>
      </c>
      <c r="E8447" s="56">
        <v>6</v>
      </c>
    </row>
    <row r="8448" spans="1:5">
      <c r="A8448" s="55">
        <v>44292</v>
      </c>
      <c r="B8448" s="56">
        <v>44291</v>
      </c>
      <c r="C8448" s="56" t="s">
        <v>1022</v>
      </c>
      <c r="D8448" s="57">
        <f>VLOOKUP(Pag_Inicio_Corr_mas_casos[[#This Row],[Corregimiento]],Hoja3!$A$2:$D$676,4,0)</f>
        <v>10203</v>
      </c>
      <c r="E8448" s="56">
        <v>5</v>
      </c>
    </row>
    <row r="8449" spans="1:5">
      <c r="A8449" s="55">
        <v>44292</v>
      </c>
      <c r="B8449" s="56">
        <v>44291</v>
      </c>
      <c r="C8449" s="56" t="s">
        <v>958</v>
      </c>
      <c r="D8449" s="57">
        <f>VLOOKUP(Pag_Inicio_Corr_mas_casos[[#This Row],[Corregimiento]],Hoja3!$A$2:$D$676,4,0)</f>
        <v>40801</v>
      </c>
      <c r="E8449" s="56">
        <v>5</v>
      </c>
    </row>
    <row r="8450" spans="1:5">
      <c r="A8450" s="55">
        <v>44292</v>
      </c>
      <c r="B8450" s="56">
        <v>44291</v>
      </c>
      <c r="C8450" s="56" t="s">
        <v>797</v>
      </c>
      <c r="D8450" s="57">
        <f>VLOOKUP(Pag_Inicio_Corr_mas_casos[[#This Row],[Corregimiento]],Hoja3!$A$2:$D$676,4,0)</f>
        <v>80813</v>
      </c>
      <c r="E8450" s="56">
        <v>5</v>
      </c>
    </row>
    <row r="8451" spans="1:5">
      <c r="A8451" s="55">
        <v>44292</v>
      </c>
      <c r="B8451" s="56">
        <v>44291</v>
      </c>
      <c r="C8451" s="56" t="s">
        <v>1073</v>
      </c>
      <c r="D8451" s="57">
        <f>VLOOKUP(Pag_Inicio_Corr_mas_casos[[#This Row],[Corregimiento]],Hoja3!$A$2:$D$676,4,0)</f>
        <v>40704</v>
      </c>
      <c r="E8451" s="56">
        <v>5</v>
      </c>
    </row>
    <row r="8452" spans="1:5">
      <c r="A8452" s="55">
        <v>44292</v>
      </c>
      <c r="B8452" s="56">
        <v>44291</v>
      </c>
      <c r="C8452" s="56" t="s">
        <v>838</v>
      </c>
      <c r="D8452" s="57">
        <f>VLOOKUP(Pag_Inicio_Corr_mas_casos[[#This Row],[Corregimiento]],Hoja3!$A$2:$D$676,4,0)</f>
        <v>80808</v>
      </c>
      <c r="E8452" s="56">
        <v>5</v>
      </c>
    </row>
    <row r="8453" spans="1:5">
      <c r="A8453" s="55">
        <v>44292</v>
      </c>
      <c r="B8453" s="56">
        <v>44291</v>
      </c>
      <c r="C8453" s="56" t="s">
        <v>921</v>
      </c>
      <c r="D8453" s="57">
        <f>VLOOKUP(Pag_Inicio_Corr_mas_casos[[#This Row],[Corregimiento]],Hoja3!$A$2:$D$676,4,0)</f>
        <v>20205</v>
      </c>
      <c r="E8453" s="56">
        <v>5</v>
      </c>
    </row>
    <row r="8454" spans="1:5">
      <c r="A8454" s="55">
        <v>44292</v>
      </c>
      <c r="B8454" s="56">
        <v>44291</v>
      </c>
      <c r="C8454" s="56" t="s">
        <v>905</v>
      </c>
      <c r="D8454" s="57">
        <f>VLOOKUP(Pag_Inicio_Corr_mas_casos[[#This Row],[Corregimiento]],Hoja3!$A$2:$D$676,4,0)</f>
        <v>91007</v>
      </c>
      <c r="E8454" s="56">
        <v>5</v>
      </c>
    </row>
    <row r="8455" spans="1:5">
      <c r="A8455" s="58">
        <v>44293</v>
      </c>
      <c r="B8455" s="59">
        <v>44292</v>
      </c>
      <c r="C8455" s="59" t="s">
        <v>906</v>
      </c>
      <c r="D8455" s="60">
        <f>VLOOKUP(Pag_Inicio_Corr_mas_casos[[#This Row],[Corregimiento]],Hoja3!$A$2:$D$676,4,0)</f>
        <v>40601</v>
      </c>
      <c r="E8455" s="59">
        <v>14</v>
      </c>
    </row>
    <row r="8456" spans="1:5">
      <c r="A8456" s="58">
        <v>44293</v>
      </c>
      <c r="B8456" s="59">
        <v>44292</v>
      </c>
      <c r="C8456" s="59" t="s">
        <v>857</v>
      </c>
      <c r="D8456" s="60">
        <f>VLOOKUP(Pag_Inicio_Corr_mas_casos[[#This Row],[Corregimiento]],Hoja3!$A$2:$D$676,4,0)</f>
        <v>80809</v>
      </c>
      <c r="E8456" s="59">
        <v>13</v>
      </c>
    </row>
    <row r="8457" spans="1:5">
      <c r="A8457" s="58">
        <v>44293</v>
      </c>
      <c r="B8457" s="59">
        <v>44292</v>
      </c>
      <c r="C8457" s="59" t="s">
        <v>1108</v>
      </c>
      <c r="D8457" s="60">
        <f>VLOOKUP(Pag_Inicio_Corr_mas_casos[[#This Row],[Corregimiento]],Hoja3!$A$2:$D$676,4,0)</f>
        <v>41401</v>
      </c>
      <c r="E8457" s="59">
        <v>11</v>
      </c>
    </row>
    <row r="8458" spans="1:5">
      <c r="A8458" s="58">
        <v>44293</v>
      </c>
      <c r="B8458" s="59">
        <v>44292</v>
      </c>
      <c r="C8458" s="59" t="s">
        <v>799</v>
      </c>
      <c r="D8458" s="60">
        <f>VLOOKUP(Pag_Inicio_Corr_mas_casos[[#This Row],[Corregimiento]],Hoja3!$A$2:$D$676,4,0)</f>
        <v>80817</v>
      </c>
      <c r="E8458" s="59">
        <v>10</v>
      </c>
    </row>
    <row r="8459" spans="1:5">
      <c r="A8459" s="58">
        <v>44293</v>
      </c>
      <c r="B8459" s="59">
        <v>44292</v>
      </c>
      <c r="C8459" s="59" t="s">
        <v>868</v>
      </c>
      <c r="D8459" s="60">
        <f>VLOOKUP(Pag_Inicio_Corr_mas_casos[[#This Row],[Corregimiento]],Hoja3!$A$2:$D$676,4,0)</f>
        <v>91001</v>
      </c>
      <c r="E8459" s="59">
        <v>10</v>
      </c>
    </row>
    <row r="8460" spans="1:5">
      <c r="A8460" s="58">
        <v>44293</v>
      </c>
      <c r="B8460" s="59">
        <v>44292</v>
      </c>
      <c r="C8460" s="59" t="s">
        <v>807</v>
      </c>
      <c r="D8460" s="60">
        <f>VLOOKUP(Pag_Inicio_Corr_mas_casos[[#This Row],[Corregimiento]],Hoja3!$A$2:$D$676,4,0)</f>
        <v>20601</v>
      </c>
      <c r="E8460" s="59">
        <v>9</v>
      </c>
    </row>
    <row r="8461" spans="1:5">
      <c r="A8461" s="58">
        <v>44293</v>
      </c>
      <c r="B8461" s="59">
        <v>44292</v>
      </c>
      <c r="C8461" s="59" t="s">
        <v>996</v>
      </c>
      <c r="D8461" s="60">
        <f>VLOOKUP(Pag_Inicio_Corr_mas_casos[[#This Row],[Corregimiento]],Hoja3!$A$2:$D$676,4,0)</f>
        <v>10206</v>
      </c>
      <c r="E8461" s="59">
        <v>8</v>
      </c>
    </row>
    <row r="8462" spans="1:5">
      <c r="A8462" s="58">
        <v>44293</v>
      </c>
      <c r="B8462" s="59">
        <v>44292</v>
      </c>
      <c r="C8462" s="59" t="s">
        <v>892</v>
      </c>
      <c r="D8462" s="60">
        <f>VLOOKUP(Pag_Inicio_Corr_mas_casos[[#This Row],[Corregimiento]],Hoja3!$A$2:$D$676,4,0)</f>
        <v>80812</v>
      </c>
      <c r="E8462" s="59">
        <v>8</v>
      </c>
    </row>
    <row r="8463" spans="1:5">
      <c r="A8463" s="58">
        <v>44293</v>
      </c>
      <c r="B8463" s="59">
        <v>44292</v>
      </c>
      <c r="C8463" s="59" t="s">
        <v>991</v>
      </c>
      <c r="D8463" s="60">
        <f>VLOOKUP(Pag_Inicio_Corr_mas_casos[[#This Row],[Corregimiento]],Hoja3!$A$2:$D$676,4,0)</f>
        <v>40506</v>
      </c>
      <c r="E8463" s="59">
        <v>8</v>
      </c>
    </row>
    <row r="8464" spans="1:5">
      <c r="A8464" s="58">
        <v>44293</v>
      </c>
      <c r="B8464" s="59">
        <v>44292</v>
      </c>
      <c r="C8464" s="59" t="s">
        <v>924</v>
      </c>
      <c r="D8464" s="60">
        <f>VLOOKUP(Pag_Inicio_Corr_mas_casos[[#This Row],[Corregimiento]],Hoja3!$A$2:$D$676,4,0)</f>
        <v>40503</v>
      </c>
      <c r="E8464" s="59">
        <v>7</v>
      </c>
    </row>
    <row r="8465" spans="1:5">
      <c r="A8465" s="58">
        <v>44293</v>
      </c>
      <c r="B8465" s="59">
        <v>44292</v>
      </c>
      <c r="C8465" s="59" t="s">
        <v>793</v>
      </c>
      <c r="D8465" s="60">
        <f>VLOOKUP(Pag_Inicio_Corr_mas_casos[[#This Row],[Corregimiento]],Hoja3!$A$2:$D$676,4,0)</f>
        <v>80826</v>
      </c>
      <c r="E8465" s="59">
        <v>7</v>
      </c>
    </row>
    <row r="8466" spans="1:5">
      <c r="A8466" s="58">
        <v>44293</v>
      </c>
      <c r="B8466" s="59">
        <v>44292</v>
      </c>
      <c r="C8466" s="59" t="s">
        <v>1013</v>
      </c>
      <c r="D8466" s="60">
        <f>VLOOKUP(Pag_Inicio_Corr_mas_casos[[#This Row],[Corregimiento]],Hoja3!$A$2:$D$676,4,0)</f>
        <v>10201</v>
      </c>
      <c r="E8466" s="59">
        <v>7</v>
      </c>
    </row>
    <row r="8467" spans="1:5">
      <c r="A8467" s="58">
        <v>44293</v>
      </c>
      <c r="B8467" s="59">
        <v>44292</v>
      </c>
      <c r="C8467" s="59" t="s">
        <v>879</v>
      </c>
      <c r="D8467" s="60">
        <f>VLOOKUP(Pag_Inicio_Corr_mas_casos[[#This Row],[Corregimiento]],Hoja3!$A$2:$D$676,4,0)</f>
        <v>91008</v>
      </c>
      <c r="E8467" s="59">
        <v>6</v>
      </c>
    </row>
    <row r="8468" spans="1:5">
      <c r="A8468" s="58">
        <v>44293</v>
      </c>
      <c r="B8468" s="59">
        <v>44292</v>
      </c>
      <c r="C8468" s="59" t="s">
        <v>882</v>
      </c>
      <c r="D8468" s="60">
        <f>VLOOKUP(Pag_Inicio_Corr_mas_casos[[#This Row],[Corregimiento]],Hoja3!$A$2:$D$676,4,0)</f>
        <v>130106</v>
      </c>
      <c r="E8468" s="59">
        <v>6</v>
      </c>
    </row>
    <row r="8469" spans="1:5">
      <c r="A8469" s="58">
        <v>44293</v>
      </c>
      <c r="B8469" s="59">
        <v>44292</v>
      </c>
      <c r="C8469" s="59" t="s">
        <v>785</v>
      </c>
      <c r="D8469" s="60">
        <f>VLOOKUP(Pag_Inicio_Corr_mas_casos[[#This Row],[Corregimiento]],Hoja3!$A$2:$D$676,4,0)</f>
        <v>81009</v>
      </c>
      <c r="E8469" s="59">
        <v>6</v>
      </c>
    </row>
    <row r="8470" spans="1:5">
      <c r="A8470" s="58">
        <v>44293</v>
      </c>
      <c r="B8470" s="59">
        <v>44292</v>
      </c>
      <c r="C8470" s="59" t="s">
        <v>816</v>
      </c>
      <c r="D8470" s="60">
        <f>VLOOKUP(Pag_Inicio_Corr_mas_casos[[#This Row],[Corregimiento]],Hoja3!$A$2:$D$676,4,0)</f>
        <v>40606</v>
      </c>
      <c r="E8470" s="59">
        <v>6</v>
      </c>
    </row>
    <row r="8471" spans="1:5">
      <c r="A8471" s="58">
        <v>44293</v>
      </c>
      <c r="B8471" s="59">
        <v>44292</v>
      </c>
      <c r="C8471" s="59" t="s">
        <v>884</v>
      </c>
      <c r="D8471" s="60">
        <f>VLOOKUP(Pag_Inicio_Corr_mas_casos[[#This Row],[Corregimiento]],Hoja3!$A$2:$D$676,4,0)</f>
        <v>130108</v>
      </c>
      <c r="E8471" s="59">
        <v>5</v>
      </c>
    </row>
    <row r="8472" spans="1:5">
      <c r="A8472" s="58">
        <v>44293</v>
      </c>
      <c r="B8472" s="59">
        <v>44292</v>
      </c>
      <c r="C8472" s="59" t="s">
        <v>792</v>
      </c>
      <c r="D8472" s="60">
        <f>VLOOKUP(Pag_Inicio_Corr_mas_casos[[#This Row],[Corregimiento]],Hoja3!$A$2:$D$676,4,0)</f>
        <v>80814</v>
      </c>
      <c r="E8472" s="59">
        <v>5</v>
      </c>
    </row>
    <row r="8473" spans="1:5">
      <c r="A8473" s="58">
        <v>44293</v>
      </c>
      <c r="B8473" s="59">
        <v>44292</v>
      </c>
      <c r="C8473" s="59" t="s">
        <v>853</v>
      </c>
      <c r="D8473" s="60">
        <f>VLOOKUP(Pag_Inicio_Corr_mas_casos[[#This Row],[Corregimiento]],Hoja3!$A$2:$D$676,4,0)</f>
        <v>40612</v>
      </c>
      <c r="E8473" s="59">
        <v>5</v>
      </c>
    </row>
    <row r="8474" spans="1:5">
      <c r="A8474" s="58">
        <v>44293</v>
      </c>
      <c r="B8474" s="59">
        <v>44292</v>
      </c>
      <c r="C8474" s="59" t="s">
        <v>1052</v>
      </c>
      <c r="D8474" s="60">
        <f>VLOOKUP(Pag_Inicio_Corr_mas_casos[[#This Row],[Corregimiento]],Hoja3!$A$2:$D$676,4,0)</f>
        <v>10101</v>
      </c>
      <c r="E8474" s="59">
        <v>5</v>
      </c>
    </row>
    <row r="8475" spans="1:5">
      <c r="A8475" s="67">
        <v>44294</v>
      </c>
      <c r="B8475" s="68">
        <v>44293</v>
      </c>
      <c r="C8475" s="68" t="s">
        <v>892</v>
      </c>
      <c r="D8475" s="69">
        <f>VLOOKUP(Pag_Inicio_Corr_mas_casos[[#This Row],[Corregimiento]],Hoja3!$A$2:$D$676,4,0)</f>
        <v>80812</v>
      </c>
      <c r="E8475" s="68">
        <v>16</v>
      </c>
    </row>
    <row r="8476" spans="1:5">
      <c r="A8476" s="67">
        <v>44294</v>
      </c>
      <c r="B8476" s="68">
        <v>44293</v>
      </c>
      <c r="C8476" s="68" t="s">
        <v>906</v>
      </c>
      <c r="D8476" s="69">
        <f>VLOOKUP(Pag_Inicio_Corr_mas_casos[[#This Row],[Corregimiento]],Hoja3!$A$2:$D$676,4,0)</f>
        <v>40601</v>
      </c>
      <c r="E8476" s="68">
        <v>15</v>
      </c>
    </row>
    <row r="8477" spans="1:5">
      <c r="A8477" s="67">
        <v>44294</v>
      </c>
      <c r="B8477" s="68">
        <v>44293</v>
      </c>
      <c r="C8477" s="68" t="s">
        <v>857</v>
      </c>
      <c r="D8477" s="69">
        <f>VLOOKUP(Pag_Inicio_Corr_mas_casos[[#This Row],[Corregimiento]],Hoja3!$A$2:$D$676,4,0)</f>
        <v>80809</v>
      </c>
      <c r="E8477" s="68">
        <v>14</v>
      </c>
    </row>
    <row r="8478" spans="1:5">
      <c r="A8478" s="67">
        <v>44294</v>
      </c>
      <c r="B8478" s="68">
        <v>44293</v>
      </c>
      <c r="C8478" s="68" t="s">
        <v>853</v>
      </c>
      <c r="D8478" s="69">
        <f>VLOOKUP(Pag_Inicio_Corr_mas_casos[[#This Row],[Corregimiento]],Hoja3!$A$2:$D$676,4,0)</f>
        <v>40612</v>
      </c>
      <c r="E8478" s="68">
        <v>13</v>
      </c>
    </row>
    <row r="8479" spans="1:5">
      <c r="A8479" s="67">
        <v>44294</v>
      </c>
      <c r="B8479" s="68">
        <v>44293</v>
      </c>
      <c r="C8479" s="68" t="s">
        <v>924</v>
      </c>
      <c r="D8479" s="69">
        <f>VLOOKUP(Pag_Inicio_Corr_mas_casos[[#This Row],[Corregimiento]],Hoja3!$A$2:$D$676,4,0)</f>
        <v>40503</v>
      </c>
      <c r="E8479" s="68">
        <v>12</v>
      </c>
    </row>
    <row r="8480" spans="1:5">
      <c r="A8480" s="67">
        <v>44294</v>
      </c>
      <c r="B8480" s="68">
        <v>44293</v>
      </c>
      <c r="C8480" s="68" t="s">
        <v>797</v>
      </c>
      <c r="D8480" s="69">
        <f>VLOOKUP(Pag_Inicio_Corr_mas_casos[[#This Row],[Corregimiento]],Hoja3!$A$2:$D$676,4,0)</f>
        <v>80813</v>
      </c>
      <c r="E8480" s="68">
        <v>12</v>
      </c>
    </row>
    <row r="8481" spans="1:5">
      <c r="A8481" s="67">
        <v>44294</v>
      </c>
      <c r="B8481" s="68">
        <v>44293</v>
      </c>
      <c r="C8481" s="68" t="s">
        <v>699</v>
      </c>
      <c r="D8481" s="69">
        <f>VLOOKUP(Pag_Inicio_Corr_mas_casos[[#This Row],[Corregimiento]],Hoja3!$A$2:$D$676,4,0)</f>
        <v>40401</v>
      </c>
      <c r="E8481" s="68">
        <v>10</v>
      </c>
    </row>
    <row r="8482" spans="1:5">
      <c r="A8482" s="67">
        <v>44294</v>
      </c>
      <c r="B8482" s="68">
        <v>44293</v>
      </c>
      <c r="C8482" s="68" t="s">
        <v>1052</v>
      </c>
      <c r="D8482" s="69">
        <f>VLOOKUP(Pag_Inicio_Corr_mas_casos[[#This Row],[Corregimiento]],Hoja3!$A$2:$D$676,4,0)</f>
        <v>10101</v>
      </c>
      <c r="E8482" s="68">
        <v>9</v>
      </c>
    </row>
    <row r="8483" spans="1:5">
      <c r="A8483" s="67">
        <v>44294</v>
      </c>
      <c r="B8483" s="68">
        <v>44293</v>
      </c>
      <c r="C8483" s="68" t="s">
        <v>858</v>
      </c>
      <c r="D8483" s="69">
        <f>VLOOKUP(Pag_Inicio_Corr_mas_casos[[#This Row],[Corregimiento]],Hoja3!$A$2:$D$676,4,0)</f>
        <v>80819</v>
      </c>
      <c r="E8483" s="68">
        <v>9</v>
      </c>
    </row>
    <row r="8484" spans="1:5">
      <c r="A8484" s="67">
        <v>44294</v>
      </c>
      <c r="B8484" s="68">
        <v>44293</v>
      </c>
      <c r="C8484" s="68" t="s">
        <v>804</v>
      </c>
      <c r="D8484" s="69">
        <f>VLOOKUP(Pag_Inicio_Corr_mas_casos[[#This Row],[Corregimiento]],Hoja3!$A$2:$D$676,4,0)</f>
        <v>50208</v>
      </c>
      <c r="E8484" s="68">
        <v>8</v>
      </c>
    </row>
    <row r="8485" spans="1:5">
      <c r="A8485" s="67">
        <v>44294</v>
      </c>
      <c r="B8485" s="68">
        <v>44293</v>
      </c>
      <c r="C8485" s="68" t="s">
        <v>925</v>
      </c>
      <c r="D8485" s="69">
        <f>VLOOKUP(Pag_Inicio_Corr_mas_casos[[#This Row],[Corregimiento]],Hoja3!$A$2:$D$676,4,0)</f>
        <v>91101</v>
      </c>
      <c r="E8485" s="68">
        <v>8</v>
      </c>
    </row>
    <row r="8486" spans="1:5">
      <c r="A8486" s="67">
        <v>44294</v>
      </c>
      <c r="B8486" s="68">
        <v>44293</v>
      </c>
      <c r="C8486" s="68" t="s">
        <v>895</v>
      </c>
      <c r="D8486" s="69">
        <f>VLOOKUP(Pag_Inicio_Corr_mas_casos[[#This Row],[Corregimiento]],Hoja3!$A$2:$D$676,4,0)</f>
        <v>50316</v>
      </c>
      <c r="E8486" s="68">
        <v>8</v>
      </c>
    </row>
    <row r="8487" spans="1:5">
      <c r="A8487" s="67">
        <v>44294</v>
      </c>
      <c r="B8487" s="68">
        <v>44293</v>
      </c>
      <c r="C8487" s="68" t="s">
        <v>879</v>
      </c>
      <c r="D8487" s="69">
        <f>VLOOKUP(Pag_Inicio_Corr_mas_casos[[#This Row],[Corregimiento]],Hoja3!$A$2:$D$676,4,0)</f>
        <v>91008</v>
      </c>
      <c r="E8487" s="68">
        <v>8</v>
      </c>
    </row>
    <row r="8488" spans="1:5">
      <c r="A8488" s="67">
        <v>44294</v>
      </c>
      <c r="B8488" s="68">
        <v>44293</v>
      </c>
      <c r="C8488" s="68" t="s">
        <v>1022</v>
      </c>
      <c r="D8488" s="69">
        <f>VLOOKUP(Pag_Inicio_Corr_mas_casos[[#This Row],[Corregimiento]],Hoja3!$A$2:$D$676,4,0)</f>
        <v>10203</v>
      </c>
      <c r="E8488" s="68">
        <v>8</v>
      </c>
    </row>
    <row r="8489" spans="1:5">
      <c r="A8489" s="67">
        <v>44294</v>
      </c>
      <c r="B8489" s="68">
        <v>44293</v>
      </c>
      <c r="C8489" s="68" t="s">
        <v>868</v>
      </c>
      <c r="D8489" s="69">
        <f>VLOOKUP(Pag_Inicio_Corr_mas_casos[[#This Row],[Corregimiento]],Hoja3!$A$2:$D$676,4,0)</f>
        <v>91001</v>
      </c>
      <c r="E8489" s="68">
        <v>7</v>
      </c>
    </row>
    <row r="8490" spans="1:5">
      <c r="A8490" s="67">
        <v>44294</v>
      </c>
      <c r="B8490" s="68">
        <v>44293</v>
      </c>
      <c r="C8490" s="68" t="s">
        <v>1109</v>
      </c>
      <c r="D8490" s="69">
        <f>VLOOKUP(Pag_Inicio_Corr_mas_casos[[#This Row],[Corregimiento]],Hoja3!$A$2:$D$676,4,0)</f>
        <v>40406</v>
      </c>
      <c r="E8490" s="68">
        <v>7</v>
      </c>
    </row>
    <row r="8491" spans="1:5">
      <c r="A8491" s="67">
        <v>44294</v>
      </c>
      <c r="B8491" s="68">
        <v>44293</v>
      </c>
      <c r="C8491" s="68" t="s">
        <v>820</v>
      </c>
      <c r="D8491" s="69">
        <f>VLOOKUP(Pag_Inicio_Corr_mas_casos[[#This Row],[Corregimiento]],Hoja3!$A$2:$D$676,4,0)</f>
        <v>40203</v>
      </c>
      <c r="E8491" s="68">
        <v>7</v>
      </c>
    </row>
    <row r="8492" spans="1:5">
      <c r="A8492" s="67">
        <v>44294</v>
      </c>
      <c r="B8492" s="68">
        <v>44293</v>
      </c>
      <c r="C8492" s="68" t="s">
        <v>816</v>
      </c>
      <c r="D8492" s="69">
        <f>VLOOKUP(Pag_Inicio_Corr_mas_casos[[#This Row],[Corregimiento]],Hoja3!$A$2:$D$676,4,0)</f>
        <v>40606</v>
      </c>
      <c r="E8492" s="68">
        <v>7</v>
      </c>
    </row>
    <row r="8493" spans="1:5">
      <c r="A8493" s="67">
        <v>44294</v>
      </c>
      <c r="B8493" s="68">
        <v>44293</v>
      </c>
      <c r="C8493" s="68" t="s">
        <v>1080</v>
      </c>
      <c r="D8493" s="69">
        <f>VLOOKUP(Pag_Inicio_Corr_mas_casos[[#This Row],[Corregimiento]],Hoja3!$A$2:$D$676,4,0)</f>
        <v>60202</v>
      </c>
      <c r="E8493" s="68">
        <v>7</v>
      </c>
    </row>
    <row r="8494" spans="1:5">
      <c r="A8494" s="67">
        <v>44294</v>
      </c>
      <c r="B8494" s="68">
        <v>44293</v>
      </c>
      <c r="C8494" s="68" t="s">
        <v>916</v>
      </c>
      <c r="D8494" s="69">
        <f>VLOOKUP(Pag_Inicio_Corr_mas_casos[[#This Row],[Corregimiento]],Hoja3!$A$2:$D$676,4,0)</f>
        <v>91011</v>
      </c>
      <c r="E8494" s="68">
        <v>6</v>
      </c>
    </row>
    <row r="8495" spans="1:5">
      <c r="A8495" s="64">
        <v>44296</v>
      </c>
      <c r="B8495" s="65">
        <v>44294</v>
      </c>
      <c r="C8495" s="65" t="s">
        <v>879</v>
      </c>
      <c r="D8495" s="66">
        <f>VLOOKUP(Pag_Inicio_Corr_mas_casos[[#This Row],[Corregimiento]],Hoja3!$A$2:$D$676,4,0)</f>
        <v>91008</v>
      </c>
      <c r="E8495" s="65">
        <v>10</v>
      </c>
    </row>
    <row r="8496" spans="1:5">
      <c r="A8496" s="64">
        <v>44296</v>
      </c>
      <c r="B8496" s="65">
        <v>44294</v>
      </c>
      <c r="C8496" s="65" t="s">
        <v>1052</v>
      </c>
      <c r="D8496" s="66">
        <f>VLOOKUP(Pag_Inicio_Corr_mas_casos[[#This Row],[Corregimiento]],Hoja3!$A$2:$D$676,4,0)</f>
        <v>10101</v>
      </c>
      <c r="E8496" s="65">
        <v>9</v>
      </c>
    </row>
    <row r="8497" spans="1:5">
      <c r="A8497" s="64">
        <v>44296</v>
      </c>
      <c r="B8497" s="65">
        <v>44294</v>
      </c>
      <c r="C8497" s="65" t="s">
        <v>924</v>
      </c>
      <c r="D8497" s="66">
        <f>VLOOKUP(Pag_Inicio_Corr_mas_casos[[#This Row],[Corregimiento]],Hoja3!$A$2:$D$676,4,0)</f>
        <v>40503</v>
      </c>
      <c r="E8497" s="65">
        <v>9</v>
      </c>
    </row>
    <row r="8498" spans="1:5">
      <c r="A8498" s="64">
        <v>44296</v>
      </c>
      <c r="B8498" s="65">
        <v>44294</v>
      </c>
      <c r="C8498" s="65" t="s">
        <v>878</v>
      </c>
      <c r="D8498" s="66">
        <f>VLOOKUP(Pag_Inicio_Corr_mas_casos[[#This Row],[Corregimiento]],Hoja3!$A$2:$D$676,4,0)</f>
        <v>30104</v>
      </c>
      <c r="E8498" s="65">
        <v>8</v>
      </c>
    </row>
    <row r="8499" spans="1:5">
      <c r="A8499" s="64">
        <v>44296</v>
      </c>
      <c r="B8499" s="65">
        <v>44294</v>
      </c>
      <c r="C8499" s="65" t="s">
        <v>816</v>
      </c>
      <c r="D8499" s="66">
        <f>VLOOKUP(Pag_Inicio_Corr_mas_casos[[#This Row],[Corregimiento]],Hoja3!$A$2:$D$676,4,0)</f>
        <v>40606</v>
      </c>
      <c r="E8499" s="65">
        <v>8</v>
      </c>
    </row>
    <row r="8500" spans="1:5">
      <c r="A8500" s="64">
        <v>44296</v>
      </c>
      <c r="B8500" s="65">
        <v>44294</v>
      </c>
      <c r="C8500" s="65" t="s">
        <v>906</v>
      </c>
      <c r="D8500" s="66">
        <f>VLOOKUP(Pag_Inicio_Corr_mas_casos[[#This Row],[Corregimiento]],Hoja3!$A$2:$D$676,4,0)</f>
        <v>40601</v>
      </c>
      <c r="E8500" s="65">
        <v>8</v>
      </c>
    </row>
    <row r="8501" spans="1:5">
      <c r="A8501" s="64">
        <v>44296</v>
      </c>
      <c r="B8501" s="65">
        <v>44294</v>
      </c>
      <c r="C8501" s="65" t="s">
        <v>904</v>
      </c>
      <c r="D8501" s="66">
        <f>VLOOKUP(Pag_Inicio_Corr_mas_casos[[#This Row],[Corregimiento]],Hoja3!$A$2:$D$676,4,0)</f>
        <v>40501</v>
      </c>
      <c r="E8501" s="65">
        <v>8</v>
      </c>
    </row>
    <row r="8502" spans="1:5">
      <c r="A8502" s="64">
        <v>44296</v>
      </c>
      <c r="B8502" s="65">
        <v>44294</v>
      </c>
      <c r="C8502" s="65" t="s">
        <v>820</v>
      </c>
      <c r="D8502" s="66">
        <f>VLOOKUP(Pag_Inicio_Corr_mas_casos[[#This Row],[Corregimiento]],Hoja3!$A$2:$D$676,4,0)</f>
        <v>40203</v>
      </c>
      <c r="E8502" s="65">
        <v>7</v>
      </c>
    </row>
    <row r="8503" spans="1:5">
      <c r="A8503" s="64">
        <v>44296</v>
      </c>
      <c r="B8503" s="65">
        <v>44294</v>
      </c>
      <c r="C8503" s="65" t="s">
        <v>1066</v>
      </c>
      <c r="D8503" s="66">
        <f>VLOOKUP(Pag_Inicio_Corr_mas_casos[[#This Row],[Corregimiento]],Hoja3!$A$2:$D$676,4,0)</f>
        <v>40401</v>
      </c>
      <c r="E8503" s="65">
        <v>7</v>
      </c>
    </row>
    <row r="8504" spans="1:5">
      <c r="A8504" s="64">
        <v>44296</v>
      </c>
      <c r="B8504" s="65">
        <v>44294</v>
      </c>
      <c r="C8504" s="65" t="s">
        <v>849</v>
      </c>
      <c r="D8504" s="66">
        <f>VLOOKUP(Pag_Inicio_Corr_mas_casos[[#This Row],[Corregimiento]],Hoja3!$A$2:$D$676,4,0)</f>
        <v>40611</v>
      </c>
      <c r="E8504" s="65">
        <v>6</v>
      </c>
    </row>
    <row r="8505" spans="1:5">
      <c r="A8505" s="64">
        <v>44296</v>
      </c>
      <c r="B8505" s="65">
        <v>44294</v>
      </c>
      <c r="C8505" s="65" t="s">
        <v>857</v>
      </c>
      <c r="D8505" s="66">
        <f>VLOOKUP(Pag_Inicio_Corr_mas_casos[[#This Row],[Corregimiento]],Hoja3!$A$2:$D$676,4,0)</f>
        <v>80809</v>
      </c>
      <c r="E8505" s="65">
        <v>6</v>
      </c>
    </row>
    <row r="8506" spans="1:5">
      <c r="A8506" s="64">
        <v>44296</v>
      </c>
      <c r="B8506" s="65">
        <v>44294</v>
      </c>
      <c r="C8506" s="65" t="s">
        <v>858</v>
      </c>
      <c r="D8506" s="66">
        <f>VLOOKUP(Pag_Inicio_Corr_mas_casos[[#This Row],[Corregimiento]],Hoja3!$A$2:$D$676,4,0)</f>
        <v>80819</v>
      </c>
      <c r="E8506" s="65">
        <v>6</v>
      </c>
    </row>
    <row r="8507" spans="1:5">
      <c r="A8507" s="64">
        <v>44296</v>
      </c>
      <c r="B8507" s="65">
        <v>44294</v>
      </c>
      <c r="C8507" s="65" t="s">
        <v>786</v>
      </c>
      <c r="D8507" s="66">
        <f>VLOOKUP(Pag_Inicio_Corr_mas_casos[[#This Row],[Corregimiento]],Hoja3!$A$2:$D$676,4,0)</f>
        <v>80806</v>
      </c>
      <c r="E8507" s="65">
        <v>6</v>
      </c>
    </row>
    <row r="8508" spans="1:5">
      <c r="A8508" s="64">
        <v>44296</v>
      </c>
      <c r="B8508" s="65">
        <v>44294</v>
      </c>
      <c r="C8508" s="65" t="s">
        <v>798</v>
      </c>
      <c r="D8508" s="66">
        <f>VLOOKUP(Pag_Inicio_Corr_mas_casos[[#This Row],[Corregimiento]],Hoja3!$A$2:$D$676,4,0)</f>
        <v>80820</v>
      </c>
      <c r="E8508" s="65">
        <v>6</v>
      </c>
    </row>
    <row r="8509" spans="1:5">
      <c r="A8509" s="64">
        <v>44296</v>
      </c>
      <c r="B8509" s="65">
        <v>44294</v>
      </c>
      <c r="C8509" s="65" t="s">
        <v>898</v>
      </c>
      <c r="D8509" s="66">
        <f>VLOOKUP(Pag_Inicio_Corr_mas_casos[[#This Row],[Corregimiento]],Hoja3!$A$2:$D$676,4,0)</f>
        <v>40201</v>
      </c>
      <c r="E8509" s="65">
        <v>5</v>
      </c>
    </row>
    <row r="8510" spans="1:5">
      <c r="A8510" s="64">
        <v>44296</v>
      </c>
      <c r="B8510" s="65">
        <v>44294</v>
      </c>
      <c r="C8510" s="65" t="s">
        <v>788</v>
      </c>
      <c r="D8510" s="66">
        <f>VLOOKUP(Pag_Inicio_Corr_mas_casos[[#This Row],[Corregimiento]],Hoja3!$A$2:$D$676,4,0)</f>
        <v>80807</v>
      </c>
      <c r="E8510" s="65">
        <v>5</v>
      </c>
    </row>
    <row r="8511" spans="1:5">
      <c r="A8511" s="64">
        <v>44296</v>
      </c>
      <c r="B8511" s="65">
        <v>44294</v>
      </c>
      <c r="C8511" s="65" t="s">
        <v>1057</v>
      </c>
      <c r="D8511" s="66">
        <f>VLOOKUP(Pag_Inicio_Corr_mas_casos[[#This Row],[Corregimiento]],Hoja3!$A$2:$D$676,4,0)</f>
        <v>41104</v>
      </c>
      <c r="E8511" s="65">
        <v>5</v>
      </c>
    </row>
    <row r="8512" spans="1:5">
      <c r="A8512" s="64">
        <v>44296</v>
      </c>
      <c r="B8512" s="65">
        <v>44294</v>
      </c>
      <c r="C8512" s="65" t="s">
        <v>868</v>
      </c>
      <c r="D8512" s="66">
        <f>VLOOKUP(Pag_Inicio_Corr_mas_casos[[#This Row],[Corregimiento]],Hoja3!$A$2:$D$676,4,0)</f>
        <v>91001</v>
      </c>
      <c r="E8512" s="65">
        <v>5</v>
      </c>
    </row>
    <row r="8513" spans="1:5">
      <c r="A8513" s="64">
        <v>44296</v>
      </c>
      <c r="B8513" s="65">
        <v>44294</v>
      </c>
      <c r="C8513" s="65" t="s">
        <v>921</v>
      </c>
      <c r="D8513" s="66">
        <f>VLOOKUP(Pag_Inicio_Corr_mas_casos[[#This Row],[Corregimiento]],Hoja3!$A$2:$D$676,4,0)</f>
        <v>20205</v>
      </c>
      <c r="E8513" s="65">
        <v>5</v>
      </c>
    </row>
    <row r="8514" spans="1:5">
      <c r="A8514" s="64">
        <v>44296</v>
      </c>
      <c r="B8514" s="65">
        <v>44294</v>
      </c>
      <c r="C8514" s="65" t="s">
        <v>819</v>
      </c>
      <c r="D8514" s="66">
        <f>VLOOKUP(Pag_Inicio_Corr_mas_casos[[#This Row],[Corregimiento]],Hoja3!$A$2:$D$676,4,0)</f>
        <v>20606</v>
      </c>
      <c r="E8514" s="65">
        <v>5</v>
      </c>
    </row>
    <row r="8515" spans="1:5">
      <c r="A8515" s="83">
        <v>44297</v>
      </c>
      <c r="B8515" s="84">
        <v>44295</v>
      </c>
      <c r="C8515" s="84" t="s">
        <v>898</v>
      </c>
      <c r="D8515" s="85">
        <f>VLOOKUP(Pag_Inicio_Corr_mas_casos[[#This Row],[Corregimiento]],Hoja3!$A$2:$D$676,4,0)</f>
        <v>40201</v>
      </c>
      <c r="E8515" s="84">
        <v>11</v>
      </c>
    </row>
    <row r="8516" spans="1:5">
      <c r="A8516" s="83">
        <v>44297</v>
      </c>
      <c r="B8516" s="84">
        <v>44295</v>
      </c>
      <c r="C8516" s="84" t="s">
        <v>906</v>
      </c>
      <c r="D8516" s="85">
        <f>VLOOKUP(Pag_Inicio_Corr_mas_casos[[#This Row],[Corregimiento]],Hoja3!$A$2:$D$676,4,0)</f>
        <v>40601</v>
      </c>
      <c r="E8516" s="84">
        <v>11</v>
      </c>
    </row>
    <row r="8517" spans="1:5">
      <c r="A8517" s="83">
        <v>44297</v>
      </c>
      <c r="B8517" s="84">
        <v>44295</v>
      </c>
      <c r="C8517" s="84" t="s">
        <v>858</v>
      </c>
      <c r="D8517" s="85">
        <f>VLOOKUP(Pag_Inicio_Corr_mas_casos[[#This Row],[Corregimiento]],Hoja3!$A$2:$D$676,4,0)</f>
        <v>80819</v>
      </c>
      <c r="E8517" s="84">
        <v>9</v>
      </c>
    </row>
    <row r="8518" spans="1:5">
      <c r="A8518" s="83">
        <v>44297</v>
      </c>
      <c r="B8518" s="84">
        <v>44295</v>
      </c>
      <c r="C8518" s="84" t="s">
        <v>798</v>
      </c>
      <c r="D8518" s="85">
        <f>VLOOKUP(Pag_Inicio_Corr_mas_casos[[#This Row],[Corregimiento]],Hoja3!$A$2:$D$676,4,0)</f>
        <v>80820</v>
      </c>
      <c r="E8518" s="84">
        <v>7</v>
      </c>
    </row>
    <row r="8519" spans="1:5">
      <c r="A8519" s="83">
        <v>44297</v>
      </c>
      <c r="B8519" s="84">
        <v>44295</v>
      </c>
      <c r="C8519" s="84" t="s">
        <v>820</v>
      </c>
      <c r="D8519" s="85">
        <f>VLOOKUP(Pag_Inicio_Corr_mas_casos[[#This Row],[Corregimiento]],Hoja3!$A$2:$D$676,4,0)</f>
        <v>40203</v>
      </c>
      <c r="E8519" s="84">
        <v>7</v>
      </c>
    </row>
    <row r="8520" spans="1:5">
      <c r="A8520" s="83">
        <v>44297</v>
      </c>
      <c r="B8520" s="84">
        <v>44295</v>
      </c>
      <c r="C8520" s="84" t="s">
        <v>991</v>
      </c>
      <c r="D8520" s="85">
        <f>VLOOKUP(Pag_Inicio_Corr_mas_casos[[#This Row],[Corregimiento]],Hoja3!$A$2:$D$676,4,0)</f>
        <v>40506</v>
      </c>
      <c r="E8520" s="84">
        <v>6</v>
      </c>
    </row>
    <row r="8521" spans="1:5">
      <c r="A8521" s="83">
        <v>44297</v>
      </c>
      <c r="B8521" s="84">
        <v>44295</v>
      </c>
      <c r="C8521" s="84" t="s">
        <v>980</v>
      </c>
      <c r="D8521" s="85">
        <f>VLOOKUP(Pag_Inicio_Corr_mas_casos[[#This Row],[Corregimiento]],Hoja3!$A$2:$D$676,4,0)</f>
        <v>40603</v>
      </c>
      <c r="E8521" s="84">
        <v>6</v>
      </c>
    </row>
    <row r="8522" spans="1:5">
      <c r="A8522" s="83">
        <v>44297</v>
      </c>
      <c r="B8522" s="84">
        <v>44295</v>
      </c>
      <c r="C8522" s="84" t="s">
        <v>1052</v>
      </c>
      <c r="D8522" s="85">
        <f>VLOOKUP(Pag_Inicio_Corr_mas_casos[[#This Row],[Corregimiento]],Hoja3!$A$2:$D$676,4,0)</f>
        <v>10101</v>
      </c>
      <c r="E8522" s="84">
        <v>6</v>
      </c>
    </row>
    <row r="8523" spans="1:5">
      <c r="A8523" s="83">
        <v>44297</v>
      </c>
      <c r="B8523" s="84">
        <v>44295</v>
      </c>
      <c r="C8523" s="84" t="s">
        <v>821</v>
      </c>
      <c r="D8523" s="85">
        <f>VLOOKUP(Pag_Inicio_Corr_mas_casos[[#This Row],[Corregimiento]],Hoja3!$A$2:$D$676,4,0)</f>
        <v>20207</v>
      </c>
      <c r="E8523" s="84">
        <v>6</v>
      </c>
    </row>
    <row r="8524" spans="1:5">
      <c r="A8524" s="83">
        <v>44297</v>
      </c>
      <c r="B8524" s="84">
        <v>44295</v>
      </c>
      <c r="C8524" s="84" t="s">
        <v>1057</v>
      </c>
      <c r="D8524" s="85">
        <f>VLOOKUP(Pag_Inicio_Corr_mas_casos[[#This Row],[Corregimiento]],Hoja3!$A$2:$D$676,4,0)</f>
        <v>41104</v>
      </c>
      <c r="E8524" s="84">
        <v>6</v>
      </c>
    </row>
    <row r="8525" spans="1:5">
      <c r="A8525" s="83">
        <v>44297</v>
      </c>
      <c r="B8525" s="84">
        <v>44295</v>
      </c>
      <c r="C8525" s="84" t="s">
        <v>857</v>
      </c>
      <c r="D8525" s="85">
        <f>VLOOKUP(Pag_Inicio_Corr_mas_casos[[#This Row],[Corregimiento]],Hoja3!$A$2:$D$676,4,0)</f>
        <v>80809</v>
      </c>
      <c r="E8525" s="84">
        <v>6</v>
      </c>
    </row>
    <row r="8526" spans="1:5">
      <c r="A8526" s="83">
        <v>44297</v>
      </c>
      <c r="B8526" s="84">
        <v>44295</v>
      </c>
      <c r="C8526" s="84" t="s">
        <v>997</v>
      </c>
      <c r="D8526" s="85">
        <f>VLOOKUP(Pag_Inicio_Corr_mas_casos[[#This Row],[Corregimiento]],Hoja3!$A$2:$D$676,4,0)</f>
        <v>41001</v>
      </c>
      <c r="E8526" s="84">
        <v>5</v>
      </c>
    </row>
    <row r="8527" spans="1:5">
      <c r="A8527" s="83">
        <v>44297</v>
      </c>
      <c r="B8527" s="84">
        <v>44295</v>
      </c>
      <c r="C8527" s="84" t="s">
        <v>889</v>
      </c>
      <c r="D8527" s="85">
        <f>VLOOKUP(Pag_Inicio_Corr_mas_casos[[#This Row],[Corregimiento]],Hoja3!$A$2:$D$676,4,0)</f>
        <v>20602</v>
      </c>
      <c r="E8527" s="84">
        <v>5</v>
      </c>
    </row>
    <row r="8528" spans="1:5">
      <c r="A8528" s="83">
        <v>44297</v>
      </c>
      <c r="B8528" s="84">
        <v>44295</v>
      </c>
      <c r="C8528" s="84" t="s">
        <v>788</v>
      </c>
      <c r="D8528" s="85">
        <f>VLOOKUP(Pag_Inicio_Corr_mas_casos[[#This Row],[Corregimiento]],Hoja3!$A$2:$D$676,4,0)</f>
        <v>80807</v>
      </c>
      <c r="E8528" s="84">
        <v>5</v>
      </c>
    </row>
    <row r="8529" spans="1:5">
      <c r="A8529" s="83">
        <v>44297</v>
      </c>
      <c r="B8529" s="84">
        <v>44295</v>
      </c>
      <c r="C8529" s="84" t="s">
        <v>800</v>
      </c>
      <c r="D8529" s="85">
        <f>VLOOKUP(Pag_Inicio_Corr_mas_casos[[#This Row],[Corregimiento]],Hoja3!$A$2:$D$676,4,0)</f>
        <v>80822</v>
      </c>
      <c r="E8529" s="84">
        <v>4</v>
      </c>
    </row>
    <row r="8530" spans="1:5">
      <c r="A8530" s="83">
        <v>44297</v>
      </c>
      <c r="B8530" s="84">
        <v>44295</v>
      </c>
      <c r="C8530" s="84" t="s">
        <v>793</v>
      </c>
      <c r="D8530" s="85">
        <f>VLOOKUP(Pag_Inicio_Corr_mas_casos[[#This Row],[Corregimiento]],Hoja3!$A$2:$D$676,4,0)</f>
        <v>80826</v>
      </c>
      <c r="E8530" s="84">
        <v>4</v>
      </c>
    </row>
    <row r="8531" spans="1:5">
      <c r="A8531" s="83">
        <v>44297</v>
      </c>
      <c r="B8531" s="84">
        <v>44295</v>
      </c>
      <c r="C8531" s="84" t="s">
        <v>1075</v>
      </c>
      <c r="D8531" s="85">
        <f>VLOOKUP(Pag_Inicio_Corr_mas_casos[[#This Row],[Corregimiento]],Hoja3!$A$2:$D$676,4,0)</f>
        <v>40405</v>
      </c>
      <c r="E8531" s="84">
        <v>4</v>
      </c>
    </row>
    <row r="8532" spans="1:5">
      <c r="A8532" s="83">
        <v>44297</v>
      </c>
      <c r="B8532" s="84">
        <v>44295</v>
      </c>
      <c r="C8532" s="84" t="s">
        <v>1110</v>
      </c>
      <c r="D8532" s="85">
        <f>VLOOKUP(Pag_Inicio_Corr_mas_casos[[#This Row],[Corregimiento]],Hoja3!$A$2:$D$676,4,0)</f>
        <v>40101</v>
      </c>
      <c r="E8532" s="84">
        <v>4</v>
      </c>
    </row>
    <row r="8533" spans="1:5">
      <c r="A8533" s="83">
        <v>44297</v>
      </c>
      <c r="B8533" s="84">
        <v>44295</v>
      </c>
      <c r="C8533" s="84" t="s">
        <v>1013</v>
      </c>
      <c r="D8533" s="85">
        <f>VLOOKUP(Pag_Inicio_Corr_mas_casos[[#This Row],[Corregimiento]],Hoja3!$A$2:$D$676,4,0)</f>
        <v>10201</v>
      </c>
      <c r="E8533" s="84">
        <v>3</v>
      </c>
    </row>
    <row r="8534" spans="1:5">
      <c r="A8534" s="83">
        <v>44297</v>
      </c>
      <c r="B8534" s="84">
        <v>44295</v>
      </c>
      <c r="C8534" s="84" t="s">
        <v>785</v>
      </c>
      <c r="D8534" s="85">
        <f>VLOOKUP(Pag_Inicio_Corr_mas_casos[[#This Row],[Corregimiento]],Hoja3!$A$2:$D$676,4,0)</f>
        <v>81009</v>
      </c>
      <c r="E8534" s="84">
        <v>3</v>
      </c>
    </row>
    <row r="8535" spans="1:5">
      <c r="A8535" s="86">
        <v>44298</v>
      </c>
      <c r="B8535" s="87">
        <v>44296</v>
      </c>
      <c r="C8535" s="87" t="s">
        <v>906</v>
      </c>
      <c r="D8535" s="88">
        <f>VLOOKUP(Pag_Inicio_Corr_mas_casos[[#This Row],[Corregimiento]],Hoja3!$A$2:$D$676,4,0)</f>
        <v>40601</v>
      </c>
      <c r="E8535" s="87">
        <v>10</v>
      </c>
    </row>
    <row r="8536" spans="1:5">
      <c r="A8536" s="86">
        <v>44298</v>
      </c>
      <c r="B8536" s="87">
        <v>44296</v>
      </c>
      <c r="C8536" s="87" t="s">
        <v>924</v>
      </c>
      <c r="D8536" s="88">
        <f>VLOOKUP(Pag_Inicio_Corr_mas_casos[[#This Row],[Corregimiento]],Hoja3!$A$2:$D$676,4,0)</f>
        <v>40503</v>
      </c>
      <c r="E8536" s="87">
        <v>9</v>
      </c>
    </row>
    <row r="8537" spans="1:5">
      <c r="A8537" s="86">
        <v>44298</v>
      </c>
      <c r="B8537" s="87">
        <v>44296</v>
      </c>
      <c r="C8537" s="87" t="s">
        <v>904</v>
      </c>
      <c r="D8537" s="88">
        <f>VLOOKUP(Pag_Inicio_Corr_mas_casos[[#This Row],[Corregimiento]],Hoja3!$A$2:$D$676,4,0)</f>
        <v>40501</v>
      </c>
      <c r="E8537" s="87">
        <v>8</v>
      </c>
    </row>
    <row r="8538" spans="1:5">
      <c r="A8538" s="86">
        <v>44298</v>
      </c>
      <c r="B8538" s="87">
        <v>44296</v>
      </c>
      <c r="C8538" s="87" t="s">
        <v>1108</v>
      </c>
      <c r="D8538" s="88">
        <f>VLOOKUP(Pag_Inicio_Corr_mas_casos[[#This Row],[Corregimiento]],Hoja3!$A$2:$D$676,4,0)</f>
        <v>41401</v>
      </c>
      <c r="E8538" s="87">
        <v>6</v>
      </c>
    </row>
    <row r="8539" spans="1:5">
      <c r="A8539" s="86">
        <v>44298</v>
      </c>
      <c r="B8539" s="87">
        <v>44296</v>
      </c>
      <c r="C8539" s="87" t="s">
        <v>858</v>
      </c>
      <c r="D8539" s="88">
        <f>VLOOKUP(Pag_Inicio_Corr_mas_casos[[#This Row],[Corregimiento]],Hoja3!$A$2:$D$676,4,0)</f>
        <v>80819</v>
      </c>
      <c r="E8539" s="87">
        <v>5</v>
      </c>
    </row>
    <row r="8540" spans="1:5">
      <c r="A8540" s="86">
        <v>44298</v>
      </c>
      <c r="B8540" s="87">
        <v>44296</v>
      </c>
      <c r="C8540" s="87" t="s">
        <v>788</v>
      </c>
      <c r="D8540" s="88">
        <f>VLOOKUP(Pag_Inicio_Corr_mas_casos[[#This Row],[Corregimiento]],Hoja3!$A$2:$D$676,4,0)</f>
        <v>80807</v>
      </c>
      <c r="E8540" s="87">
        <v>5</v>
      </c>
    </row>
    <row r="8541" spans="1:5">
      <c r="A8541" s="86">
        <v>44298</v>
      </c>
      <c r="B8541" s="87">
        <v>44296</v>
      </c>
      <c r="C8541" s="87" t="s">
        <v>820</v>
      </c>
      <c r="D8541" s="88">
        <f>VLOOKUP(Pag_Inicio_Corr_mas_casos[[#This Row],[Corregimiento]],Hoja3!$A$2:$D$676,4,0)</f>
        <v>40203</v>
      </c>
      <c r="E8541" s="87">
        <v>5</v>
      </c>
    </row>
    <row r="8542" spans="1:5">
      <c r="A8542" s="86">
        <v>44298</v>
      </c>
      <c r="B8542" s="87">
        <v>44296</v>
      </c>
      <c r="C8542" s="87" t="s">
        <v>868</v>
      </c>
      <c r="D8542" s="88">
        <f>VLOOKUP(Pag_Inicio_Corr_mas_casos[[#This Row],[Corregimiento]],Hoja3!$A$2:$D$676,4,0)</f>
        <v>91001</v>
      </c>
      <c r="E8542" s="87">
        <v>4</v>
      </c>
    </row>
    <row r="8543" spans="1:5">
      <c r="A8543" s="86">
        <v>44298</v>
      </c>
      <c r="B8543" s="87">
        <v>44296</v>
      </c>
      <c r="C8543" s="87" t="s">
        <v>1058</v>
      </c>
      <c r="D8543" s="88">
        <f>VLOOKUP(Pag_Inicio_Corr_mas_casos[[#This Row],[Corregimiento]],Hoja3!$A$2:$D$676,4,0)</f>
        <v>41309</v>
      </c>
      <c r="E8543" s="87">
        <v>4</v>
      </c>
    </row>
    <row r="8544" spans="1:5">
      <c r="A8544" s="86">
        <v>44298</v>
      </c>
      <c r="B8544" s="87">
        <v>44296</v>
      </c>
      <c r="C8544" s="87" t="s">
        <v>797</v>
      </c>
      <c r="D8544" s="88">
        <f>VLOOKUP(Pag_Inicio_Corr_mas_casos[[#This Row],[Corregimiento]],Hoja3!$A$2:$D$676,4,0)</f>
        <v>80813</v>
      </c>
      <c r="E8544" s="87">
        <v>4</v>
      </c>
    </row>
    <row r="8545" spans="1:5">
      <c r="A8545" s="86">
        <v>44298</v>
      </c>
      <c r="B8545" s="87">
        <v>44296</v>
      </c>
      <c r="C8545" s="87" t="s">
        <v>857</v>
      </c>
      <c r="D8545" s="88">
        <f>VLOOKUP(Pag_Inicio_Corr_mas_casos[[#This Row],[Corregimiento]],Hoja3!$A$2:$D$676,4,0)</f>
        <v>80809</v>
      </c>
      <c r="E8545" s="87">
        <v>4</v>
      </c>
    </row>
    <row r="8546" spans="1:5">
      <c r="A8546" s="86">
        <v>44298</v>
      </c>
      <c r="B8546" s="87">
        <v>44296</v>
      </c>
      <c r="C8546" s="87" t="s">
        <v>898</v>
      </c>
      <c r="D8546" s="88">
        <f>VLOOKUP(Pag_Inicio_Corr_mas_casos[[#This Row],[Corregimiento]],Hoja3!$A$2:$D$676,4,0)</f>
        <v>40201</v>
      </c>
      <c r="E8546" s="87">
        <v>4</v>
      </c>
    </row>
    <row r="8547" spans="1:5">
      <c r="A8547" s="86">
        <v>44298</v>
      </c>
      <c r="B8547" s="87">
        <v>44296</v>
      </c>
      <c r="C8547" s="87" t="s">
        <v>895</v>
      </c>
      <c r="D8547" s="88">
        <f>VLOOKUP(Pag_Inicio_Corr_mas_casos[[#This Row],[Corregimiento]],Hoja3!$A$2:$D$676,4,0)</f>
        <v>50316</v>
      </c>
      <c r="E8547" s="87">
        <v>4</v>
      </c>
    </row>
    <row r="8548" spans="1:5">
      <c r="A8548" s="86">
        <v>44298</v>
      </c>
      <c r="B8548" s="87">
        <v>44296</v>
      </c>
      <c r="C8548" s="87" t="s">
        <v>1075</v>
      </c>
      <c r="D8548" s="88">
        <f>VLOOKUP(Pag_Inicio_Corr_mas_casos[[#This Row],[Corregimiento]],Hoja3!$A$2:$D$676,4,0)</f>
        <v>40405</v>
      </c>
      <c r="E8548" s="87">
        <v>4</v>
      </c>
    </row>
    <row r="8549" spans="1:5">
      <c r="A8549" s="86">
        <v>44298</v>
      </c>
      <c r="B8549" s="87">
        <v>44296</v>
      </c>
      <c r="C8549" s="87" t="s">
        <v>879</v>
      </c>
      <c r="D8549" s="88">
        <f>VLOOKUP(Pag_Inicio_Corr_mas_casos[[#This Row],[Corregimiento]],Hoja3!$A$2:$D$676,4,0)</f>
        <v>91008</v>
      </c>
      <c r="E8549" s="87">
        <v>3</v>
      </c>
    </row>
    <row r="8550" spans="1:5">
      <c r="A8550" s="86">
        <v>44298</v>
      </c>
      <c r="B8550" s="87">
        <v>44296</v>
      </c>
      <c r="C8550" s="87" t="s">
        <v>1111</v>
      </c>
      <c r="D8550" s="88">
        <f>VLOOKUP(Pag_Inicio_Corr_mas_casos[[#This Row],[Corregimiento]],Hoja3!$A$2:$D$676,4,0)</f>
        <v>10217</v>
      </c>
      <c r="E8550" s="87">
        <v>3</v>
      </c>
    </row>
    <row r="8551" spans="1:5">
      <c r="A8551" s="86">
        <v>44298</v>
      </c>
      <c r="B8551" s="87">
        <v>44296</v>
      </c>
      <c r="C8551" s="87" t="s">
        <v>861</v>
      </c>
      <c r="D8551" s="88">
        <f>VLOOKUP(Pag_Inicio_Corr_mas_casos[[#This Row],[Corregimiento]],Hoja3!$A$2:$D$676,4,0)</f>
        <v>130702</v>
      </c>
      <c r="E8551" s="87">
        <v>3</v>
      </c>
    </row>
    <row r="8552" spans="1:5">
      <c r="A8552" s="86">
        <v>44298</v>
      </c>
      <c r="B8552" s="87">
        <v>44296</v>
      </c>
      <c r="C8552" s="87" t="s">
        <v>849</v>
      </c>
      <c r="D8552" s="88">
        <f>VLOOKUP(Pag_Inicio_Corr_mas_casos[[#This Row],[Corregimiento]],Hoja3!$A$2:$D$676,4,0)</f>
        <v>40611</v>
      </c>
      <c r="E8552" s="87">
        <v>3</v>
      </c>
    </row>
    <row r="8553" spans="1:5">
      <c r="A8553" s="86">
        <v>44298</v>
      </c>
      <c r="B8553" s="87">
        <v>44296</v>
      </c>
      <c r="C8553" s="87" t="s">
        <v>786</v>
      </c>
      <c r="D8553" s="88">
        <f>VLOOKUP(Pag_Inicio_Corr_mas_casos[[#This Row],[Corregimiento]],Hoja3!$A$2:$D$676,4,0)</f>
        <v>80806</v>
      </c>
      <c r="E8553" s="87">
        <v>3</v>
      </c>
    </row>
    <row r="8554" spans="1:5">
      <c r="A8554" s="86">
        <v>44298</v>
      </c>
      <c r="B8554" s="87">
        <v>44296</v>
      </c>
      <c r="C8554" s="87" t="s">
        <v>793</v>
      </c>
      <c r="D8554" s="88">
        <f>VLOOKUP(Pag_Inicio_Corr_mas_casos[[#This Row],[Corregimiento]],Hoja3!$A$2:$D$676,4,0)</f>
        <v>80826</v>
      </c>
      <c r="E8554" s="87">
        <v>3</v>
      </c>
    </row>
    <row r="8555" spans="1:5">
      <c r="A8555" s="37">
        <v>44299</v>
      </c>
      <c r="B8555" s="38">
        <v>44297</v>
      </c>
      <c r="C8555" s="38" t="s">
        <v>892</v>
      </c>
      <c r="D8555" s="39">
        <f>VLOOKUP(Pag_Inicio_Corr_mas_casos[[#This Row],[Corregimiento]],Hoja3!$A$2:$D$676,4,0)</f>
        <v>80812</v>
      </c>
      <c r="E8555" s="38">
        <v>14</v>
      </c>
    </row>
    <row r="8556" spans="1:5">
      <c r="A8556" s="37">
        <v>44299</v>
      </c>
      <c r="B8556" s="38">
        <v>44297</v>
      </c>
      <c r="C8556" s="38" t="s">
        <v>857</v>
      </c>
      <c r="D8556" s="39">
        <f>VLOOKUP(Pag_Inicio_Corr_mas_casos[[#This Row],[Corregimiento]],Hoja3!$A$2:$D$676,4,0)</f>
        <v>80809</v>
      </c>
      <c r="E8556" s="38">
        <v>14</v>
      </c>
    </row>
    <row r="8557" spans="1:5">
      <c r="A8557" s="37">
        <v>44299</v>
      </c>
      <c r="B8557" s="38">
        <v>44297</v>
      </c>
      <c r="C8557" s="38" t="s">
        <v>858</v>
      </c>
      <c r="D8557" s="39">
        <f>VLOOKUP(Pag_Inicio_Corr_mas_casos[[#This Row],[Corregimiento]],Hoja3!$A$2:$D$676,4,0)</f>
        <v>80819</v>
      </c>
      <c r="E8557" s="38">
        <v>12</v>
      </c>
    </row>
    <row r="8558" spans="1:5">
      <c r="A8558" s="37">
        <v>44299</v>
      </c>
      <c r="B8558" s="38">
        <v>44297</v>
      </c>
      <c r="C8558" s="38" t="s">
        <v>807</v>
      </c>
      <c r="D8558" s="39">
        <f>VLOOKUP(Pag_Inicio_Corr_mas_casos[[#This Row],[Corregimiento]],Hoja3!$A$2:$D$676,4,0)</f>
        <v>20601</v>
      </c>
      <c r="E8558" s="38">
        <v>9</v>
      </c>
    </row>
    <row r="8559" spans="1:5">
      <c r="A8559" s="37">
        <v>44299</v>
      </c>
      <c r="B8559" s="38">
        <v>44297</v>
      </c>
      <c r="C8559" s="38" t="s">
        <v>1081</v>
      </c>
      <c r="D8559" s="39">
        <f>VLOOKUP(Pag_Inicio_Corr_mas_casos[[#This Row],[Corregimiento]],Hoja3!$A$2:$D$676,4,0)</f>
        <v>60703</v>
      </c>
      <c r="E8559" s="38">
        <v>8</v>
      </c>
    </row>
    <row r="8560" spans="1:5">
      <c r="A8560" s="37">
        <v>44299</v>
      </c>
      <c r="B8560" s="38">
        <v>44297</v>
      </c>
      <c r="C8560" s="38" t="s">
        <v>785</v>
      </c>
      <c r="D8560" s="39">
        <f>VLOOKUP(Pag_Inicio_Corr_mas_casos[[#This Row],[Corregimiento]],Hoja3!$A$2:$D$676,4,0)</f>
        <v>81009</v>
      </c>
      <c r="E8560" s="38">
        <v>8</v>
      </c>
    </row>
    <row r="8561" spans="1:5">
      <c r="A8561" s="37">
        <v>44299</v>
      </c>
      <c r="B8561" s="38">
        <v>44297</v>
      </c>
      <c r="C8561" s="38" t="s">
        <v>889</v>
      </c>
      <c r="D8561" s="39">
        <f>VLOOKUP(Pag_Inicio_Corr_mas_casos[[#This Row],[Corregimiento]],Hoja3!$A$2:$D$676,4,0)</f>
        <v>20602</v>
      </c>
      <c r="E8561" s="38">
        <v>8</v>
      </c>
    </row>
    <row r="8562" spans="1:5">
      <c r="A8562" s="37">
        <v>44299</v>
      </c>
      <c r="B8562" s="38">
        <v>44297</v>
      </c>
      <c r="C8562" s="38" t="s">
        <v>1112</v>
      </c>
      <c r="D8562" s="39">
        <f>VLOOKUP(Pag_Inicio_Corr_mas_casos[[#This Row],[Corregimiento]],Hoja3!$A$2:$D$676,4,0)</f>
        <v>120706</v>
      </c>
      <c r="E8562" s="38">
        <v>8</v>
      </c>
    </row>
    <row r="8563" spans="1:5">
      <c r="A8563" s="37">
        <v>44299</v>
      </c>
      <c r="B8563" s="38">
        <v>44297</v>
      </c>
      <c r="C8563" s="38" t="s">
        <v>901</v>
      </c>
      <c r="D8563" s="39">
        <f>VLOOKUP(Pag_Inicio_Corr_mas_casos[[#This Row],[Corregimiento]],Hoja3!$A$2:$D$676,4,0)</f>
        <v>90301</v>
      </c>
      <c r="E8563" s="38">
        <v>7</v>
      </c>
    </row>
    <row r="8564" spans="1:5">
      <c r="A8564" s="37">
        <v>44299</v>
      </c>
      <c r="B8564" s="38">
        <v>44297</v>
      </c>
      <c r="C8564" s="38" t="s">
        <v>996</v>
      </c>
      <c r="D8564" s="39">
        <f>VLOOKUP(Pag_Inicio_Corr_mas_casos[[#This Row],[Corregimiento]],Hoja3!$A$2:$D$676,4,0)</f>
        <v>10206</v>
      </c>
      <c r="E8564" s="38">
        <v>6</v>
      </c>
    </row>
    <row r="8565" spans="1:5">
      <c r="A8565" s="37">
        <v>44299</v>
      </c>
      <c r="B8565" s="38">
        <v>44297</v>
      </c>
      <c r="C8565" s="38" t="s">
        <v>906</v>
      </c>
      <c r="D8565" s="39">
        <f>VLOOKUP(Pag_Inicio_Corr_mas_casos[[#This Row],[Corregimiento]],Hoja3!$A$2:$D$676,4,0)</f>
        <v>40601</v>
      </c>
      <c r="E8565" s="38">
        <v>6</v>
      </c>
    </row>
    <row r="8566" spans="1:5">
      <c r="A8566" s="37">
        <v>44299</v>
      </c>
      <c r="B8566" s="38">
        <v>44297</v>
      </c>
      <c r="C8566" s="38" t="s">
        <v>1113</v>
      </c>
      <c r="D8566" s="39">
        <f>VLOOKUP(Pag_Inicio_Corr_mas_casos[[#This Row],[Corregimiento]],Hoja3!$A$2:$D$676,4,0)</f>
        <v>40511</v>
      </c>
      <c r="E8566" s="38">
        <v>6</v>
      </c>
    </row>
    <row r="8567" spans="1:5">
      <c r="A8567" s="37">
        <v>44299</v>
      </c>
      <c r="B8567" s="38">
        <v>44297</v>
      </c>
      <c r="C8567" s="38" t="s">
        <v>868</v>
      </c>
      <c r="D8567" s="39">
        <f>VLOOKUP(Pag_Inicio_Corr_mas_casos[[#This Row],[Corregimiento]],Hoja3!$A$2:$D$676,4,0)</f>
        <v>91001</v>
      </c>
      <c r="E8567" s="38">
        <v>6</v>
      </c>
    </row>
    <row r="8568" spans="1:5">
      <c r="A8568" s="37">
        <v>44299</v>
      </c>
      <c r="B8568" s="38">
        <v>44297</v>
      </c>
      <c r="C8568" s="38" t="s">
        <v>914</v>
      </c>
      <c r="D8568" s="39">
        <f>VLOOKUP(Pag_Inicio_Corr_mas_casos[[#This Row],[Corregimiento]],Hoja3!$A$2:$D$676,4,0)</f>
        <v>130101</v>
      </c>
      <c r="E8568" s="38">
        <v>6</v>
      </c>
    </row>
    <row r="8569" spans="1:5">
      <c r="A8569" s="37">
        <v>44299</v>
      </c>
      <c r="B8569" s="38">
        <v>44297</v>
      </c>
      <c r="C8569" s="38" t="s">
        <v>1103</v>
      </c>
      <c r="D8569" s="39">
        <f>VLOOKUP(Pag_Inicio_Corr_mas_casos[[#This Row],[Corregimiento]],Hoja3!$A$2:$D$676,4,0)</f>
        <v>120405</v>
      </c>
      <c r="E8569" s="38">
        <v>5</v>
      </c>
    </row>
    <row r="8570" spans="1:5">
      <c r="A8570" s="37">
        <v>44299</v>
      </c>
      <c r="B8570" s="38">
        <v>44297</v>
      </c>
      <c r="C8570" s="38" t="s">
        <v>618</v>
      </c>
      <c r="D8570" s="39">
        <f>VLOOKUP(Pag_Inicio_Corr_mas_casos[[#This Row],[Corregimiento]],Hoja3!$A$2:$D$676,4,0)</f>
        <v>80821</v>
      </c>
      <c r="E8570" s="38">
        <v>5</v>
      </c>
    </row>
    <row r="8571" spans="1:5">
      <c r="A8571" s="37">
        <v>44299</v>
      </c>
      <c r="B8571" s="38">
        <v>44297</v>
      </c>
      <c r="C8571" s="38" t="s">
        <v>891</v>
      </c>
      <c r="D8571" s="39">
        <f>VLOOKUP(Pag_Inicio_Corr_mas_casos[[#This Row],[Corregimiento]],Hoja3!$A$2:$D$676,4,0)</f>
        <v>40508</v>
      </c>
      <c r="E8571" s="38">
        <v>5</v>
      </c>
    </row>
    <row r="8572" spans="1:5">
      <c r="A8572" s="37">
        <v>44299</v>
      </c>
      <c r="B8572" s="38">
        <v>44297</v>
      </c>
      <c r="C8572" s="38" t="s">
        <v>786</v>
      </c>
      <c r="D8572" s="39">
        <f>VLOOKUP(Pag_Inicio_Corr_mas_casos[[#This Row],[Corregimiento]],Hoja3!$A$2:$D$676,4,0)</f>
        <v>80806</v>
      </c>
      <c r="E8572" s="38">
        <v>5</v>
      </c>
    </row>
    <row r="8573" spans="1:5">
      <c r="A8573" s="37">
        <v>44299</v>
      </c>
      <c r="B8573" s="38">
        <v>44297</v>
      </c>
      <c r="C8573" s="38" t="s">
        <v>1114</v>
      </c>
      <c r="D8573" s="39">
        <f>VLOOKUP(Pag_Inicio_Corr_mas_casos[[#This Row],[Corregimiento]],Hoja3!$A$2:$D$676,4,0)</f>
        <v>40701</v>
      </c>
      <c r="E8573" s="38">
        <v>4</v>
      </c>
    </row>
    <row r="8574" spans="1:5">
      <c r="A8574" s="37">
        <v>44299</v>
      </c>
      <c r="B8574" s="38">
        <v>44297</v>
      </c>
      <c r="C8574" s="38" t="s">
        <v>804</v>
      </c>
      <c r="D8574" s="39">
        <f>VLOOKUP(Pag_Inicio_Corr_mas_casos[[#This Row],[Corregimiento]],Hoja3!$A$2:$D$676,4,0)</f>
        <v>50208</v>
      </c>
      <c r="E8574" s="38">
        <v>4</v>
      </c>
    </row>
    <row r="8575" spans="1:5">
      <c r="A8575" s="67">
        <v>44300</v>
      </c>
      <c r="B8575" s="68">
        <v>44298</v>
      </c>
      <c r="C8575" s="68" t="s">
        <v>925</v>
      </c>
      <c r="D8575" s="69">
        <f>VLOOKUP(Pag_Inicio_Corr_mas_casos[[#This Row],[Corregimiento]],Hoja3!$A$2:$D$676,4,0)</f>
        <v>91101</v>
      </c>
      <c r="E8575" s="68">
        <v>15</v>
      </c>
    </row>
    <row r="8576" spans="1:5">
      <c r="A8576" s="67">
        <v>44300</v>
      </c>
      <c r="B8576" s="68">
        <v>44298</v>
      </c>
      <c r="C8576" s="68" t="s">
        <v>879</v>
      </c>
      <c r="D8576" s="69">
        <f>VLOOKUP(Pag_Inicio_Corr_mas_casos[[#This Row],[Corregimiento]],Hoja3!$A$2:$D$676,4,0)</f>
        <v>91008</v>
      </c>
      <c r="E8576" s="68">
        <v>10</v>
      </c>
    </row>
    <row r="8577" spans="1:5">
      <c r="A8577" s="67">
        <v>44300</v>
      </c>
      <c r="B8577" s="68">
        <v>44298</v>
      </c>
      <c r="C8577" s="68" t="s">
        <v>992</v>
      </c>
      <c r="D8577" s="69">
        <f>VLOOKUP(Pag_Inicio_Corr_mas_casos[[#This Row],[Corregimiento]],Hoja3!$A$2:$D$676,4,0)</f>
        <v>90903</v>
      </c>
      <c r="E8577" s="68">
        <v>10</v>
      </c>
    </row>
    <row r="8578" spans="1:5">
      <c r="A8578" s="67">
        <v>44300</v>
      </c>
      <c r="B8578" s="68">
        <v>44298</v>
      </c>
      <c r="C8578" s="68" t="s">
        <v>906</v>
      </c>
      <c r="D8578" s="69">
        <f>VLOOKUP(Pag_Inicio_Corr_mas_casos[[#This Row],[Corregimiento]],Hoja3!$A$2:$D$676,4,0)</f>
        <v>40601</v>
      </c>
      <c r="E8578" s="68">
        <v>10</v>
      </c>
    </row>
    <row r="8579" spans="1:5">
      <c r="A8579" s="67">
        <v>44300</v>
      </c>
      <c r="B8579" s="68">
        <v>44298</v>
      </c>
      <c r="C8579" s="68" t="s">
        <v>1115</v>
      </c>
      <c r="D8579" s="69">
        <f>VLOOKUP(Pag_Inicio_Corr_mas_casos[[#This Row],[Corregimiento]],Hoja3!$A$2:$D$676,4,0)</f>
        <v>90904</v>
      </c>
      <c r="E8579" s="68">
        <v>10</v>
      </c>
    </row>
    <row r="8580" spans="1:5">
      <c r="A8580" s="67">
        <v>44300</v>
      </c>
      <c r="B8580" s="68">
        <v>44298</v>
      </c>
      <c r="C8580" s="68" t="s">
        <v>1013</v>
      </c>
      <c r="D8580" s="69">
        <f>VLOOKUP(Pag_Inicio_Corr_mas_casos[[#This Row],[Corregimiento]],Hoja3!$A$2:$D$676,4,0)</f>
        <v>10201</v>
      </c>
      <c r="E8580" s="68">
        <v>9</v>
      </c>
    </row>
    <row r="8581" spans="1:5">
      <c r="A8581" s="67">
        <v>44300</v>
      </c>
      <c r="B8581" s="68">
        <v>44298</v>
      </c>
      <c r="C8581" s="68" t="s">
        <v>816</v>
      </c>
      <c r="D8581" s="69">
        <f>VLOOKUP(Pag_Inicio_Corr_mas_casos[[#This Row],[Corregimiento]],Hoja3!$A$2:$D$676,4,0)</f>
        <v>40606</v>
      </c>
      <c r="E8581" s="68">
        <v>9</v>
      </c>
    </row>
    <row r="8582" spans="1:5">
      <c r="A8582" s="67">
        <v>44300</v>
      </c>
      <c r="B8582" s="68">
        <v>44298</v>
      </c>
      <c r="C8582" s="68" t="s">
        <v>797</v>
      </c>
      <c r="D8582" s="69">
        <f>VLOOKUP(Pag_Inicio_Corr_mas_casos[[#This Row],[Corregimiento]],Hoja3!$A$2:$D$676,4,0)</f>
        <v>80813</v>
      </c>
      <c r="E8582" s="68">
        <v>9</v>
      </c>
    </row>
    <row r="8583" spans="1:5">
      <c r="A8583" s="67">
        <v>44300</v>
      </c>
      <c r="B8583" s="68">
        <v>44298</v>
      </c>
      <c r="C8583" s="68" t="s">
        <v>1075</v>
      </c>
      <c r="D8583" s="69">
        <f>VLOOKUP(Pag_Inicio_Corr_mas_casos[[#This Row],[Corregimiento]],Hoja3!$A$2:$D$676,4,0)</f>
        <v>40405</v>
      </c>
      <c r="E8583" s="68">
        <v>8</v>
      </c>
    </row>
    <row r="8584" spans="1:5">
      <c r="A8584" s="67">
        <v>44300</v>
      </c>
      <c r="B8584" s="68">
        <v>44298</v>
      </c>
      <c r="C8584" s="68" t="s">
        <v>785</v>
      </c>
      <c r="D8584" s="69">
        <f>VLOOKUP(Pag_Inicio_Corr_mas_casos[[#This Row],[Corregimiento]],Hoja3!$A$2:$D$676,4,0)</f>
        <v>81009</v>
      </c>
      <c r="E8584" s="68">
        <v>8</v>
      </c>
    </row>
    <row r="8585" spans="1:5">
      <c r="A8585" s="67">
        <v>44300</v>
      </c>
      <c r="B8585" s="68">
        <v>44298</v>
      </c>
      <c r="C8585" s="68" t="s">
        <v>892</v>
      </c>
      <c r="D8585" s="69">
        <f>VLOOKUP(Pag_Inicio_Corr_mas_casos[[#This Row],[Corregimiento]],Hoja3!$A$2:$D$676,4,0)</f>
        <v>80812</v>
      </c>
      <c r="E8585" s="68">
        <v>8</v>
      </c>
    </row>
    <row r="8586" spans="1:5">
      <c r="A8586" s="67">
        <v>44300</v>
      </c>
      <c r="B8586" s="68">
        <v>44298</v>
      </c>
      <c r="C8586" s="68" t="s">
        <v>1052</v>
      </c>
      <c r="D8586" s="69">
        <f>VLOOKUP(Pag_Inicio_Corr_mas_casos[[#This Row],[Corregimiento]],Hoja3!$A$2:$D$676,4,0)</f>
        <v>10101</v>
      </c>
      <c r="E8586" s="68">
        <v>8</v>
      </c>
    </row>
    <row r="8587" spans="1:5">
      <c r="A8587" s="67">
        <v>44300</v>
      </c>
      <c r="B8587" s="68">
        <v>44298</v>
      </c>
      <c r="C8587" s="68" t="s">
        <v>924</v>
      </c>
      <c r="D8587" s="69">
        <f>VLOOKUP(Pag_Inicio_Corr_mas_casos[[#This Row],[Corregimiento]],Hoja3!$A$2:$D$676,4,0)</f>
        <v>40503</v>
      </c>
      <c r="E8587" s="68">
        <v>7</v>
      </c>
    </row>
    <row r="8588" spans="1:5">
      <c r="A8588" s="67">
        <v>44300</v>
      </c>
      <c r="B8588" s="68">
        <v>44298</v>
      </c>
      <c r="C8588" s="68" t="s">
        <v>996</v>
      </c>
      <c r="D8588" s="69">
        <f>VLOOKUP(Pag_Inicio_Corr_mas_casos[[#This Row],[Corregimiento]],Hoja3!$A$2:$D$676,4,0)</f>
        <v>10206</v>
      </c>
      <c r="E8588" s="68">
        <v>7</v>
      </c>
    </row>
    <row r="8589" spans="1:5">
      <c r="A8589" s="67">
        <v>44300</v>
      </c>
      <c r="B8589" s="68">
        <v>44298</v>
      </c>
      <c r="C8589" s="68" t="s">
        <v>788</v>
      </c>
      <c r="D8589" s="69">
        <f>VLOOKUP(Pag_Inicio_Corr_mas_casos[[#This Row],[Corregimiento]],Hoja3!$A$2:$D$676,4,0)</f>
        <v>80807</v>
      </c>
      <c r="E8589" s="68">
        <v>7</v>
      </c>
    </row>
    <row r="8590" spans="1:5">
      <c r="A8590" s="67">
        <v>44300</v>
      </c>
      <c r="B8590" s="68">
        <v>44298</v>
      </c>
      <c r="C8590" s="68" t="s">
        <v>857</v>
      </c>
      <c r="D8590" s="69">
        <f>VLOOKUP(Pag_Inicio_Corr_mas_casos[[#This Row],[Corregimiento]],Hoja3!$A$2:$D$676,4,0)</f>
        <v>80809</v>
      </c>
      <c r="E8590" s="68">
        <v>7</v>
      </c>
    </row>
    <row r="8591" spans="1:5">
      <c r="A8591" s="67">
        <v>44300</v>
      </c>
      <c r="B8591" s="68">
        <v>44298</v>
      </c>
      <c r="C8591" s="68" t="s">
        <v>898</v>
      </c>
      <c r="D8591" s="69">
        <f>VLOOKUP(Pag_Inicio_Corr_mas_casos[[#This Row],[Corregimiento]],Hoja3!$A$2:$D$676,4,0)</f>
        <v>40201</v>
      </c>
      <c r="E8591" s="68">
        <v>6</v>
      </c>
    </row>
    <row r="8592" spans="1:5">
      <c r="A8592" s="67">
        <v>44300</v>
      </c>
      <c r="B8592" s="68">
        <v>44298</v>
      </c>
      <c r="C8592" s="68" t="s">
        <v>1100</v>
      </c>
      <c r="D8592" s="69">
        <f>VLOOKUP(Pag_Inicio_Corr_mas_casos[[#This Row],[Corregimiento]],Hoja3!$A$2:$D$676,4,0)</f>
        <v>41005</v>
      </c>
      <c r="E8592" s="68">
        <v>6</v>
      </c>
    </row>
    <row r="8593" spans="1:5">
      <c r="A8593" s="67">
        <v>44300</v>
      </c>
      <c r="B8593" s="68">
        <v>44298</v>
      </c>
      <c r="C8593" s="68" t="s">
        <v>1116</v>
      </c>
      <c r="D8593" s="69">
        <f>VLOOKUP(Pag_Inicio_Corr_mas_casos[[#This Row],[Corregimiento]],Hoja3!$A$2:$D$676,4,0)</f>
        <v>41102</v>
      </c>
      <c r="E8593" s="68">
        <v>6</v>
      </c>
    </row>
    <row r="8594" spans="1:5">
      <c r="A8594" s="67">
        <v>44300</v>
      </c>
      <c r="B8594" s="68">
        <v>44298</v>
      </c>
      <c r="C8594" s="68" t="s">
        <v>904</v>
      </c>
      <c r="D8594" s="69">
        <f>VLOOKUP(Pag_Inicio_Corr_mas_casos[[#This Row],[Corregimiento]],Hoja3!$A$2:$D$676,4,0)</f>
        <v>40501</v>
      </c>
      <c r="E8594" s="68">
        <v>6</v>
      </c>
    </row>
    <row r="8595" spans="1:5">
      <c r="A8595" s="64">
        <v>44301</v>
      </c>
      <c r="B8595" s="65">
        <v>44299</v>
      </c>
      <c r="C8595" s="65" t="s">
        <v>868</v>
      </c>
      <c r="D8595" s="66">
        <f>VLOOKUP(Pag_Inicio_Corr_mas_casos[[#This Row],[Corregimiento]],Hoja3!$A$2:$D$676,4,0)</f>
        <v>91001</v>
      </c>
      <c r="E8595" s="65">
        <v>14</v>
      </c>
    </row>
    <row r="8596" spans="1:5">
      <c r="A8596" s="64">
        <v>44301</v>
      </c>
      <c r="B8596" s="65">
        <v>44299</v>
      </c>
      <c r="C8596" s="65" t="s">
        <v>892</v>
      </c>
      <c r="D8596" s="66">
        <f>VLOOKUP(Pag_Inicio_Corr_mas_casos[[#This Row],[Corregimiento]],Hoja3!$A$2:$D$676,4,0)</f>
        <v>80812</v>
      </c>
      <c r="E8596" s="65">
        <v>12</v>
      </c>
    </row>
    <row r="8597" spans="1:5">
      <c r="A8597" s="64">
        <v>44301</v>
      </c>
      <c r="B8597" s="65">
        <v>44299</v>
      </c>
      <c r="C8597" s="65" t="s">
        <v>857</v>
      </c>
      <c r="D8597" s="66">
        <f>VLOOKUP(Pag_Inicio_Corr_mas_casos[[#This Row],[Corregimiento]],Hoja3!$A$2:$D$676,4,0)</f>
        <v>80809</v>
      </c>
      <c r="E8597" s="65">
        <v>11</v>
      </c>
    </row>
    <row r="8598" spans="1:5">
      <c r="A8598" s="64">
        <v>44301</v>
      </c>
      <c r="B8598" s="65">
        <v>44299</v>
      </c>
      <c r="C8598" s="65" t="s">
        <v>789</v>
      </c>
      <c r="D8598" s="66">
        <f>VLOOKUP(Pag_Inicio_Corr_mas_casos[[#This Row],[Corregimiento]],Hoja3!$A$2:$D$676,4,0)</f>
        <v>80816</v>
      </c>
      <c r="E8598" s="65">
        <v>10</v>
      </c>
    </row>
    <row r="8599" spans="1:5">
      <c r="A8599" s="64">
        <v>44301</v>
      </c>
      <c r="B8599" s="65">
        <v>44299</v>
      </c>
      <c r="C8599" s="65" t="s">
        <v>785</v>
      </c>
      <c r="D8599" s="66">
        <f>VLOOKUP(Pag_Inicio_Corr_mas_casos[[#This Row],[Corregimiento]],Hoja3!$A$2:$D$676,4,0)</f>
        <v>81009</v>
      </c>
      <c r="E8599" s="65">
        <v>9</v>
      </c>
    </row>
    <row r="8600" spans="1:5">
      <c r="A8600" s="64">
        <v>44301</v>
      </c>
      <c r="B8600" s="65">
        <v>44299</v>
      </c>
      <c r="C8600" s="65" t="s">
        <v>800</v>
      </c>
      <c r="D8600" s="66">
        <f>VLOOKUP(Pag_Inicio_Corr_mas_casos[[#This Row],[Corregimiento]],Hoja3!$A$2:$D$676,4,0)</f>
        <v>80822</v>
      </c>
      <c r="E8600" s="65">
        <v>8</v>
      </c>
    </row>
    <row r="8601" spans="1:5">
      <c r="A8601" s="64">
        <v>44301</v>
      </c>
      <c r="B8601" s="65">
        <v>44299</v>
      </c>
      <c r="C8601" s="65" t="s">
        <v>958</v>
      </c>
      <c r="D8601" s="66">
        <f>VLOOKUP(Pag_Inicio_Corr_mas_casos[[#This Row],[Corregimiento]],Hoja3!$A$2:$D$676,4,0)</f>
        <v>40801</v>
      </c>
      <c r="E8601" s="65">
        <v>7</v>
      </c>
    </row>
    <row r="8602" spans="1:5">
      <c r="A8602" s="64">
        <v>44301</v>
      </c>
      <c r="B8602" s="65">
        <v>44299</v>
      </c>
      <c r="C8602" s="65" t="s">
        <v>861</v>
      </c>
      <c r="D8602" s="66">
        <f>VLOOKUP(Pag_Inicio_Corr_mas_casos[[#This Row],[Corregimiento]],Hoja3!$A$2:$D$676,4,0)</f>
        <v>130702</v>
      </c>
      <c r="E8602" s="65">
        <v>6</v>
      </c>
    </row>
    <row r="8603" spans="1:5">
      <c r="A8603" s="64">
        <v>44301</v>
      </c>
      <c r="B8603" s="65">
        <v>44299</v>
      </c>
      <c r="C8603" s="65" t="s">
        <v>915</v>
      </c>
      <c r="D8603" s="66">
        <f>VLOOKUP(Pag_Inicio_Corr_mas_casos[[#This Row],[Corregimiento]],Hoja3!$A$2:$D$676,4,0)</f>
        <v>91013</v>
      </c>
      <c r="E8603" s="65">
        <v>6</v>
      </c>
    </row>
    <row r="8604" spans="1:5">
      <c r="A8604" s="64">
        <v>44301</v>
      </c>
      <c r="B8604" s="65">
        <v>44299</v>
      </c>
      <c r="C8604" s="65" t="s">
        <v>1108</v>
      </c>
      <c r="D8604" s="66">
        <f>VLOOKUP(Pag_Inicio_Corr_mas_casos[[#This Row],[Corregimiento]],Hoja3!$A$2:$D$676,4,0)</f>
        <v>41401</v>
      </c>
      <c r="E8604" s="65">
        <v>6</v>
      </c>
    </row>
    <row r="8605" spans="1:5">
      <c r="A8605" s="64">
        <v>44301</v>
      </c>
      <c r="B8605" s="65">
        <v>44299</v>
      </c>
      <c r="C8605" s="65" t="s">
        <v>858</v>
      </c>
      <c r="D8605" s="66">
        <f>VLOOKUP(Pag_Inicio_Corr_mas_casos[[#This Row],[Corregimiento]],Hoja3!$A$2:$D$676,4,0)</f>
        <v>80819</v>
      </c>
      <c r="E8605" s="65">
        <v>5</v>
      </c>
    </row>
    <row r="8606" spans="1:5">
      <c r="A8606" s="64">
        <v>44301</v>
      </c>
      <c r="B8606" s="65">
        <v>44299</v>
      </c>
      <c r="C8606" s="65" t="s">
        <v>906</v>
      </c>
      <c r="D8606" s="66">
        <f>VLOOKUP(Pag_Inicio_Corr_mas_casos[[#This Row],[Corregimiento]],Hoja3!$A$2:$D$676,4,0)</f>
        <v>40601</v>
      </c>
      <c r="E8606" s="65">
        <v>5</v>
      </c>
    </row>
    <row r="8607" spans="1:5">
      <c r="A8607" s="64">
        <v>44301</v>
      </c>
      <c r="B8607" s="65">
        <v>44299</v>
      </c>
      <c r="C8607" s="65" t="s">
        <v>908</v>
      </c>
      <c r="D8607" s="66">
        <f>VLOOKUP(Pag_Inicio_Corr_mas_casos[[#This Row],[Corregimiento]],Hoja3!$A$2:$D$676,4,0)</f>
        <v>91109</v>
      </c>
      <c r="E8607" s="65">
        <v>5</v>
      </c>
    </row>
    <row r="8608" spans="1:5">
      <c r="A8608" s="64">
        <v>44301</v>
      </c>
      <c r="B8608" s="65">
        <v>44299</v>
      </c>
      <c r="C8608" s="65" t="s">
        <v>788</v>
      </c>
      <c r="D8608" s="66">
        <f>VLOOKUP(Pag_Inicio_Corr_mas_casos[[#This Row],[Corregimiento]],Hoja3!$A$2:$D$676,4,0)</f>
        <v>80807</v>
      </c>
      <c r="E8608" s="65">
        <v>5</v>
      </c>
    </row>
    <row r="8609" spans="1:5">
      <c r="A8609" s="64">
        <v>44301</v>
      </c>
      <c r="B8609" s="65">
        <v>44299</v>
      </c>
      <c r="C8609" s="65" t="s">
        <v>1117</v>
      </c>
      <c r="D8609" s="66">
        <f>VLOOKUP(Pag_Inicio_Corr_mas_casos[[#This Row],[Corregimiento]],Hoja3!$A$2:$D$676,4,0)</f>
        <v>90304</v>
      </c>
      <c r="E8609" s="65">
        <v>5</v>
      </c>
    </row>
    <row r="8610" spans="1:5">
      <c r="A8610" s="64">
        <v>44301</v>
      </c>
      <c r="B8610" s="65">
        <v>44299</v>
      </c>
      <c r="C8610" s="65" t="s">
        <v>912</v>
      </c>
      <c r="D8610" s="66">
        <f>VLOOKUP(Pag_Inicio_Corr_mas_casos[[#This Row],[Corregimiento]],Hoja3!$A$2:$D$676,4,0)</f>
        <v>40610</v>
      </c>
      <c r="E8610" s="65">
        <v>4</v>
      </c>
    </row>
    <row r="8611" spans="1:5">
      <c r="A8611" s="64">
        <v>44301</v>
      </c>
      <c r="B8611" s="65">
        <v>44299</v>
      </c>
      <c r="C8611" s="65" t="s">
        <v>802</v>
      </c>
      <c r="D8611" s="66">
        <f>VLOOKUP(Pag_Inicio_Corr_mas_casos[[#This Row],[Corregimiento]],Hoja3!$A$2:$D$676,4,0)</f>
        <v>80815</v>
      </c>
      <c r="E8611" s="65">
        <v>4</v>
      </c>
    </row>
    <row r="8612" spans="1:5">
      <c r="A8612" s="64">
        <v>44301</v>
      </c>
      <c r="B8612" s="65">
        <v>44299</v>
      </c>
      <c r="C8612" s="65" t="s">
        <v>838</v>
      </c>
      <c r="D8612" s="66">
        <f>VLOOKUP(Pag_Inicio_Corr_mas_casos[[#This Row],[Corregimiento]],Hoja3!$A$2:$D$676,4,0)</f>
        <v>80808</v>
      </c>
      <c r="E8612" s="65">
        <v>4</v>
      </c>
    </row>
    <row r="8613" spans="1:5">
      <c r="A8613" s="64">
        <v>44301</v>
      </c>
      <c r="B8613" s="65">
        <v>44299</v>
      </c>
      <c r="C8613" s="65" t="s">
        <v>1052</v>
      </c>
      <c r="D8613" s="66">
        <f>VLOOKUP(Pag_Inicio_Corr_mas_casos[[#This Row],[Corregimiento]],Hoja3!$A$2:$D$676,4,0)</f>
        <v>10101</v>
      </c>
      <c r="E8613" s="65">
        <v>4</v>
      </c>
    </row>
    <row r="8614" spans="1:5">
      <c r="A8614" s="64">
        <v>44301</v>
      </c>
      <c r="B8614" s="65">
        <v>44299</v>
      </c>
      <c r="C8614" s="65" t="s">
        <v>879</v>
      </c>
      <c r="D8614" s="66">
        <f>VLOOKUP(Pag_Inicio_Corr_mas_casos[[#This Row],[Corregimiento]],Hoja3!$A$2:$D$676,4,0)</f>
        <v>91008</v>
      </c>
      <c r="E8614" s="65">
        <v>4</v>
      </c>
    </row>
    <row r="8615" spans="1:5">
      <c r="A8615" s="111">
        <v>44302</v>
      </c>
      <c r="B8615" s="112">
        <v>44300</v>
      </c>
      <c r="C8615" s="112" t="s">
        <v>857</v>
      </c>
      <c r="D8615" s="113">
        <f>VLOOKUP(Pag_Inicio_Corr_mas_casos[[#This Row],[Corregimiento]],Hoja3!$A$2:$D$676,4,0)</f>
        <v>80809</v>
      </c>
      <c r="E8615" s="112">
        <v>16</v>
      </c>
    </row>
    <row r="8616" spans="1:5">
      <c r="A8616" s="111">
        <v>44302</v>
      </c>
      <c r="B8616" s="112">
        <v>44300</v>
      </c>
      <c r="C8616" s="112" t="s">
        <v>906</v>
      </c>
      <c r="D8616" s="113">
        <f>VLOOKUP(Pag_Inicio_Corr_mas_casos[[#This Row],[Corregimiento]],Hoja3!$A$2:$D$676,4,0)</f>
        <v>40601</v>
      </c>
      <c r="E8616" s="112">
        <v>14</v>
      </c>
    </row>
    <row r="8617" spans="1:5">
      <c r="A8617" s="111">
        <v>44302</v>
      </c>
      <c r="B8617" s="112">
        <v>44300</v>
      </c>
      <c r="C8617" s="112" t="s">
        <v>892</v>
      </c>
      <c r="D8617" s="113">
        <f>VLOOKUP(Pag_Inicio_Corr_mas_casos[[#This Row],[Corregimiento]],Hoja3!$A$2:$D$676,4,0)</f>
        <v>80812</v>
      </c>
      <c r="E8617" s="112">
        <v>14</v>
      </c>
    </row>
    <row r="8618" spans="1:5">
      <c r="A8618" s="111">
        <v>44302</v>
      </c>
      <c r="B8618" s="112">
        <v>44300</v>
      </c>
      <c r="C8618" s="112" t="s">
        <v>811</v>
      </c>
      <c r="D8618" s="113">
        <f>VLOOKUP(Pag_Inicio_Corr_mas_casos[[#This Row],[Corregimiento]],Hoja3!$A$2:$D$676,4,0)</f>
        <v>91001</v>
      </c>
      <c r="E8618" s="112">
        <v>11</v>
      </c>
    </row>
    <row r="8619" spans="1:5">
      <c r="A8619" s="111">
        <v>44302</v>
      </c>
      <c r="B8619" s="112">
        <v>44300</v>
      </c>
      <c r="C8619" s="112" t="s">
        <v>924</v>
      </c>
      <c r="D8619" s="113">
        <f>VLOOKUP(Pag_Inicio_Corr_mas_casos[[#This Row],[Corregimiento]],Hoja3!$A$2:$D$676,4,0)</f>
        <v>40503</v>
      </c>
      <c r="E8619" s="112">
        <v>10</v>
      </c>
    </row>
    <row r="8620" spans="1:5">
      <c r="A8620" s="111">
        <v>44302</v>
      </c>
      <c r="B8620" s="112">
        <v>44300</v>
      </c>
      <c r="C8620" s="112" t="s">
        <v>904</v>
      </c>
      <c r="D8620" s="113">
        <f>VLOOKUP(Pag_Inicio_Corr_mas_casos[[#This Row],[Corregimiento]],Hoja3!$A$2:$D$676,4,0)</f>
        <v>40501</v>
      </c>
      <c r="E8620" s="112">
        <v>10</v>
      </c>
    </row>
    <row r="8621" spans="1:5">
      <c r="A8621" s="111">
        <v>44302</v>
      </c>
      <c r="B8621" s="112">
        <v>44300</v>
      </c>
      <c r="C8621" s="112" t="s">
        <v>861</v>
      </c>
      <c r="D8621" s="113">
        <f>VLOOKUP(Pag_Inicio_Corr_mas_casos[[#This Row],[Corregimiento]],Hoja3!$A$2:$D$676,4,0)</f>
        <v>130702</v>
      </c>
      <c r="E8621" s="112">
        <v>9</v>
      </c>
    </row>
    <row r="8622" spans="1:5">
      <c r="A8622" s="111">
        <v>44302</v>
      </c>
      <c r="B8622" s="112">
        <v>44300</v>
      </c>
      <c r="C8622" s="112" t="s">
        <v>858</v>
      </c>
      <c r="D8622" s="113">
        <f>VLOOKUP(Pag_Inicio_Corr_mas_casos[[#This Row],[Corregimiento]],Hoja3!$A$2:$D$676,4,0)</f>
        <v>80819</v>
      </c>
      <c r="E8622" s="112">
        <v>9</v>
      </c>
    </row>
    <row r="8623" spans="1:5">
      <c r="A8623" s="111">
        <v>44302</v>
      </c>
      <c r="B8623" s="112">
        <v>44300</v>
      </c>
      <c r="C8623" s="112" t="s">
        <v>879</v>
      </c>
      <c r="D8623" s="113">
        <f>VLOOKUP(Pag_Inicio_Corr_mas_casos[[#This Row],[Corregimiento]],Hoja3!$A$2:$D$676,4,0)</f>
        <v>91008</v>
      </c>
      <c r="E8623" s="112">
        <v>8</v>
      </c>
    </row>
    <row r="8624" spans="1:5">
      <c r="A8624" s="111">
        <v>44302</v>
      </c>
      <c r="B8624" s="112">
        <v>44300</v>
      </c>
      <c r="C8624" s="112" t="s">
        <v>788</v>
      </c>
      <c r="D8624" s="113">
        <f>VLOOKUP(Pag_Inicio_Corr_mas_casos[[#This Row],[Corregimiento]],Hoja3!$A$2:$D$676,4,0)</f>
        <v>80807</v>
      </c>
      <c r="E8624" s="112">
        <v>8</v>
      </c>
    </row>
    <row r="8625" spans="1:5">
      <c r="A8625" s="111">
        <v>44302</v>
      </c>
      <c r="B8625" s="112">
        <v>44300</v>
      </c>
      <c r="C8625" s="112" t="s">
        <v>1042</v>
      </c>
      <c r="D8625" s="113">
        <f>VLOOKUP(Pag_Inicio_Corr_mas_casos[[#This Row],[Corregimiento]],Hoja3!$A$2:$D$676,4,0)</f>
        <v>10201</v>
      </c>
      <c r="E8625" s="112">
        <v>7</v>
      </c>
    </row>
    <row r="8626" spans="1:5">
      <c r="A8626" s="111">
        <v>44302</v>
      </c>
      <c r="B8626" s="112">
        <v>44300</v>
      </c>
      <c r="C8626" s="112" t="s">
        <v>1107</v>
      </c>
      <c r="D8626" s="113">
        <f>VLOOKUP(Pag_Inicio_Corr_mas_casos[[#This Row],[Corregimiento]],Hoja3!$A$2:$D$676,4,0)</f>
        <v>90305</v>
      </c>
      <c r="E8626" s="112">
        <v>7</v>
      </c>
    </row>
    <row r="8627" spans="1:5">
      <c r="A8627" s="111">
        <v>44302</v>
      </c>
      <c r="B8627" s="112">
        <v>44300</v>
      </c>
      <c r="C8627" s="112" t="s">
        <v>905</v>
      </c>
      <c r="D8627" s="113">
        <f>VLOOKUP(Pag_Inicio_Corr_mas_casos[[#This Row],[Corregimiento]],Hoja3!$A$2:$D$676,4,0)</f>
        <v>91007</v>
      </c>
      <c r="E8627" s="112">
        <v>7</v>
      </c>
    </row>
    <row r="8628" spans="1:5">
      <c r="A8628" s="111">
        <v>44302</v>
      </c>
      <c r="B8628" s="112">
        <v>44300</v>
      </c>
      <c r="C8628" s="112" t="s">
        <v>797</v>
      </c>
      <c r="D8628" s="113">
        <f>VLOOKUP(Pag_Inicio_Corr_mas_casos[[#This Row],[Corregimiento]],Hoja3!$A$2:$D$676,4,0)</f>
        <v>80813</v>
      </c>
      <c r="E8628" s="112">
        <v>7</v>
      </c>
    </row>
    <row r="8629" spans="1:5">
      <c r="A8629" s="111">
        <v>44302</v>
      </c>
      <c r="B8629" s="112">
        <v>44300</v>
      </c>
      <c r="C8629" s="112" t="s">
        <v>915</v>
      </c>
      <c r="D8629" s="113">
        <f>VLOOKUP(Pag_Inicio_Corr_mas_casos[[#This Row],[Corregimiento]],Hoja3!$A$2:$D$676,4,0)</f>
        <v>91013</v>
      </c>
      <c r="E8629" s="112">
        <v>6</v>
      </c>
    </row>
    <row r="8630" spans="1:5">
      <c r="A8630" s="111">
        <v>44302</v>
      </c>
      <c r="B8630" s="112">
        <v>44300</v>
      </c>
      <c r="C8630" s="112" t="s">
        <v>838</v>
      </c>
      <c r="D8630" s="113">
        <f>VLOOKUP(Pag_Inicio_Corr_mas_casos[[#This Row],[Corregimiento]],Hoja3!$A$2:$D$676,4,0)</f>
        <v>80808</v>
      </c>
      <c r="E8630" s="112">
        <v>6</v>
      </c>
    </row>
    <row r="8631" spans="1:5">
      <c r="A8631" s="111">
        <v>44302</v>
      </c>
      <c r="B8631" s="112">
        <v>44300</v>
      </c>
      <c r="C8631" s="112" t="s">
        <v>898</v>
      </c>
      <c r="D8631" s="113">
        <f>VLOOKUP(Pag_Inicio_Corr_mas_casos[[#This Row],[Corregimiento]],Hoja3!$A$2:$D$676,4,0)</f>
        <v>40201</v>
      </c>
      <c r="E8631" s="112">
        <v>6</v>
      </c>
    </row>
    <row r="8632" spans="1:5">
      <c r="A8632" s="111">
        <v>44302</v>
      </c>
      <c r="B8632" s="112">
        <v>44300</v>
      </c>
      <c r="C8632" s="112" t="s">
        <v>1118</v>
      </c>
      <c r="D8632" s="113">
        <f>VLOOKUP(Pag_Inicio_Corr_mas_casos[[#This Row],[Corregimiento]],Hoja3!$A$2:$D$676,4,0)</f>
        <v>40805</v>
      </c>
      <c r="E8632" s="112">
        <v>6</v>
      </c>
    </row>
    <row r="8633" spans="1:5">
      <c r="A8633" s="111">
        <v>44302</v>
      </c>
      <c r="B8633" s="112">
        <v>44300</v>
      </c>
      <c r="C8633" s="112" t="s">
        <v>867</v>
      </c>
      <c r="D8633" s="113">
        <f>VLOOKUP(Pag_Inicio_Corr_mas_casos[[#This Row],[Corregimiento]],Hoja3!$A$2:$D$676,4,0)</f>
        <v>81003</v>
      </c>
      <c r="E8633" s="112">
        <v>6</v>
      </c>
    </row>
    <row r="8634" spans="1:5">
      <c r="A8634" s="111">
        <v>44302</v>
      </c>
      <c r="B8634" s="112">
        <v>44300</v>
      </c>
      <c r="C8634" s="112" t="s">
        <v>1105</v>
      </c>
      <c r="D8634" s="113">
        <f>VLOOKUP(Pag_Inicio_Corr_mas_casos[[#This Row],[Corregimiento]],Hoja3!$A$2:$D$676,4,0)</f>
        <v>40502</v>
      </c>
      <c r="E8634" s="112">
        <v>5</v>
      </c>
    </row>
    <row r="8635" spans="1:5">
      <c r="A8635" s="86">
        <v>44303</v>
      </c>
      <c r="B8635" s="87">
        <v>44301</v>
      </c>
      <c r="C8635" s="87" t="s">
        <v>857</v>
      </c>
      <c r="D8635" s="88">
        <f>VLOOKUP(Pag_Inicio_Corr_mas_casos[[#This Row],[Corregimiento]],Hoja3!$A$2:$D$676,4,0)</f>
        <v>80809</v>
      </c>
      <c r="E8635" s="87">
        <v>12</v>
      </c>
    </row>
    <row r="8636" spans="1:5">
      <c r="A8636" s="86">
        <v>44303</v>
      </c>
      <c r="B8636" s="87">
        <v>44301</v>
      </c>
      <c r="C8636" s="87" t="s">
        <v>906</v>
      </c>
      <c r="D8636" s="88">
        <f>VLOOKUP(Pag_Inicio_Corr_mas_casos[[#This Row],[Corregimiento]],Hoja3!$A$2:$D$676,4,0)</f>
        <v>40601</v>
      </c>
      <c r="E8636" s="87">
        <v>11</v>
      </c>
    </row>
    <row r="8637" spans="1:5">
      <c r="A8637" s="86">
        <v>44303</v>
      </c>
      <c r="B8637" s="87">
        <v>44301</v>
      </c>
      <c r="C8637" s="87" t="s">
        <v>618</v>
      </c>
      <c r="D8637" s="88">
        <f>VLOOKUP(Pag_Inicio_Corr_mas_casos[[#This Row],[Corregimiento]],Hoja3!$A$2:$D$676,4,0)</f>
        <v>80821</v>
      </c>
      <c r="E8637" s="87">
        <v>9</v>
      </c>
    </row>
    <row r="8638" spans="1:5">
      <c r="A8638" s="86">
        <v>44303</v>
      </c>
      <c r="B8638" s="87">
        <v>44301</v>
      </c>
      <c r="C8638" s="87" t="s">
        <v>898</v>
      </c>
      <c r="D8638" s="88">
        <f>VLOOKUP(Pag_Inicio_Corr_mas_casos[[#This Row],[Corregimiento]],Hoja3!$A$2:$D$676,4,0)</f>
        <v>40201</v>
      </c>
      <c r="E8638" s="87">
        <v>9</v>
      </c>
    </row>
    <row r="8639" spans="1:5">
      <c r="A8639" s="86">
        <v>44303</v>
      </c>
      <c r="B8639" s="87">
        <v>44301</v>
      </c>
      <c r="C8639" s="87" t="s">
        <v>849</v>
      </c>
      <c r="D8639" s="88">
        <f>VLOOKUP(Pag_Inicio_Corr_mas_casos[[#This Row],[Corregimiento]],Hoja3!$A$2:$D$676,4,0)</f>
        <v>40611</v>
      </c>
      <c r="E8639" s="87">
        <v>9</v>
      </c>
    </row>
    <row r="8640" spans="1:5">
      <c r="A8640" s="86">
        <v>44303</v>
      </c>
      <c r="B8640" s="87">
        <v>44301</v>
      </c>
      <c r="C8640" s="87" t="s">
        <v>972</v>
      </c>
      <c r="D8640" s="88">
        <f>VLOOKUP(Pag_Inicio_Corr_mas_casos[[#This Row],[Corregimiento]],Hoja3!$A$2:$D$676,4,0)</f>
        <v>41203</v>
      </c>
      <c r="E8640" s="87">
        <v>8</v>
      </c>
    </row>
    <row r="8641" spans="1:5">
      <c r="A8641" s="86">
        <v>44303</v>
      </c>
      <c r="B8641" s="87">
        <v>44301</v>
      </c>
      <c r="C8641" s="87" t="s">
        <v>793</v>
      </c>
      <c r="D8641" s="88">
        <f>VLOOKUP(Pag_Inicio_Corr_mas_casos[[#This Row],[Corregimiento]],Hoja3!$A$2:$D$676,4,0)</f>
        <v>80826</v>
      </c>
      <c r="E8641" s="87">
        <v>8</v>
      </c>
    </row>
    <row r="8642" spans="1:5">
      <c r="A8642" s="86">
        <v>44303</v>
      </c>
      <c r="B8642" s="87">
        <v>44301</v>
      </c>
      <c r="C8642" s="87" t="s">
        <v>792</v>
      </c>
      <c r="D8642" s="88">
        <f>VLOOKUP(Pag_Inicio_Corr_mas_casos[[#This Row],[Corregimiento]],Hoja3!$A$2:$D$676,4,0)</f>
        <v>80814</v>
      </c>
      <c r="E8642" s="87">
        <v>8</v>
      </c>
    </row>
    <row r="8643" spans="1:5">
      <c r="A8643" s="86">
        <v>44303</v>
      </c>
      <c r="B8643" s="87">
        <v>44301</v>
      </c>
      <c r="C8643" s="87" t="s">
        <v>892</v>
      </c>
      <c r="D8643" s="88">
        <f>VLOOKUP(Pag_Inicio_Corr_mas_casos[[#This Row],[Corregimiento]],Hoja3!$A$2:$D$676,4,0)</f>
        <v>80812</v>
      </c>
      <c r="E8643" s="87">
        <v>8</v>
      </c>
    </row>
    <row r="8644" spans="1:5">
      <c r="A8644" s="86">
        <v>44303</v>
      </c>
      <c r="B8644" s="87">
        <v>44301</v>
      </c>
      <c r="C8644" s="87" t="s">
        <v>799</v>
      </c>
      <c r="D8644" s="88">
        <f>VLOOKUP(Pag_Inicio_Corr_mas_casos[[#This Row],[Corregimiento]],Hoja3!$A$2:$D$676,4,0)</f>
        <v>80817</v>
      </c>
      <c r="E8644" s="87">
        <v>7</v>
      </c>
    </row>
    <row r="8645" spans="1:5">
      <c r="A8645" s="86">
        <v>44303</v>
      </c>
      <c r="B8645" s="87">
        <v>44301</v>
      </c>
      <c r="C8645" s="87" t="s">
        <v>868</v>
      </c>
      <c r="D8645" s="88">
        <f>VLOOKUP(Pag_Inicio_Corr_mas_casos[[#This Row],[Corregimiento]],Hoja3!$A$2:$D$676,4,0)</f>
        <v>91001</v>
      </c>
      <c r="E8645" s="87">
        <v>7</v>
      </c>
    </row>
    <row r="8646" spans="1:5">
      <c r="A8646" s="86">
        <v>44303</v>
      </c>
      <c r="B8646" s="87">
        <v>44301</v>
      </c>
      <c r="C8646" s="87" t="s">
        <v>905</v>
      </c>
      <c r="D8646" s="88">
        <f>VLOOKUP(Pag_Inicio_Corr_mas_casos[[#This Row],[Corregimiento]],Hoja3!$A$2:$D$676,4,0)</f>
        <v>91007</v>
      </c>
      <c r="E8646" s="87">
        <v>6</v>
      </c>
    </row>
    <row r="8647" spans="1:5">
      <c r="A8647" s="86">
        <v>44303</v>
      </c>
      <c r="B8647" s="87">
        <v>44301</v>
      </c>
      <c r="C8647" s="87" t="s">
        <v>800</v>
      </c>
      <c r="D8647" s="88">
        <f>VLOOKUP(Pag_Inicio_Corr_mas_casos[[#This Row],[Corregimiento]],Hoja3!$A$2:$D$676,4,0)</f>
        <v>80822</v>
      </c>
      <c r="E8647" s="87">
        <v>6</v>
      </c>
    </row>
    <row r="8648" spans="1:5">
      <c r="A8648" s="86">
        <v>44303</v>
      </c>
      <c r="B8648" s="87">
        <v>44301</v>
      </c>
      <c r="C8648" s="87" t="s">
        <v>1013</v>
      </c>
      <c r="D8648" s="88">
        <f>VLOOKUP(Pag_Inicio_Corr_mas_casos[[#This Row],[Corregimiento]],Hoja3!$A$2:$D$676,4,0)</f>
        <v>10201</v>
      </c>
      <c r="E8648" s="87">
        <v>6</v>
      </c>
    </row>
    <row r="8649" spans="1:5">
      <c r="A8649" s="86">
        <v>44303</v>
      </c>
      <c r="B8649" s="87">
        <v>44301</v>
      </c>
      <c r="C8649" s="87" t="s">
        <v>931</v>
      </c>
      <c r="D8649" s="88">
        <f>VLOOKUP(Pag_Inicio_Corr_mas_casos[[#This Row],[Corregimiento]],Hoja3!$A$2:$D$676,4,0)</f>
        <v>130407</v>
      </c>
      <c r="E8649" s="87">
        <v>5</v>
      </c>
    </row>
    <row r="8650" spans="1:5">
      <c r="A8650" s="86">
        <v>44303</v>
      </c>
      <c r="B8650" s="87">
        <v>44301</v>
      </c>
      <c r="C8650" s="87" t="s">
        <v>1052</v>
      </c>
      <c r="D8650" s="88">
        <f>VLOOKUP(Pag_Inicio_Corr_mas_casos[[#This Row],[Corregimiento]],Hoja3!$A$2:$D$676,4,0)</f>
        <v>10101</v>
      </c>
      <c r="E8650" s="87">
        <v>5</v>
      </c>
    </row>
    <row r="8651" spans="1:5">
      <c r="A8651" s="86">
        <v>44303</v>
      </c>
      <c r="B8651" s="87">
        <v>44301</v>
      </c>
      <c r="C8651" s="87" t="s">
        <v>996</v>
      </c>
      <c r="D8651" s="88">
        <f>VLOOKUP(Pag_Inicio_Corr_mas_casos[[#This Row],[Corregimiento]],Hoja3!$A$2:$D$676,4,0)</f>
        <v>10206</v>
      </c>
      <c r="E8651" s="87">
        <v>5</v>
      </c>
    </row>
    <row r="8652" spans="1:5">
      <c r="A8652" s="86">
        <v>44303</v>
      </c>
      <c r="B8652" s="87">
        <v>44301</v>
      </c>
      <c r="C8652" s="87" t="s">
        <v>783</v>
      </c>
      <c r="D8652" s="88">
        <f>VLOOKUP(Pag_Inicio_Corr_mas_casos[[#This Row],[Corregimiento]],Hoja3!$A$2:$D$676,4,0)</f>
        <v>80810</v>
      </c>
      <c r="E8652" s="87">
        <v>5</v>
      </c>
    </row>
    <row r="8653" spans="1:5">
      <c r="A8653" s="86">
        <v>44303</v>
      </c>
      <c r="B8653" s="87">
        <v>44301</v>
      </c>
      <c r="C8653" s="87" t="s">
        <v>1119</v>
      </c>
      <c r="D8653" s="88">
        <f>VLOOKUP(Pag_Inicio_Corr_mas_casos[[#This Row],[Corregimiento]],Hoja3!$A$2:$D$676,4,0)</f>
        <v>90905</v>
      </c>
      <c r="E8653" s="87">
        <v>5</v>
      </c>
    </row>
    <row r="8654" spans="1:5">
      <c r="A8654" s="86">
        <v>44303</v>
      </c>
      <c r="B8654" s="87">
        <v>44301</v>
      </c>
      <c r="C8654" s="87" t="s">
        <v>794</v>
      </c>
      <c r="D8654" s="88">
        <f>VLOOKUP(Pag_Inicio_Corr_mas_casos[[#This Row],[Corregimiento]],Hoja3!$A$2:$D$676,4,0)</f>
        <v>80811</v>
      </c>
      <c r="E8654" s="87">
        <v>5</v>
      </c>
    </row>
    <row r="8655" spans="1:5">
      <c r="A8655" s="37">
        <v>44304</v>
      </c>
      <c r="B8655" s="38">
        <v>44302</v>
      </c>
      <c r="C8655" s="38" t="s">
        <v>906</v>
      </c>
      <c r="D8655" s="39">
        <f>VLOOKUP(Pag_Inicio_Corr_mas_casos[[#This Row],[Corregimiento]],Hoja3!$A$2:$D$676,4,0)</f>
        <v>40601</v>
      </c>
      <c r="E8655" s="38">
        <v>16</v>
      </c>
    </row>
    <row r="8656" spans="1:5">
      <c r="A8656" s="37">
        <v>44304</v>
      </c>
      <c r="B8656" s="38">
        <v>44302</v>
      </c>
      <c r="C8656" s="38" t="s">
        <v>868</v>
      </c>
      <c r="D8656" s="39">
        <f>VLOOKUP(Pag_Inicio_Corr_mas_casos[[#This Row],[Corregimiento]],Hoja3!$A$2:$D$676,4,0)</f>
        <v>91001</v>
      </c>
      <c r="E8656" s="38">
        <v>15</v>
      </c>
    </row>
    <row r="8657" spans="1:5">
      <c r="A8657" s="37">
        <v>44304</v>
      </c>
      <c r="B8657" s="38">
        <v>44302</v>
      </c>
      <c r="C8657" s="38" t="s">
        <v>857</v>
      </c>
      <c r="D8657" s="39">
        <f>VLOOKUP(Pag_Inicio_Corr_mas_casos[[#This Row],[Corregimiento]],Hoja3!$A$2:$D$676,4,0)</f>
        <v>80809</v>
      </c>
      <c r="E8657" s="38">
        <v>13</v>
      </c>
    </row>
    <row r="8658" spans="1:5">
      <c r="A8658" s="37">
        <v>44304</v>
      </c>
      <c r="B8658" s="38">
        <v>44302</v>
      </c>
      <c r="C8658" s="38" t="s">
        <v>879</v>
      </c>
      <c r="D8658" s="39">
        <f>VLOOKUP(Pag_Inicio_Corr_mas_casos[[#This Row],[Corregimiento]],Hoja3!$A$2:$D$676,4,0)</f>
        <v>91008</v>
      </c>
      <c r="E8658" s="38">
        <v>8</v>
      </c>
    </row>
    <row r="8659" spans="1:5">
      <c r="A8659" s="37">
        <v>44304</v>
      </c>
      <c r="B8659" s="38">
        <v>44302</v>
      </c>
      <c r="C8659" s="38" t="s">
        <v>849</v>
      </c>
      <c r="D8659" s="39">
        <f>VLOOKUP(Pag_Inicio_Corr_mas_casos[[#This Row],[Corregimiento]],Hoja3!$A$2:$D$676,4,0)</f>
        <v>40611</v>
      </c>
      <c r="E8659" s="38">
        <v>7</v>
      </c>
    </row>
    <row r="8660" spans="1:5">
      <c r="A8660" s="37">
        <v>44304</v>
      </c>
      <c r="B8660" s="38">
        <v>44302</v>
      </c>
      <c r="C8660" s="38" t="s">
        <v>915</v>
      </c>
      <c r="D8660" s="39">
        <f>VLOOKUP(Pag_Inicio_Corr_mas_casos[[#This Row],[Corregimiento]],Hoja3!$A$2:$D$676,4,0)</f>
        <v>91013</v>
      </c>
      <c r="E8660" s="38">
        <v>7</v>
      </c>
    </row>
    <row r="8661" spans="1:5">
      <c r="A8661" s="37">
        <v>44304</v>
      </c>
      <c r="B8661" s="38">
        <v>44302</v>
      </c>
      <c r="C8661" s="38" t="s">
        <v>797</v>
      </c>
      <c r="D8661" s="39">
        <f>VLOOKUP(Pag_Inicio_Corr_mas_casos[[#This Row],[Corregimiento]],Hoja3!$A$2:$D$676,4,0)</f>
        <v>80813</v>
      </c>
      <c r="E8661" s="38">
        <v>7</v>
      </c>
    </row>
    <row r="8662" spans="1:5">
      <c r="A8662" s="37">
        <v>44304</v>
      </c>
      <c r="B8662" s="38">
        <v>44302</v>
      </c>
      <c r="C8662" s="38" t="s">
        <v>853</v>
      </c>
      <c r="D8662" s="39">
        <f>VLOOKUP(Pag_Inicio_Corr_mas_casos[[#This Row],[Corregimiento]],Hoja3!$A$2:$D$676,4,0)</f>
        <v>40612</v>
      </c>
      <c r="E8662" s="38">
        <v>6</v>
      </c>
    </row>
    <row r="8663" spans="1:5">
      <c r="A8663" s="37">
        <v>44304</v>
      </c>
      <c r="B8663" s="38">
        <v>44302</v>
      </c>
      <c r="C8663" s="38" t="s">
        <v>898</v>
      </c>
      <c r="D8663" s="39">
        <f>VLOOKUP(Pag_Inicio_Corr_mas_casos[[#This Row],[Corregimiento]],Hoja3!$A$2:$D$676,4,0)</f>
        <v>40201</v>
      </c>
      <c r="E8663" s="38">
        <v>6</v>
      </c>
    </row>
    <row r="8664" spans="1:5">
      <c r="A8664" s="37">
        <v>44304</v>
      </c>
      <c r="B8664" s="38">
        <v>44302</v>
      </c>
      <c r="C8664" s="38" t="s">
        <v>1075</v>
      </c>
      <c r="D8664" s="39">
        <f>VLOOKUP(Pag_Inicio_Corr_mas_casos[[#This Row],[Corregimiento]],Hoja3!$A$2:$D$676,4,0)</f>
        <v>40405</v>
      </c>
      <c r="E8664" s="38">
        <v>6</v>
      </c>
    </row>
    <row r="8665" spans="1:5">
      <c r="A8665" s="37">
        <v>44304</v>
      </c>
      <c r="B8665" s="38">
        <v>44302</v>
      </c>
      <c r="C8665" s="38" t="s">
        <v>954</v>
      </c>
      <c r="D8665" s="39">
        <f>VLOOKUP(Pag_Inicio_Corr_mas_casos[[#This Row],[Corregimiento]],Hoja3!$A$2:$D$676,4,0)</f>
        <v>40515</v>
      </c>
      <c r="E8665" s="38">
        <v>5</v>
      </c>
    </row>
    <row r="8666" spans="1:5">
      <c r="A8666" s="37">
        <v>44304</v>
      </c>
      <c r="B8666" s="38">
        <v>44302</v>
      </c>
      <c r="C8666" s="38" t="s">
        <v>1108</v>
      </c>
      <c r="D8666" s="39">
        <f>VLOOKUP(Pag_Inicio_Corr_mas_casos[[#This Row],[Corregimiento]],Hoja3!$A$2:$D$676,4,0)</f>
        <v>41401</v>
      </c>
      <c r="E8666" s="38">
        <v>5</v>
      </c>
    </row>
    <row r="8667" spans="1:5">
      <c r="A8667" s="37">
        <v>44304</v>
      </c>
      <c r="B8667" s="38">
        <v>44302</v>
      </c>
      <c r="C8667" s="38" t="s">
        <v>1111</v>
      </c>
      <c r="D8667" s="39">
        <f>VLOOKUP(Pag_Inicio_Corr_mas_casos[[#This Row],[Corregimiento]],Hoja3!$A$2:$D$676,4,0)</f>
        <v>10217</v>
      </c>
      <c r="E8667" s="38">
        <v>4</v>
      </c>
    </row>
    <row r="8668" spans="1:5">
      <c r="A8668" s="37">
        <v>44304</v>
      </c>
      <c r="B8668" s="38">
        <v>44302</v>
      </c>
      <c r="C8668" s="38" t="s">
        <v>1120</v>
      </c>
      <c r="D8668" s="39">
        <f>VLOOKUP(Pag_Inicio_Corr_mas_casos[[#This Row],[Corregimiento]],Hoja3!$A$2:$D$676,4,0)</f>
        <v>80206</v>
      </c>
      <c r="E8668" s="38">
        <v>4</v>
      </c>
    </row>
    <row r="8669" spans="1:5">
      <c r="A8669" s="37">
        <v>44304</v>
      </c>
      <c r="B8669" s="38">
        <v>44302</v>
      </c>
      <c r="C8669" s="38" t="s">
        <v>618</v>
      </c>
      <c r="D8669" s="39">
        <f>VLOOKUP(Pag_Inicio_Corr_mas_casos[[#This Row],[Corregimiento]],Hoja3!$A$2:$D$676,4,0)</f>
        <v>80821</v>
      </c>
      <c r="E8669" s="38">
        <v>4</v>
      </c>
    </row>
    <row r="8670" spans="1:5">
      <c r="A8670" s="37">
        <v>44304</v>
      </c>
      <c r="B8670" s="38">
        <v>44302</v>
      </c>
      <c r="C8670" s="38" t="s">
        <v>800</v>
      </c>
      <c r="D8670" s="39">
        <f>VLOOKUP(Pag_Inicio_Corr_mas_casos[[#This Row],[Corregimiento]],Hoja3!$A$2:$D$676,4,0)</f>
        <v>80822</v>
      </c>
      <c r="E8670" s="38">
        <v>4</v>
      </c>
    </row>
    <row r="8671" spans="1:5">
      <c r="A8671" s="37">
        <v>44304</v>
      </c>
      <c r="B8671" s="38">
        <v>44302</v>
      </c>
      <c r="C8671" s="38" t="s">
        <v>1052</v>
      </c>
      <c r="D8671" s="39">
        <f>VLOOKUP(Pag_Inicio_Corr_mas_casos[[#This Row],[Corregimiento]],Hoja3!$A$2:$D$676,4,0)</f>
        <v>10101</v>
      </c>
      <c r="E8671" s="38">
        <v>4</v>
      </c>
    </row>
    <row r="8672" spans="1:5">
      <c r="A8672" s="37">
        <v>44304</v>
      </c>
      <c r="B8672" s="38">
        <v>44302</v>
      </c>
      <c r="C8672" s="38" t="s">
        <v>1021</v>
      </c>
      <c r="D8672" s="39">
        <f>VLOOKUP(Pag_Inicio_Corr_mas_casos[[#This Row],[Corregimiento]],Hoja3!$A$2:$D$676,4,0)</f>
        <v>40701</v>
      </c>
      <c r="E8672" s="38">
        <v>4</v>
      </c>
    </row>
    <row r="8673" spans="1:5">
      <c r="A8673" s="37">
        <v>44304</v>
      </c>
      <c r="B8673" s="38">
        <v>44302</v>
      </c>
      <c r="C8673" s="38" t="s">
        <v>798</v>
      </c>
      <c r="D8673" s="39">
        <f>VLOOKUP(Pag_Inicio_Corr_mas_casos[[#This Row],[Corregimiento]],Hoja3!$A$2:$D$676,4,0)</f>
        <v>80820</v>
      </c>
      <c r="E8673" s="38">
        <v>4</v>
      </c>
    </row>
    <row r="8674" spans="1:5">
      <c r="A8674" s="37">
        <v>44304</v>
      </c>
      <c r="B8674" s="38">
        <v>44302</v>
      </c>
      <c r="C8674" s="38" t="s">
        <v>924</v>
      </c>
      <c r="D8674" s="39">
        <f>VLOOKUP(Pag_Inicio_Corr_mas_casos[[#This Row],[Corregimiento]],Hoja3!$A$2:$D$676,4,0)</f>
        <v>40503</v>
      </c>
      <c r="E8674" s="38">
        <v>3</v>
      </c>
    </row>
    <row r="8675" spans="1:5">
      <c r="A8675" s="67">
        <v>44305</v>
      </c>
      <c r="B8675" s="68">
        <v>44303</v>
      </c>
      <c r="C8675" s="68" t="s">
        <v>915</v>
      </c>
      <c r="D8675" s="69">
        <f>VLOOKUP(Pag_Inicio_Corr_mas_casos[[#This Row],[Corregimiento]],Hoja3!$A$2:$D$676,4,0)</f>
        <v>91013</v>
      </c>
      <c r="E8675" s="68">
        <v>10</v>
      </c>
    </row>
    <row r="8676" spans="1:5">
      <c r="A8676" s="67">
        <v>44305</v>
      </c>
      <c r="B8676" s="68">
        <v>44303</v>
      </c>
      <c r="C8676" s="68" t="s">
        <v>816</v>
      </c>
      <c r="D8676" s="69">
        <f>VLOOKUP(Pag_Inicio_Corr_mas_casos[[#This Row],[Corregimiento]],Hoja3!$A$2:$D$676,4,0)</f>
        <v>40606</v>
      </c>
      <c r="E8676" s="68">
        <v>10</v>
      </c>
    </row>
    <row r="8677" spans="1:5">
      <c r="A8677" s="67">
        <v>44305</v>
      </c>
      <c r="B8677" s="68">
        <v>44303</v>
      </c>
      <c r="C8677" s="68" t="s">
        <v>857</v>
      </c>
      <c r="D8677" s="69">
        <f>VLOOKUP(Pag_Inicio_Corr_mas_casos[[#This Row],[Corregimiento]],Hoja3!$A$2:$D$676,4,0)</f>
        <v>80809</v>
      </c>
      <c r="E8677" s="68">
        <v>10</v>
      </c>
    </row>
    <row r="8678" spans="1:5">
      <c r="A8678" s="67">
        <v>44305</v>
      </c>
      <c r="B8678" s="68">
        <v>44303</v>
      </c>
      <c r="C8678" s="68" t="s">
        <v>924</v>
      </c>
      <c r="D8678" s="69">
        <f>VLOOKUP(Pag_Inicio_Corr_mas_casos[[#This Row],[Corregimiento]],Hoja3!$A$2:$D$676,4,0)</f>
        <v>40503</v>
      </c>
      <c r="E8678" s="68">
        <v>7</v>
      </c>
    </row>
    <row r="8679" spans="1:5">
      <c r="A8679" s="67">
        <v>44305</v>
      </c>
      <c r="B8679" s="68">
        <v>44303</v>
      </c>
      <c r="C8679" s="68" t="s">
        <v>906</v>
      </c>
      <c r="D8679" s="69">
        <f>VLOOKUP(Pag_Inicio_Corr_mas_casos[[#This Row],[Corregimiento]],Hoja3!$A$2:$D$676,4,0)</f>
        <v>40601</v>
      </c>
      <c r="E8679" s="68">
        <v>7</v>
      </c>
    </row>
    <row r="8680" spans="1:5">
      <c r="A8680" s="67">
        <v>44305</v>
      </c>
      <c r="B8680" s="68">
        <v>44303</v>
      </c>
      <c r="C8680" s="68" t="s">
        <v>869</v>
      </c>
      <c r="D8680" s="69">
        <f>VLOOKUP(Pag_Inicio_Corr_mas_casos[[#This Row],[Corregimiento]],Hoja3!$A$2:$D$676,4,0)</f>
        <v>30111</v>
      </c>
      <c r="E8680" s="68">
        <v>6</v>
      </c>
    </row>
    <row r="8681" spans="1:5">
      <c r="A8681" s="67">
        <v>44305</v>
      </c>
      <c r="B8681" s="68">
        <v>44303</v>
      </c>
      <c r="C8681" s="68" t="s">
        <v>1013</v>
      </c>
      <c r="D8681" s="69">
        <f>VLOOKUP(Pag_Inicio_Corr_mas_casos[[#This Row],[Corregimiento]],Hoja3!$A$2:$D$676,4,0)</f>
        <v>10201</v>
      </c>
      <c r="E8681" s="68">
        <v>6</v>
      </c>
    </row>
    <row r="8682" spans="1:5">
      <c r="A8682" s="67">
        <v>44305</v>
      </c>
      <c r="B8682" s="68">
        <v>44303</v>
      </c>
      <c r="C8682" s="68" t="s">
        <v>892</v>
      </c>
      <c r="D8682" s="69">
        <f>VLOOKUP(Pag_Inicio_Corr_mas_casos[[#This Row],[Corregimiento]],Hoja3!$A$2:$D$676,4,0)</f>
        <v>80812</v>
      </c>
      <c r="E8682" s="68">
        <v>5</v>
      </c>
    </row>
    <row r="8683" spans="1:5">
      <c r="A8683" s="67">
        <v>44305</v>
      </c>
      <c r="B8683" s="68">
        <v>44303</v>
      </c>
      <c r="C8683" s="68" t="s">
        <v>868</v>
      </c>
      <c r="D8683" s="69">
        <f>VLOOKUP(Pag_Inicio_Corr_mas_casos[[#This Row],[Corregimiento]],Hoja3!$A$2:$D$676,4,0)</f>
        <v>91001</v>
      </c>
      <c r="E8683" s="68">
        <v>5</v>
      </c>
    </row>
    <row r="8684" spans="1:5">
      <c r="A8684" s="67">
        <v>44305</v>
      </c>
      <c r="B8684" s="68">
        <v>44303</v>
      </c>
      <c r="C8684" s="68" t="s">
        <v>1105</v>
      </c>
      <c r="D8684" s="69">
        <f>VLOOKUP(Pag_Inicio_Corr_mas_casos[[#This Row],[Corregimiento]],Hoja3!$A$2:$D$676,4,0)</f>
        <v>40502</v>
      </c>
      <c r="E8684" s="68">
        <v>5</v>
      </c>
    </row>
    <row r="8685" spans="1:5">
      <c r="A8685" s="67">
        <v>44305</v>
      </c>
      <c r="B8685" s="68">
        <v>44303</v>
      </c>
      <c r="C8685" s="68" t="s">
        <v>1094</v>
      </c>
      <c r="D8685" s="69">
        <f>VLOOKUP(Pag_Inicio_Corr_mas_casos[[#This Row],[Corregimiento]],Hoja3!$A$2:$D$676,4,0)</f>
        <v>120701</v>
      </c>
      <c r="E8685" s="68">
        <v>5</v>
      </c>
    </row>
    <row r="8686" spans="1:5">
      <c r="A8686" s="67">
        <v>44305</v>
      </c>
      <c r="B8686" s="68">
        <v>44303</v>
      </c>
      <c r="C8686" s="68" t="s">
        <v>882</v>
      </c>
      <c r="D8686" s="69">
        <f>VLOOKUP(Pag_Inicio_Corr_mas_casos[[#This Row],[Corregimiento]],Hoja3!$A$2:$D$676,4,0)</f>
        <v>130106</v>
      </c>
      <c r="E8686" s="68">
        <v>4</v>
      </c>
    </row>
    <row r="8687" spans="1:5">
      <c r="A8687" s="67">
        <v>44305</v>
      </c>
      <c r="B8687" s="68">
        <v>44303</v>
      </c>
      <c r="C8687" s="68" t="s">
        <v>792</v>
      </c>
      <c r="D8687" s="69">
        <f>VLOOKUP(Pag_Inicio_Corr_mas_casos[[#This Row],[Corregimiento]],Hoja3!$A$2:$D$676,4,0)</f>
        <v>80814</v>
      </c>
      <c r="E8687" s="68">
        <v>4</v>
      </c>
    </row>
    <row r="8688" spans="1:5">
      <c r="A8688" s="67">
        <v>44305</v>
      </c>
      <c r="B8688" s="68">
        <v>44303</v>
      </c>
      <c r="C8688" s="68" t="s">
        <v>786</v>
      </c>
      <c r="D8688" s="69">
        <f>VLOOKUP(Pag_Inicio_Corr_mas_casos[[#This Row],[Corregimiento]],Hoja3!$A$2:$D$676,4,0)</f>
        <v>80806</v>
      </c>
      <c r="E8688" s="68">
        <v>4</v>
      </c>
    </row>
    <row r="8689" spans="1:5">
      <c r="A8689" s="67">
        <v>44305</v>
      </c>
      <c r="B8689" s="68">
        <v>44303</v>
      </c>
      <c r="C8689" s="68" t="s">
        <v>988</v>
      </c>
      <c r="D8689" s="69">
        <f>VLOOKUP(Pag_Inicio_Corr_mas_casos[[#This Row],[Corregimiento]],Hoja3!$A$2:$D$676,4,0)</f>
        <v>40104</v>
      </c>
      <c r="E8689" s="68">
        <v>4</v>
      </c>
    </row>
    <row r="8690" spans="1:5">
      <c r="A8690" s="67">
        <v>44305</v>
      </c>
      <c r="B8690" s="68">
        <v>44303</v>
      </c>
      <c r="C8690" s="68" t="s">
        <v>1107</v>
      </c>
      <c r="D8690" s="69">
        <f>VLOOKUP(Pag_Inicio_Corr_mas_casos[[#This Row],[Corregimiento]],Hoja3!$A$2:$D$676,4,0)</f>
        <v>90305</v>
      </c>
      <c r="E8690" s="68">
        <v>3</v>
      </c>
    </row>
    <row r="8691" spans="1:5">
      <c r="A8691" s="67">
        <v>44305</v>
      </c>
      <c r="B8691" s="68">
        <v>44303</v>
      </c>
      <c r="C8691" s="68" t="s">
        <v>879</v>
      </c>
      <c r="D8691" s="69">
        <f>VLOOKUP(Pag_Inicio_Corr_mas_casos[[#This Row],[Corregimiento]],Hoja3!$A$2:$D$676,4,0)</f>
        <v>91008</v>
      </c>
      <c r="E8691" s="68">
        <v>3</v>
      </c>
    </row>
    <row r="8692" spans="1:5">
      <c r="A8692" s="67">
        <v>44305</v>
      </c>
      <c r="B8692" s="68">
        <v>44303</v>
      </c>
      <c r="C8692" s="68" t="s">
        <v>853</v>
      </c>
      <c r="D8692" s="69">
        <f>VLOOKUP(Pag_Inicio_Corr_mas_casos[[#This Row],[Corregimiento]],Hoja3!$A$2:$D$676,4,0)</f>
        <v>40612</v>
      </c>
      <c r="E8692" s="68">
        <v>3</v>
      </c>
    </row>
    <row r="8693" spans="1:5">
      <c r="A8693" s="67">
        <v>44305</v>
      </c>
      <c r="B8693" s="68">
        <v>44303</v>
      </c>
      <c r="C8693" s="68" t="s">
        <v>865</v>
      </c>
      <c r="D8693" s="69">
        <f>VLOOKUP(Pag_Inicio_Corr_mas_casos[[#This Row],[Corregimiento]],Hoja3!$A$2:$D$676,4,0)</f>
        <v>81001</v>
      </c>
      <c r="E8693" s="68">
        <v>3</v>
      </c>
    </row>
    <row r="8694" spans="1:5">
      <c r="A8694" s="67">
        <v>44305</v>
      </c>
      <c r="B8694" s="68">
        <v>44303</v>
      </c>
      <c r="C8694" s="68" t="s">
        <v>1121</v>
      </c>
      <c r="D8694" s="69">
        <f>VLOOKUP(Pag_Inicio_Corr_mas_casos[[#This Row],[Corregimiento]],Hoja3!$A$2:$D$676,4,0)</f>
        <v>41404</v>
      </c>
      <c r="E8694" s="68">
        <v>3</v>
      </c>
    </row>
    <row r="8695" spans="1:5">
      <c r="A8695" s="64">
        <v>44306</v>
      </c>
      <c r="B8695" s="65">
        <v>44304</v>
      </c>
      <c r="C8695" s="65" t="s">
        <v>857</v>
      </c>
      <c r="D8695" s="66">
        <f>VLOOKUP(Pag_Inicio_Corr_mas_casos[[#This Row],[Corregimiento]],Hoja3!$A$2:$D$676,4,0)</f>
        <v>80809</v>
      </c>
      <c r="E8695" s="65">
        <v>12</v>
      </c>
    </row>
    <row r="8696" spans="1:5">
      <c r="A8696" s="64">
        <v>44306</v>
      </c>
      <c r="B8696" s="65">
        <v>44304</v>
      </c>
      <c r="C8696" s="65" t="s">
        <v>849</v>
      </c>
      <c r="D8696" s="66">
        <f>VLOOKUP(Pag_Inicio_Corr_mas_casos[[#This Row],[Corregimiento]],Hoja3!$A$2:$D$676,4,0)</f>
        <v>40611</v>
      </c>
      <c r="E8696" s="65">
        <v>10</v>
      </c>
    </row>
    <row r="8697" spans="1:5">
      <c r="A8697" s="64">
        <v>44306</v>
      </c>
      <c r="B8697" s="65">
        <v>44304</v>
      </c>
      <c r="C8697" s="65" t="s">
        <v>906</v>
      </c>
      <c r="D8697" s="66">
        <f>VLOOKUP(Pag_Inicio_Corr_mas_casos[[#This Row],[Corregimiento]],Hoja3!$A$2:$D$676,4,0)</f>
        <v>40601</v>
      </c>
      <c r="E8697" s="65">
        <v>10</v>
      </c>
    </row>
    <row r="8698" spans="1:5">
      <c r="A8698" s="64">
        <v>44306</v>
      </c>
      <c r="B8698" s="65">
        <v>44304</v>
      </c>
      <c r="C8698" s="65" t="s">
        <v>892</v>
      </c>
      <c r="D8698" s="66">
        <f>VLOOKUP(Pag_Inicio_Corr_mas_casos[[#This Row],[Corregimiento]],Hoja3!$A$2:$D$676,4,0)</f>
        <v>80812</v>
      </c>
      <c r="E8698" s="65">
        <v>9</v>
      </c>
    </row>
    <row r="8699" spans="1:5">
      <c r="A8699" s="64">
        <v>44306</v>
      </c>
      <c r="B8699" s="65">
        <v>44304</v>
      </c>
      <c r="C8699" s="65" t="s">
        <v>816</v>
      </c>
      <c r="D8699" s="66">
        <f>VLOOKUP(Pag_Inicio_Corr_mas_casos[[#This Row],[Corregimiento]],Hoja3!$A$2:$D$676,4,0)</f>
        <v>40606</v>
      </c>
      <c r="E8699" s="65">
        <v>8</v>
      </c>
    </row>
    <row r="8700" spans="1:5">
      <c r="A8700" s="64">
        <v>44306</v>
      </c>
      <c r="B8700" s="65">
        <v>44304</v>
      </c>
      <c r="C8700" s="65" t="s">
        <v>800</v>
      </c>
      <c r="D8700" s="66">
        <f>VLOOKUP(Pag_Inicio_Corr_mas_casos[[#This Row],[Corregimiento]],Hoja3!$A$2:$D$676,4,0)</f>
        <v>80822</v>
      </c>
      <c r="E8700" s="65">
        <v>7</v>
      </c>
    </row>
    <row r="8701" spans="1:5">
      <c r="A8701" s="64">
        <v>44306</v>
      </c>
      <c r="B8701" s="65">
        <v>44304</v>
      </c>
      <c r="C8701" s="65" t="s">
        <v>803</v>
      </c>
      <c r="D8701" s="66">
        <f>VLOOKUP(Pag_Inicio_Corr_mas_casos[[#This Row],[Corregimiento]],Hoja3!$A$2:$D$676,4,0)</f>
        <v>130716</v>
      </c>
      <c r="E8701" s="65">
        <v>7</v>
      </c>
    </row>
    <row r="8702" spans="1:5">
      <c r="A8702" s="64">
        <v>44306</v>
      </c>
      <c r="B8702" s="65">
        <v>44304</v>
      </c>
      <c r="C8702" s="65" t="s">
        <v>788</v>
      </c>
      <c r="D8702" s="66">
        <f>VLOOKUP(Pag_Inicio_Corr_mas_casos[[#This Row],[Corregimiento]],Hoja3!$A$2:$D$676,4,0)</f>
        <v>80807</v>
      </c>
      <c r="E8702" s="65">
        <v>7</v>
      </c>
    </row>
    <row r="8703" spans="1:5">
      <c r="A8703" s="64">
        <v>44306</v>
      </c>
      <c r="B8703" s="65">
        <v>44304</v>
      </c>
      <c r="C8703" s="65" t="s">
        <v>924</v>
      </c>
      <c r="D8703" s="66">
        <f>VLOOKUP(Pag_Inicio_Corr_mas_casos[[#This Row],[Corregimiento]],Hoja3!$A$2:$D$676,4,0)</f>
        <v>40503</v>
      </c>
      <c r="E8703" s="65">
        <v>6</v>
      </c>
    </row>
    <row r="8704" spans="1:5">
      <c r="A8704" s="64">
        <v>44306</v>
      </c>
      <c r="B8704" s="65">
        <v>44304</v>
      </c>
      <c r="C8704" s="65" t="s">
        <v>882</v>
      </c>
      <c r="D8704" s="66">
        <f>VLOOKUP(Pag_Inicio_Corr_mas_casos[[#This Row],[Corregimiento]],Hoja3!$A$2:$D$676,4,0)</f>
        <v>130106</v>
      </c>
      <c r="E8704" s="65">
        <v>5</v>
      </c>
    </row>
    <row r="8705" spans="1:5">
      <c r="A8705" s="64">
        <v>44306</v>
      </c>
      <c r="B8705" s="65">
        <v>44304</v>
      </c>
      <c r="C8705" s="65" t="s">
        <v>1052</v>
      </c>
      <c r="D8705" s="66">
        <f>VLOOKUP(Pag_Inicio_Corr_mas_casos[[#This Row],[Corregimiento]],Hoja3!$A$2:$D$676,4,0)</f>
        <v>10101</v>
      </c>
      <c r="E8705" s="65">
        <v>5</v>
      </c>
    </row>
    <row r="8706" spans="1:5">
      <c r="A8706" s="64">
        <v>44306</v>
      </c>
      <c r="B8706" s="65">
        <v>44304</v>
      </c>
      <c r="C8706" s="65" t="s">
        <v>853</v>
      </c>
      <c r="D8706" s="66">
        <f>VLOOKUP(Pag_Inicio_Corr_mas_casos[[#This Row],[Corregimiento]],Hoja3!$A$2:$D$676,4,0)</f>
        <v>40612</v>
      </c>
      <c r="E8706" s="65">
        <v>5</v>
      </c>
    </row>
    <row r="8707" spans="1:5">
      <c r="A8707" s="64">
        <v>44306</v>
      </c>
      <c r="B8707" s="65">
        <v>44304</v>
      </c>
      <c r="C8707" s="65" t="s">
        <v>861</v>
      </c>
      <c r="D8707" s="66">
        <f>VLOOKUP(Pag_Inicio_Corr_mas_casos[[#This Row],[Corregimiento]],Hoja3!$A$2:$D$676,4,0)</f>
        <v>130702</v>
      </c>
      <c r="E8707" s="65">
        <v>4</v>
      </c>
    </row>
    <row r="8708" spans="1:5">
      <c r="A8708" s="64">
        <v>44306</v>
      </c>
      <c r="B8708" s="65">
        <v>44304</v>
      </c>
      <c r="C8708" s="65" t="s">
        <v>804</v>
      </c>
      <c r="D8708" s="66">
        <f>VLOOKUP(Pag_Inicio_Corr_mas_casos[[#This Row],[Corregimiento]],Hoja3!$A$2:$D$676,4,0)</f>
        <v>50208</v>
      </c>
      <c r="E8708" s="65">
        <v>4</v>
      </c>
    </row>
    <row r="8709" spans="1:5">
      <c r="A8709" s="64">
        <v>44306</v>
      </c>
      <c r="B8709" s="65">
        <v>44304</v>
      </c>
      <c r="C8709" s="65" t="s">
        <v>879</v>
      </c>
      <c r="D8709" s="66">
        <f>VLOOKUP(Pag_Inicio_Corr_mas_casos[[#This Row],[Corregimiento]],Hoja3!$A$2:$D$676,4,0)</f>
        <v>91008</v>
      </c>
      <c r="E8709" s="65">
        <v>4</v>
      </c>
    </row>
    <row r="8710" spans="1:5">
      <c r="A8710" s="64">
        <v>44306</v>
      </c>
      <c r="B8710" s="65">
        <v>44304</v>
      </c>
      <c r="C8710" s="65" t="s">
        <v>858</v>
      </c>
      <c r="D8710" s="66">
        <f>VLOOKUP(Pag_Inicio_Corr_mas_casos[[#This Row],[Corregimiento]],Hoja3!$A$2:$D$676,4,0)</f>
        <v>80819</v>
      </c>
      <c r="E8710" s="65">
        <v>4</v>
      </c>
    </row>
    <row r="8711" spans="1:5">
      <c r="A8711" s="64">
        <v>44306</v>
      </c>
      <c r="B8711" s="65">
        <v>44304</v>
      </c>
      <c r="C8711" s="65" t="s">
        <v>807</v>
      </c>
      <c r="D8711" s="66">
        <f>VLOOKUP(Pag_Inicio_Corr_mas_casos[[#This Row],[Corregimiento]],Hoja3!$A$2:$D$676,4,0)</f>
        <v>20601</v>
      </c>
      <c r="E8711" s="65">
        <v>4</v>
      </c>
    </row>
    <row r="8712" spans="1:5">
      <c r="A8712" s="64">
        <v>44306</v>
      </c>
      <c r="B8712" s="65">
        <v>44304</v>
      </c>
      <c r="C8712" s="65" t="s">
        <v>789</v>
      </c>
      <c r="D8712" s="66">
        <f>VLOOKUP(Pag_Inicio_Corr_mas_casos[[#This Row],[Corregimiento]],Hoja3!$A$2:$D$676,4,0)</f>
        <v>80816</v>
      </c>
      <c r="E8712" s="65">
        <v>4</v>
      </c>
    </row>
    <row r="8713" spans="1:5">
      <c r="A8713" s="64">
        <v>44306</v>
      </c>
      <c r="B8713" s="65">
        <v>44304</v>
      </c>
      <c r="C8713" s="65" t="s">
        <v>618</v>
      </c>
      <c r="D8713" s="66">
        <f>VLOOKUP(Pag_Inicio_Corr_mas_casos[[#This Row],[Corregimiento]],Hoja3!$A$2:$D$676,4,0)</f>
        <v>80821</v>
      </c>
      <c r="E8713" s="65">
        <v>4</v>
      </c>
    </row>
    <row r="8714" spans="1:5">
      <c r="A8714" s="64">
        <v>44306</v>
      </c>
      <c r="B8714" s="65">
        <v>44304</v>
      </c>
      <c r="C8714" s="65" t="s">
        <v>787</v>
      </c>
      <c r="D8714" s="66">
        <f>VLOOKUP(Pag_Inicio_Corr_mas_casos[[#This Row],[Corregimiento]],Hoja3!$A$2:$D$676,4,0)</f>
        <v>80823</v>
      </c>
      <c r="E8714" s="65">
        <v>4</v>
      </c>
    </row>
    <row r="8715" spans="1:5">
      <c r="A8715" s="80">
        <v>44307</v>
      </c>
      <c r="B8715" s="81">
        <v>44305</v>
      </c>
      <c r="C8715" s="81" t="s">
        <v>906</v>
      </c>
      <c r="D8715" s="82">
        <f>VLOOKUP(Pag_Inicio_Corr_mas_casos[[#This Row],[Corregimiento]],Hoja3!$A$2:$D$676,4,0)</f>
        <v>40601</v>
      </c>
      <c r="E8715" s="81">
        <v>15</v>
      </c>
    </row>
    <row r="8716" spans="1:5">
      <c r="A8716" s="80">
        <v>44307</v>
      </c>
      <c r="B8716" s="81">
        <v>44305</v>
      </c>
      <c r="C8716" s="81" t="s">
        <v>816</v>
      </c>
      <c r="D8716" s="82">
        <f>VLOOKUP(Pag_Inicio_Corr_mas_casos[[#This Row],[Corregimiento]],Hoja3!$A$2:$D$676,4,0)</f>
        <v>40606</v>
      </c>
      <c r="E8716" s="81">
        <v>10</v>
      </c>
    </row>
    <row r="8717" spans="1:5">
      <c r="A8717" s="80">
        <v>44307</v>
      </c>
      <c r="B8717" s="81">
        <v>44305</v>
      </c>
      <c r="C8717" s="81" t="s">
        <v>1052</v>
      </c>
      <c r="D8717" s="82">
        <f>VLOOKUP(Pag_Inicio_Corr_mas_casos[[#This Row],[Corregimiento]],Hoja3!$A$2:$D$676,4,0)</f>
        <v>10101</v>
      </c>
      <c r="E8717" s="81">
        <v>9</v>
      </c>
    </row>
    <row r="8718" spans="1:5">
      <c r="A8718" s="80">
        <v>44307</v>
      </c>
      <c r="B8718" s="81">
        <v>44305</v>
      </c>
      <c r="C8718" s="81" t="s">
        <v>1021</v>
      </c>
      <c r="D8718" s="82">
        <f>VLOOKUP(Pag_Inicio_Corr_mas_casos[[#This Row],[Corregimiento]],Hoja3!$A$2:$D$676,4,0)</f>
        <v>40701</v>
      </c>
      <c r="E8718" s="81">
        <v>9</v>
      </c>
    </row>
    <row r="8719" spans="1:5">
      <c r="A8719" s="80">
        <v>44307</v>
      </c>
      <c r="B8719" s="81">
        <v>44305</v>
      </c>
      <c r="C8719" s="81" t="s">
        <v>892</v>
      </c>
      <c r="D8719" s="82">
        <f>VLOOKUP(Pag_Inicio_Corr_mas_casos[[#This Row],[Corregimiento]],Hoja3!$A$2:$D$676,4,0)</f>
        <v>80812</v>
      </c>
      <c r="E8719" s="81">
        <v>8</v>
      </c>
    </row>
    <row r="8720" spans="1:5">
      <c r="A8720" s="80">
        <v>44307</v>
      </c>
      <c r="B8720" s="81">
        <v>44305</v>
      </c>
      <c r="C8720" s="81" t="s">
        <v>618</v>
      </c>
      <c r="D8720" s="82">
        <f>VLOOKUP(Pag_Inicio_Corr_mas_casos[[#This Row],[Corregimiento]],Hoja3!$A$2:$D$676,4,0)</f>
        <v>80821</v>
      </c>
      <c r="E8720" s="81">
        <v>7</v>
      </c>
    </row>
    <row r="8721" spans="1:5">
      <c r="A8721" s="80">
        <v>44307</v>
      </c>
      <c r="B8721" s="81">
        <v>44305</v>
      </c>
      <c r="C8721" s="81" t="s">
        <v>800</v>
      </c>
      <c r="D8721" s="82">
        <f>VLOOKUP(Pag_Inicio_Corr_mas_casos[[#This Row],[Corregimiento]],Hoja3!$A$2:$D$676,4,0)</f>
        <v>80822</v>
      </c>
      <c r="E8721" s="81">
        <v>7</v>
      </c>
    </row>
    <row r="8722" spans="1:5">
      <c r="A8722" s="80">
        <v>44307</v>
      </c>
      <c r="B8722" s="81">
        <v>44305</v>
      </c>
      <c r="C8722" s="81" t="s">
        <v>1013</v>
      </c>
      <c r="D8722" s="82">
        <f>VLOOKUP(Pag_Inicio_Corr_mas_casos[[#This Row],[Corregimiento]],Hoja3!$A$2:$D$676,4,0)</f>
        <v>10201</v>
      </c>
      <c r="E8722" s="81">
        <v>7</v>
      </c>
    </row>
    <row r="8723" spans="1:5">
      <c r="A8723" s="80">
        <v>44307</v>
      </c>
      <c r="B8723" s="81">
        <v>44305</v>
      </c>
      <c r="C8723" s="81" t="s">
        <v>797</v>
      </c>
      <c r="D8723" s="82">
        <f>VLOOKUP(Pag_Inicio_Corr_mas_casos[[#This Row],[Corregimiento]],Hoja3!$A$2:$D$676,4,0)</f>
        <v>80813</v>
      </c>
      <c r="E8723" s="81">
        <v>6</v>
      </c>
    </row>
    <row r="8724" spans="1:5">
      <c r="A8724" s="80">
        <v>44307</v>
      </c>
      <c r="B8724" s="81">
        <v>44305</v>
      </c>
      <c r="C8724" s="81" t="s">
        <v>861</v>
      </c>
      <c r="D8724" s="82">
        <f>VLOOKUP(Pag_Inicio_Corr_mas_casos[[#This Row],[Corregimiento]],Hoja3!$A$2:$D$676,4,0)</f>
        <v>130702</v>
      </c>
      <c r="E8724" s="81">
        <v>6</v>
      </c>
    </row>
    <row r="8725" spans="1:5">
      <c r="A8725" s="80">
        <v>44307</v>
      </c>
      <c r="B8725" s="81">
        <v>44305</v>
      </c>
      <c r="C8725" s="81" t="s">
        <v>857</v>
      </c>
      <c r="D8725" s="82">
        <f>VLOOKUP(Pag_Inicio_Corr_mas_casos[[#This Row],[Corregimiento]],Hoja3!$A$2:$D$676,4,0)</f>
        <v>80809</v>
      </c>
      <c r="E8725" s="81">
        <v>6</v>
      </c>
    </row>
    <row r="8726" spans="1:5">
      <c r="A8726" s="80">
        <v>44307</v>
      </c>
      <c r="B8726" s="81">
        <v>44305</v>
      </c>
      <c r="C8726" s="81" t="s">
        <v>849</v>
      </c>
      <c r="D8726" s="82">
        <f>VLOOKUP(Pag_Inicio_Corr_mas_casos[[#This Row],[Corregimiento]],Hoja3!$A$2:$D$676,4,0)</f>
        <v>40611</v>
      </c>
      <c r="E8726" s="81">
        <v>6</v>
      </c>
    </row>
    <row r="8727" spans="1:5">
      <c r="A8727" s="80">
        <v>44307</v>
      </c>
      <c r="B8727" s="81">
        <v>44305</v>
      </c>
      <c r="C8727" s="81" t="s">
        <v>792</v>
      </c>
      <c r="D8727" s="82">
        <f>VLOOKUP(Pag_Inicio_Corr_mas_casos[[#This Row],[Corregimiento]],Hoja3!$A$2:$D$676,4,0)</f>
        <v>80814</v>
      </c>
      <c r="E8727" s="81">
        <v>6</v>
      </c>
    </row>
    <row r="8728" spans="1:5">
      <c r="A8728" s="80">
        <v>44307</v>
      </c>
      <c r="B8728" s="81">
        <v>44305</v>
      </c>
      <c r="C8728" s="81" t="s">
        <v>858</v>
      </c>
      <c r="D8728" s="82">
        <f>VLOOKUP(Pag_Inicio_Corr_mas_casos[[#This Row],[Corregimiento]],Hoja3!$A$2:$D$676,4,0)</f>
        <v>80819</v>
      </c>
      <c r="E8728" s="81">
        <v>6</v>
      </c>
    </row>
    <row r="8729" spans="1:5">
      <c r="A8729" s="80">
        <v>44307</v>
      </c>
      <c r="B8729" s="81">
        <v>44305</v>
      </c>
      <c r="C8729" s="81" t="s">
        <v>1122</v>
      </c>
      <c r="D8729" s="82">
        <f>VLOOKUP(Pag_Inicio_Corr_mas_casos[[#This Row],[Corregimiento]],Hoja3!$A$2:$D$676,4,0)</f>
        <v>40609</v>
      </c>
      <c r="E8729" s="81">
        <v>5</v>
      </c>
    </row>
    <row r="8730" spans="1:5">
      <c r="A8730" s="80">
        <v>44307</v>
      </c>
      <c r="B8730" s="81">
        <v>44305</v>
      </c>
      <c r="C8730" s="81" t="s">
        <v>784</v>
      </c>
      <c r="D8730" s="82">
        <f>VLOOKUP(Pag_Inicio_Corr_mas_casos[[#This Row],[Corregimiento]],Hoja3!$A$2:$D$676,4,0)</f>
        <v>130717</v>
      </c>
      <c r="E8730" s="81">
        <v>5</v>
      </c>
    </row>
    <row r="8731" spans="1:5">
      <c r="A8731" s="80">
        <v>44307</v>
      </c>
      <c r="B8731" s="81">
        <v>44305</v>
      </c>
      <c r="C8731" s="81" t="s">
        <v>927</v>
      </c>
      <c r="D8731" s="82">
        <f>VLOOKUP(Pag_Inicio_Corr_mas_casos[[#This Row],[Corregimiento]],Hoja3!$A$2:$D$676,4,0)</f>
        <v>40604</v>
      </c>
      <c r="E8731" s="81">
        <v>5</v>
      </c>
    </row>
    <row r="8732" spans="1:5">
      <c r="A8732" s="80">
        <v>44307</v>
      </c>
      <c r="B8732" s="81">
        <v>44305</v>
      </c>
      <c r="C8732" s="81" t="s">
        <v>912</v>
      </c>
      <c r="D8732" s="82">
        <f>VLOOKUP(Pag_Inicio_Corr_mas_casos[[#This Row],[Corregimiento]],Hoja3!$A$2:$D$676,4,0)</f>
        <v>40610</v>
      </c>
      <c r="E8732" s="81">
        <v>5</v>
      </c>
    </row>
    <row r="8733" spans="1:5">
      <c r="A8733" s="80">
        <v>44307</v>
      </c>
      <c r="B8733" s="81">
        <v>44305</v>
      </c>
      <c r="C8733" s="81" t="s">
        <v>786</v>
      </c>
      <c r="D8733" s="82">
        <f>VLOOKUP(Pag_Inicio_Corr_mas_casos[[#This Row],[Corregimiento]],Hoja3!$A$2:$D$676,4,0)</f>
        <v>80806</v>
      </c>
      <c r="E8733" s="81">
        <v>5</v>
      </c>
    </row>
    <row r="8734" spans="1:5">
      <c r="A8734" s="80">
        <v>44307</v>
      </c>
      <c r="B8734" s="81">
        <v>44305</v>
      </c>
      <c r="C8734" s="81" t="s">
        <v>1017</v>
      </c>
      <c r="D8734" s="82">
        <f>VLOOKUP(Pag_Inicio_Corr_mas_casos[[#This Row],[Corregimiento]],Hoja3!$A$2:$D$676,4,0)</f>
        <v>10215</v>
      </c>
      <c r="E8734" s="81">
        <v>5</v>
      </c>
    </row>
    <row r="8735" spans="1:5">
      <c r="A8735" s="86">
        <v>44308</v>
      </c>
      <c r="B8735" s="87">
        <v>44306</v>
      </c>
      <c r="C8735" s="87" t="s">
        <v>807</v>
      </c>
      <c r="D8735" s="88">
        <f>VLOOKUP(Pag_Inicio_Corr_mas_casos[[#This Row],[Corregimiento]],Hoja3!$A$2:$D$676,4,0)</f>
        <v>20601</v>
      </c>
      <c r="E8735" s="87">
        <v>13</v>
      </c>
    </row>
    <row r="8736" spans="1:5">
      <c r="A8736" s="86">
        <v>44308</v>
      </c>
      <c r="B8736" s="87">
        <v>44306</v>
      </c>
      <c r="C8736" s="87" t="s">
        <v>924</v>
      </c>
      <c r="D8736" s="88">
        <f>VLOOKUP(Pag_Inicio_Corr_mas_casos[[#This Row],[Corregimiento]],Hoja3!$A$2:$D$676,4,0)</f>
        <v>40503</v>
      </c>
      <c r="E8736" s="87">
        <v>10</v>
      </c>
    </row>
    <row r="8737" spans="1:5">
      <c r="A8737" s="86">
        <v>44308</v>
      </c>
      <c r="B8737" s="87">
        <v>44306</v>
      </c>
      <c r="C8737" s="87" t="s">
        <v>906</v>
      </c>
      <c r="D8737" s="88">
        <f>VLOOKUP(Pag_Inicio_Corr_mas_casos[[#This Row],[Corregimiento]],Hoja3!$A$2:$D$676,4,0)</f>
        <v>40601</v>
      </c>
      <c r="E8737" s="87">
        <v>10</v>
      </c>
    </row>
    <row r="8738" spans="1:5">
      <c r="A8738" s="86">
        <v>44308</v>
      </c>
      <c r="B8738" s="87">
        <v>44306</v>
      </c>
      <c r="C8738" s="87" t="s">
        <v>868</v>
      </c>
      <c r="D8738" s="88">
        <f>VLOOKUP(Pag_Inicio_Corr_mas_casos[[#This Row],[Corregimiento]],Hoja3!$A$2:$D$676,4,0)</f>
        <v>91001</v>
      </c>
      <c r="E8738" s="87">
        <v>9</v>
      </c>
    </row>
    <row r="8739" spans="1:5">
      <c r="A8739" s="86">
        <v>44308</v>
      </c>
      <c r="B8739" s="87">
        <v>44306</v>
      </c>
      <c r="C8739" s="87" t="s">
        <v>892</v>
      </c>
      <c r="D8739" s="88">
        <f>VLOOKUP(Pag_Inicio_Corr_mas_casos[[#This Row],[Corregimiento]],Hoja3!$A$2:$D$676,4,0)</f>
        <v>80812</v>
      </c>
      <c r="E8739" s="87">
        <v>9</v>
      </c>
    </row>
    <row r="8740" spans="1:5">
      <c r="A8740" s="86">
        <v>44308</v>
      </c>
      <c r="B8740" s="87">
        <v>44306</v>
      </c>
      <c r="C8740" s="87" t="s">
        <v>790</v>
      </c>
      <c r="D8740" s="88">
        <f>VLOOKUP(Pag_Inicio_Corr_mas_casos[[#This Row],[Corregimiento]],Hoja3!$A$2:$D$676,4,0)</f>
        <v>130708</v>
      </c>
      <c r="E8740" s="87">
        <v>9</v>
      </c>
    </row>
    <row r="8741" spans="1:5">
      <c r="A8741" s="86">
        <v>44308</v>
      </c>
      <c r="B8741" s="87">
        <v>44306</v>
      </c>
      <c r="C8741" s="87" t="s">
        <v>861</v>
      </c>
      <c r="D8741" s="88">
        <f>VLOOKUP(Pag_Inicio_Corr_mas_casos[[#This Row],[Corregimiento]],Hoja3!$A$2:$D$676,4,0)</f>
        <v>130702</v>
      </c>
      <c r="E8741" s="87">
        <v>9</v>
      </c>
    </row>
    <row r="8742" spans="1:5">
      <c r="A8742" s="86">
        <v>44308</v>
      </c>
      <c r="B8742" s="87">
        <v>44306</v>
      </c>
      <c r="C8742" s="87" t="s">
        <v>805</v>
      </c>
      <c r="D8742" s="88">
        <f>VLOOKUP(Pag_Inicio_Corr_mas_casos[[#This Row],[Corregimiento]],Hoja3!$A$2:$D$676,4,0)</f>
        <v>130701</v>
      </c>
      <c r="E8742" s="87">
        <v>9</v>
      </c>
    </row>
    <row r="8743" spans="1:5">
      <c r="A8743" s="86">
        <v>44308</v>
      </c>
      <c r="B8743" s="87">
        <v>44306</v>
      </c>
      <c r="C8743" s="87" t="s">
        <v>857</v>
      </c>
      <c r="D8743" s="88">
        <f>VLOOKUP(Pag_Inicio_Corr_mas_casos[[#This Row],[Corregimiento]],Hoja3!$A$2:$D$676,4,0)</f>
        <v>80809</v>
      </c>
      <c r="E8743" s="87">
        <v>8</v>
      </c>
    </row>
    <row r="8744" spans="1:5">
      <c r="A8744" s="86">
        <v>44308</v>
      </c>
      <c r="B8744" s="87">
        <v>44306</v>
      </c>
      <c r="C8744" s="87" t="s">
        <v>1080</v>
      </c>
      <c r="D8744" s="88">
        <f>VLOOKUP(Pag_Inicio_Corr_mas_casos[[#This Row],[Corregimiento]],Hoja3!$A$2:$D$676,4,0)</f>
        <v>60202</v>
      </c>
      <c r="E8744" s="87">
        <v>8</v>
      </c>
    </row>
    <row r="8745" spans="1:5">
      <c r="A8745" s="86">
        <v>44308</v>
      </c>
      <c r="B8745" s="87">
        <v>44306</v>
      </c>
      <c r="C8745" s="87" t="s">
        <v>849</v>
      </c>
      <c r="D8745" s="88">
        <f>VLOOKUP(Pag_Inicio_Corr_mas_casos[[#This Row],[Corregimiento]],Hoja3!$A$2:$D$676,4,0)</f>
        <v>40611</v>
      </c>
      <c r="E8745" s="87">
        <v>7</v>
      </c>
    </row>
    <row r="8746" spans="1:5">
      <c r="A8746" s="86">
        <v>44308</v>
      </c>
      <c r="B8746" s="87">
        <v>44306</v>
      </c>
      <c r="C8746" s="87" t="s">
        <v>853</v>
      </c>
      <c r="D8746" s="88">
        <f>VLOOKUP(Pag_Inicio_Corr_mas_casos[[#This Row],[Corregimiento]],Hoja3!$A$2:$D$676,4,0)</f>
        <v>40612</v>
      </c>
      <c r="E8746" s="87">
        <v>7</v>
      </c>
    </row>
    <row r="8747" spans="1:5">
      <c r="A8747" s="86">
        <v>44308</v>
      </c>
      <c r="B8747" s="87">
        <v>44306</v>
      </c>
      <c r="C8747" s="87" t="s">
        <v>800</v>
      </c>
      <c r="D8747" s="88">
        <f>VLOOKUP(Pag_Inicio_Corr_mas_casos[[#This Row],[Corregimiento]],Hoja3!$A$2:$D$676,4,0)</f>
        <v>80822</v>
      </c>
      <c r="E8747" s="87">
        <v>6</v>
      </c>
    </row>
    <row r="8748" spans="1:5">
      <c r="A8748" s="86">
        <v>44308</v>
      </c>
      <c r="B8748" s="87">
        <v>44306</v>
      </c>
      <c r="C8748" s="87" t="s">
        <v>785</v>
      </c>
      <c r="D8748" s="88">
        <f>VLOOKUP(Pag_Inicio_Corr_mas_casos[[#This Row],[Corregimiento]],Hoja3!$A$2:$D$676,4,0)</f>
        <v>81009</v>
      </c>
      <c r="E8748" s="87">
        <v>6</v>
      </c>
    </row>
    <row r="8749" spans="1:5">
      <c r="A8749" s="86">
        <v>44308</v>
      </c>
      <c r="B8749" s="87">
        <v>44306</v>
      </c>
      <c r="C8749" s="87" t="s">
        <v>788</v>
      </c>
      <c r="D8749" s="88">
        <f>VLOOKUP(Pag_Inicio_Corr_mas_casos[[#This Row],[Corregimiento]],Hoja3!$A$2:$D$676,4,0)</f>
        <v>80807</v>
      </c>
      <c r="E8749" s="87">
        <v>6</v>
      </c>
    </row>
    <row r="8750" spans="1:5">
      <c r="A8750" s="86">
        <v>44308</v>
      </c>
      <c r="B8750" s="87">
        <v>44306</v>
      </c>
      <c r="C8750" s="87" t="s">
        <v>915</v>
      </c>
      <c r="D8750" s="88">
        <f>VLOOKUP(Pag_Inicio_Corr_mas_casos[[#This Row],[Corregimiento]],Hoja3!$A$2:$D$676,4,0)</f>
        <v>91013</v>
      </c>
      <c r="E8750" s="87">
        <v>5</v>
      </c>
    </row>
    <row r="8751" spans="1:5">
      <c r="A8751" s="86">
        <v>44308</v>
      </c>
      <c r="B8751" s="87">
        <v>44306</v>
      </c>
      <c r="C8751" s="87" t="s">
        <v>838</v>
      </c>
      <c r="D8751" s="88">
        <f>VLOOKUP(Pag_Inicio_Corr_mas_casos[[#This Row],[Corregimiento]],Hoja3!$A$2:$D$676,4,0)</f>
        <v>80808</v>
      </c>
      <c r="E8751" s="87">
        <v>5</v>
      </c>
    </row>
    <row r="8752" spans="1:5">
      <c r="A8752" s="86">
        <v>44308</v>
      </c>
      <c r="B8752" s="87">
        <v>44306</v>
      </c>
      <c r="C8752" s="87" t="s">
        <v>1052</v>
      </c>
      <c r="D8752" s="88">
        <f>VLOOKUP(Pag_Inicio_Corr_mas_casos[[#This Row],[Corregimiento]],Hoja3!$A$2:$D$676,4,0)</f>
        <v>10101</v>
      </c>
      <c r="E8752" s="87">
        <v>5</v>
      </c>
    </row>
    <row r="8753" spans="1:5">
      <c r="A8753" s="86">
        <v>44308</v>
      </c>
      <c r="B8753" s="87">
        <v>44306</v>
      </c>
      <c r="C8753" s="87" t="s">
        <v>792</v>
      </c>
      <c r="D8753" s="88">
        <f>VLOOKUP(Pag_Inicio_Corr_mas_casos[[#This Row],[Corregimiento]],Hoja3!$A$2:$D$676,4,0)</f>
        <v>80814</v>
      </c>
      <c r="E8753" s="87">
        <v>4</v>
      </c>
    </row>
    <row r="8754" spans="1:5">
      <c r="A8754" s="86">
        <v>44308</v>
      </c>
      <c r="B8754" s="87">
        <v>44306</v>
      </c>
      <c r="C8754" s="87" t="s">
        <v>816</v>
      </c>
      <c r="D8754" s="88">
        <f>VLOOKUP(Pag_Inicio_Corr_mas_casos[[#This Row],[Corregimiento]],Hoja3!$A$2:$D$676,4,0)</f>
        <v>40606</v>
      </c>
      <c r="E8754" s="87">
        <v>4</v>
      </c>
    </row>
    <row r="8755" spans="1:5">
      <c r="A8755" s="58">
        <v>44309</v>
      </c>
      <c r="B8755" s="59">
        <v>44307</v>
      </c>
      <c r="C8755" s="59" t="s">
        <v>906</v>
      </c>
      <c r="D8755" s="60">
        <f>VLOOKUP(Pag_Inicio_Corr_mas_casos[[#This Row],[Corregimiento]],Hoja3!$A$2:$D$676,4,0)</f>
        <v>40601</v>
      </c>
      <c r="E8755" s="59">
        <v>19</v>
      </c>
    </row>
    <row r="8756" spans="1:5">
      <c r="A8756" s="58">
        <v>44309</v>
      </c>
      <c r="B8756" s="59">
        <v>44307</v>
      </c>
      <c r="C8756" s="59" t="s">
        <v>807</v>
      </c>
      <c r="D8756" s="60">
        <f>VLOOKUP(Pag_Inicio_Corr_mas_casos[[#This Row],[Corregimiento]],Hoja3!$A$2:$D$676,4,0)</f>
        <v>20601</v>
      </c>
      <c r="E8756" s="59">
        <v>17</v>
      </c>
    </row>
    <row r="8757" spans="1:5">
      <c r="A8757" s="58">
        <v>44309</v>
      </c>
      <c r="B8757" s="59">
        <v>44307</v>
      </c>
      <c r="C8757" s="59" t="s">
        <v>857</v>
      </c>
      <c r="D8757" s="60">
        <f>VLOOKUP(Pag_Inicio_Corr_mas_casos[[#This Row],[Corregimiento]],Hoja3!$A$2:$D$676,4,0)</f>
        <v>80809</v>
      </c>
      <c r="E8757" s="59">
        <v>11</v>
      </c>
    </row>
    <row r="8758" spans="1:5">
      <c r="A8758" s="58">
        <v>44309</v>
      </c>
      <c r="B8758" s="59">
        <v>44307</v>
      </c>
      <c r="C8758" s="59" t="s">
        <v>1123</v>
      </c>
      <c r="D8758" s="60">
        <f>VLOOKUP(Pag_Inicio_Corr_mas_casos[[#This Row],[Corregimiento]],Hoja3!$A$2:$D$676,4,0)</f>
        <v>30601</v>
      </c>
      <c r="E8758" s="59">
        <v>10</v>
      </c>
    </row>
    <row r="8759" spans="1:5">
      <c r="A8759" s="58">
        <v>44309</v>
      </c>
      <c r="B8759" s="59">
        <v>44307</v>
      </c>
      <c r="C8759" s="59" t="s">
        <v>892</v>
      </c>
      <c r="D8759" s="60">
        <f>VLOOKUP(Pag_Inicio_Corr_mas_casos[[#This Row],[Corregimiento]],Hoja3!$A$2:$D$676,4,0)</f>
        <v>80812</v>
      </c>
      <c r="E8759" s="59">
        <v>9</v>
      </c>
    </row>
    <row r="8760" spans="1:5">
      <c r="A8760" s="58">
        <v>44309</v>
      </c>
      <c r="B8760" s="59">
        <v>44307</v>
      </c>
      <c r="C8760" s="59" t="s">
        <v>858</v>
      </c>
      <c r="D8760" s="60">
        <f>VLOOKUP(Pag_Inicio_Corr_mas_casos[[#This Row],[Corregimiento]],Hoja3!$A$2:$D$676,4,0)</f>
        <v>80819</v>
      </c>
      <c r="E8760" s="59">
        <v>9</v>
      </c>
    </row>
    <row r="8761" spans="1:5">
      <c r="A8761" s="58">
        <v>44309</v>
      </c>
      <c r="B8761" s="59">
        <v>44307</v>
      </c>
      <c r="C8761" s="59" t="s">
        <v>816</v>
      </c>
      <c r="D8761" s="60">
        <f>VLOOKUP(Pag_Inicio_Corr_mas_casos[[#This Row],[Corregimiento]],Hoja3!$A$2:$D$676,4,0)</f>
        <v>40606</v>
      </c>
      <c r="E8761" s="59">
        <v>8</v>
      </c>
    </row>
    <row r="8762" spans="1:5">
      <c r="A8762" s="58">
        <v>44309</v>
      </c>
      <c r="B8762" s="59">
        <v>44307</v>
      </c>
      <c r="C8762" s="59" t="s">
        <v>1057</v>
      </c>
      <c r="D8762" s="60">
        <f>VLOOKUP(Pag_Inicio_Corr_mas_casos[[#This Row],[Corregimiento]],Hoja3!$A$2:$D$676,4,0)</f>
        <v>41104</v>
      </c>
      <c r="E8762" s="59">
        <v>8</v>
      </c>
    </row>
    <row r="8763" spans="1:5">
      <c r="A8763" s="58">
        <v>44309</v>
      </c>
      <c r="B8763" s="59">
        <v>44307</v>
      </c>
      <c r="C8763" s="59" t="s">
        <v>853</v>
      </c>
      <c r="D8763" s="60">
        <f>VLOOKUP(Pag_Inicio_Corr_mas_casos[[#This Row],[Corregimiento]],Hoja3!$A$2:$D$676,4,0)</f>
        <v>40612</v>
      </c>
      <c r="E8763" s="59">
        <v>8</v>
      </c>
    </row>
    <row r="8764" spans="1:5">
      <c r="A8764" s="58">
        <v>44309</v>
      </c>
      <c r="B8764" s="59">
        <v>44307</v>
      </c>
      <c r="C8764" s="59" t="s">
        <v>869</v>
      </c>
      <c r="D8764" s="60">
        <f>VLOOKUP(Pag_Inicio_Corr_mas_casos[[#This Row],[Corregimiento]],Hoja3!$A$2:$D$676,4,0)</f>
        <v>30111</v>
      </c>
      <c r="E8764" s="59">
        <v>8</v>
      </c>
    </row>
    <row r="8765" spans="1:5">
      <c r="A8765" s="58">
        <v>44309</v>
      </c>
      <c r="B8765" s="59">
        <v>44307</v>
      </c>
      <c r="C8765" s="59" t="s">
        <v>904</v>
      </c>
      <c r="D8765" s="60">
        <f>VLOOKUP(Pag_Inicio_Corr_mas_casos[[#This Row],[Corregimiento]],Hoja3!$A$2:$D$676,4,0)</f>
        <v>40501</v>
      </c>
      <c r="E8765" s="59">
        <v>8</v>
      </c>
    </row>
    <row r="8766" spans="1:5">
      <c r="A8766" s="58">
        <v>44309</v>
      </c>
      <c r="B8766" s="59">
        <v>44307</v>
      </c>
      <c r="C8766" s="59" t="s">
        <v>861</v>
      </c>
      <c r="D8766" s="60">
        <f>VLOOKUP(Pag_Inicio_Corr_mas_casos[[#This Row],[Corregimiento]],Hoja3!$A$2:$D$676,4,0)</f>
        <v>130702</v>
      </c>
      <c r="E8766" s="59">
        <v>7</v>
      </c>
    </row>
    <row r="8767" spans="1:5">
      <c r="A8767" s="58">
        <v>44309</v>
      </c>
      <c r="B8767" s="59">
        <v>44307</v>
      </c>
      <c r="C8767" s="59" t="s">
        <v>868</v>
      </c>
      <c r="D8767" s="60">
        <f>VLOOKUP(Pag_Inicio_Corr_mas_casos[[#This Row],[Corregimiento]],Hoja3!$A$2:$D$676,4,0)</f>
        <v>91001</v>
      </c>
      <c r="E8767" s="59">
        <v>7</v>
      </c>
    </row>
    <row r="8768" spans="1:5">
      <c r="A8768" s="58">
        <v>44309</v>
      </c>
      <c r="B8768" s="59">
        <v>44307</v>
      </c>
      <c r="C8768" s="59" t="s">
        <v>788</v>
      </c>
      <c r="D8768" s="60">
        <f>VLOOKUP(Pag_Inicio_Corr_mas_casos[[#This Row],[Corregimiento]],Hoja3!$A$2:$D$676,4,0)</f>
        <v>80807</v>
      </c>
      <c r="E8768" s="59">
        <v>7</v>
      </c>
    </row>
    <row r="8769" spans="1:5">
      <c r="A8769" s="58">
        <v>44309</v>
      </c>
      <c r="B8769" s="59">
        <v>44307</v>
      </c>
      <c r="C8769" s="59" t="s">
        <v>618</v>
      </c>
      <c r="D8769" s="60">
        <f>VLOOKUP(Pag_Inicio_Corr_mas_casos[[#This Row],[Corregimiento]],Hoja3!$A$2:$D$676,4,0)</f>
        <v>80821</v>
      </c>
      <c r="E8769" s="59">
        <v>7</v>
      </c>
    </row>
    <row r="8770" spans="1:5">
      <c r="A8770" s="58">
        <v>44309</v>
      </c>
      <c r="B8770" s="59">
        <v>44307</v>
      </c>
      <c r="C8770" s="59" t="s">
        <v>879</v>
      </c>
      <c r="D8770" s="60">
        <f>VLOOKUP(Pag_Inicio_Corr_mas_casos[[#This Row],[Corregimiento]],Hoja3!$A$2:$D$676,4,0)</f>
        <v>91008</v>
      </c>
      <c r="E8770" s="59">
        <v>6</v>
      </c>
    </row>
    <row r="8771" spans="1:5">
      <c r="A8771" s="58">
        <v>44309</v>
      </c>
      <c r="B8771" s="59">
        <v>44307</v>
      </c>
      <c r="C8771" s="59" t="s">
        <v>912</v>
      </c>
      <c r="D8771" s="60">
        <f>VLOOKUP(Pag_Inicio_Corr_mas_casos[[#This Row],[Corregimiento]],Hoja3!$A$2:$D$676,4,0)</f>
        <v>40610</v>
      </c>
      <c r="E8771" s="59">
        <v>5</v>
      </c>
    </row>
    <row r="8772" spans="1:5">
      <c r="A8772" s="58">
        <v>44309</v>
      </c>
      <c r="B8772" s="59">
        <v>44307</v>
      </c>
      <c r="C8772" s="59" t="s">
        <v>817</v>
      </c>
      <c r="D8772" s="60">
        <f>VLOOKUP(Pag_Inicio_Corr_mas_casos[[#This Row],[Corregimiento]],Hoja3!$A$2:$D$676,4,0)</f>
        <v>130103</v>
      </c>
      <c r="E8772" s="59">
        <v>5</v>
      </c>
    </row>
    <row r="8773" spans="1:5">
      <c r="A8773" s="58">
        <v>44309</v>
      </c>
      <c r="B8773" s="59">
        <v>44307</v>
      </c>
      <c r="C8773" s="59" t="s">
        <v>924</v>
      </c>
      <c r="D8773" s="60">
        <f>VLOOKUP(Pag_Inicio_Corr_mas_casos[[#This Row],[Corregimiento]],Hoja3!$A$2:$D$676,4,0)</f>
        <v>40503</v>
      </c>
      <c r="E8773" s="59">
        <v>5</v>
      </c>
    </row>
    <row r="8774" spans="1:5">
      <c r="A8774" s="58">
        <v>44309</v>
      </c>
      <c r="B8774" s="59">
        <v>44307</v>
      </c>
      <c r="C8774" s="59" t="s">
        <v>913</v>
      </c>
      <c r="D8774" s="60">
        <f>VLOOKUP(Pag_Inicio_Corr_mas_casos[[#This Row],[Corregimiento]],Hoja3!$A$2:$D$676,4,0)</f>
        <v>20201</v>
      </c>
      <c r="E8774" s="59">
        <v>5</v>
      </c>
    </row>
    <row r="8775" spans="1:5">
      <c r="A8775" s="67">
        <v>44310</v>
      </c>
      <c r="B8775" s="68">
        <v>44308</v>
      </c>
      <c r="C8775" s="68" t="s">
        <v>857</v>
      </c>
      <c r="D8775" s="69">
        <f>VLOOKUP(Pag_Inicio_Corr_mas_casos[[#This Row],[Corregimiento]],Hoja3!$A$2:$D$676,4,0)</f>
        <v>80809</v>
      </c>
      <c r="E8775" s="68">
        <v>13</v>
      </c>
    </row>
    <row r="8776" spans="1:5">
      <c r="A8776" s="67">
        <v>44310</v>
      </c>
      <c r="B8776" s="68">
        <v>44308</v>
      </c>
      <c r="C8776" s="68" t="s">
        <v>906</v>
      </c>
      <c r="D8776" s="69">
        <f>VLOOKUP(Pag_Inicio_Corr_mas_casos[[#This Row],[Corregimiento]],Hoja3!$A$2:$D$676,4,0)</f>
        <v>40601</v>
      </c>
      <c r="E8776" s="68">
        <v>12</v>
      </c>
    </row>
    <row r="8777" spans="1:5">
      <c r="A8777" s="67">
        <v>44310</v>
      </c>
      <c r="B8777" s="68">
        <v>44308</v>
      </c>
      <c r="C8777" s="68" t="s">
        <v>816</v>
      </c>
      <c r="D8777" s="69">
        <f>VLOOKUP(Pag_Inicio_Corr_mas_casos[[#This Row],[Corregimiento]],Hoja3!$A$2:$D$676,4,0)</f>
        <v>40606</v>
      </c>
      <c r="E8777" s="68">
        <v>11</v>
      </c>
    </row>
    <row r="8778" spans="1:5">
      <c r="A8778" s="67">
        <v>44310</v>
      </c>
      <c r="B8778" s="68">
        <v>44308</v>
      </c>
      <c r="C8778" s="68" t="s">
        <v>892</v>
      </c>
      <c r="D8778" s="69">
        <f>VLOOKUP(Pag_Inicio_Corr_mas_casos[[#This Row],[Corregimiento]],Hoja3!$A$2:$D$676,4,0)</f>
        <v>80812</v>
      </c>
      <c r="E8778" s="68">
        <v>10</v>
      </c>
    </row>
    <row r="8779" spans="1:5">
      <c r="A8779" s="67">
        <v>44310</v>
      </c>
      <c r="B8779" s="68">
        <v>44308</v>
      </c>
      <c r="C8779" s="68" t="s">
        <v>788</v>
      </c>
      <c r="D8779" s="69">
        <f>VLOOKUP(Pag_Inicio_Corr_mas_casos[[#This Row],[Corregimiento]],Hoja3!$A$2:$D$676,4,0)</f>
        <v>80807</v>
      </c>
      <c r="E8779" s="68">
        <v>9</v>
      </c>
    </row>
    <row r="8780" spans="1:5">
      <c r="A8780" s="67">
        <v>44310</v>
      </c>
      <c r="B8780" s="68">
        <v>44308</v>
      </c>
      <c r="C8780" s="68" t="s">
        <v>853</v>
      </c>
      <c r="D8780" s="69">
        <f>VLOOKUP(Pag_Inicio_Corr_mas_casos[[#This Row],[Corregimiento]],Hoja3!$A$2:$D$676,4,0)</f>
        <v>40612</v>
      </c>
      <c r="E8780" s="68">
        <v>9</v>
      </c>
    </row>
    <row r="8781" spans="1:5">
      <c r="A8781" s="67">
        <v>44310</v>
      </c>
      <c r="B8781" s="68">
        <v>44308</v>
      </c>
      <c r="C8781" s="68" t="s">
        <v>807</v>
      </c>
      <c r="D8781" s="69">
        <f>VLOOKUP(Pag_Inicio_Corr_mas_casos[[#This Row],[Corregimiento]],Hoja3!$A$2:$D$676,4,0)</f>
        <v>20601</v>
      </c>
      <c r="E8781" s="68">
        <v>8</v>
      </c>
    </row>
    <row r="8782" spans="1:5">
      <c r="A8782" s="67">
        <v>44310</v>
      </c>
      <c r="B8782" s="68">
        <v>44308</v>
      </c>
      <c r="C8782" s="68" t="s">
        <v>901</v>
      </c>
      <c r="D8782" s="69">
        <f>VLOOKUP(Pag_Inicio_Corr_mas_casos[[#This Row],[Corregimiento]],Hoja3!$A$2:$D$676,4,0)</f>
        <v>90301</v>
      </c>
      <c r="E8782" s="68">
        <v>8</v>
      </c>
    </row>
    <row r="8783" spans="1:5">
      <c r="A8783" s="67">
        <v>44310</v>
      </c>
      <c r="B8783" s="68">
        <v>44308</v>
      </c>
      <c r="C8783" s="68" t="s">
        <v>961</v>
      </c>
      <c r="D8783" s="69">
        <f>VLOOKUP(Pag_Inicio_Corr_mas_casos[[#This Row],[Corregimiento]],Hoja3!$A$2:$D$676,4,0)</f>
        <v>20305</v>
      </c>
      <c r="E8783" s="68">
        <v>7</v>
      </c>
    </row>
    <row r="8784" spans="1:5">
      <c r="A8784" s="67">
        <v>44310</v>
      </c>
      <c r="B8784" s="68">
        <v>44308</v>
      </c>
      <c r="C8784" s="68" t="s">
        <v>1013</v>
      </c>
      <c r="D8784" s="69">
        <f>VLOOKUP(Pag_Inicio_Corr_mas_casos[[#This Row],[Corregimiento]],Hoja3!$A$2:$D$676,4,0)</f>
        <v>10201</v>
      </c>
      <c r="E8784" s="68">
        <v>7</v>
      </c>
    </row>
    <row r="8785" spans="1:5">
      <c r="A8785" s="67">
        <v>44310</v>
      </c>
      <c r="B8785" s="68">
        <v>44308</v>
      </c>
      <c r="C8785" s="68" t="s">
        <v>879</v>
      </c>
      <c r="D8785" s="69">
        <f>VLOOKUP(Pag_Inicio_Corr_mas_casos[[#This Row],[Corregimiento]],Hoja3!$A$2:$D$676,4,0)</f>
        <v>91008</v>
      </c>
      <c r="E8785" s="68">
        <v>7</v>
      </c>
    </row>
    <row r="8786" spans="1:5">
      <c r="A8786" s="67">
        <v>44310</v>
      </c>
      <c r="B8786" s="68">
        <v>44308</v>
      </c>
      <c r="C8786" s="68" t="s">
        <v>1124</v>
      </c>
      <c r="D8786" s="69">
        <f>VLOOKUP(Pag_Inicio_Corr_mas_casos[[#This Row],[Corregimiento]],Hoja3!$A$2:$D$676,4,0)</f>
        <v>40802</v>
      </c>
      <c r="E8786" s="68">
        <v>7</v>
      </c>
    </row>
    <row r="8787" spans="1:5">
      <c r="A8787" s="67">
        <v>44310</v>
      </c>
      <c r="B8787" s="68">
        <v>44308</v>
      </c>
      <c r="C8787" s="68" t="s">
        <v>618</v>
      </c>
      <c r="D8787" s="69">
        <f>VLOOKUP(Pag_Inicio_Corr_mas_casos[[#This Row],[Corregimiento]],Hoja3!$A$2:$D$676,4,0)</f>
        <v>80821</v>
      </c>
      <c r="E8787" s="68">
        <v>6</v>
      </c>
    </row>
    <row r="8788" spans="1:5">
      <c r="A8788" s="67">
        <v>44310</v>
      </c>
      <c r="B8788" s="68">
        <v>44308</v>
      </c>
      <c r="C8788" s="68" t="s">
        <v>821</v>
      </c>
      <c r="D8788" s="69">
        <f>VLOOKUP(Pag_Inicio_Corr_mas_casos[[#This Row],[Corregimiento]],Hoja3!$A$2:$D$676,4,0)</f>
        <v>20207</v>
      </c>
      <c r="E8788" s="68">
        <v>6</v>
      </c>
    </row>
    <row r="8789" spans="1:5">
      <c r="A8789" s="67">
        <v>44310</v>
      </c>
      <c r="B8789" s="68">
        <v>44308</v>
      </c>
      <c r="C8789" s="68" t="s">
        <v>799</v>
      </c>
      <c r="D8789" s="69">
        <f>VLOOKUP(Pag_Inicio_Corr_mas_casos[[#This Row],[Corregimiento]],Hoja3!$A$2:$D$676,4,0)</f>
        <v>80817</v>
      </c>
      <c r="E8789" s="68">
        <v>6</v>
      </c>
    </row>
    <row r="8790" spans="1:5">
      <c r="A8790" s="67">
        <v>44310</v>
      </c>
      <c r="B8790" s="68">
        <v>44308</v>
      </c>
      <c r="C8790" s="68" t="s">
        <v>800</v>
      </c>
      <c r="D8790" s="69">
        <f>VLOOKUP(Pag_Inicio_Corr_mas_casos[[#This Row],[Corregimiento]],Hoja3!$A$2:$D$676,4,0)</f>
        <v>80822</v>
      </c>
      <c r="E8790" s="68">
        <v>5</v>
      </c>
    </row>
    <row r="8791" spans="1:5">
      <c r="A8791" s="67">
        <v>44310</v>
      </c>
      <c r="B8791" s="68">
        <v>44308</v>
      </c>
      <c r="C8791" s="68" t="s">
        <v>866</v>
      </c>
      <c r="D8791" s="69">
        <f>VLOOKUP(Pag_Inicio_Corr_mas_casos[[#This Row],[Corregimiento]],Hoja3!$A$2:$D$676,4,0)</f>
        <v>81002</v>
      </c>
      <c r="E8791" s="68">
        <v>5</v>
      </c>
    </row>
    <row r="8792" spans="1:5">
      <c r="A8792" s="67">
        <v>44310</v>
      </c>
      <c r="B8792" s="68">
        <v>44308</v>
      </c>
      <c r="C8792" s="68" t="s">
        <v>837</v>
      </c>
      <c r="D8792" s="69">
        <f>VLOOKUP(Pag_Inicio_Corr_mas_casos[[#This Row],[Corregimiento]],Hoja3!$A$2:$D$676,4,0)</f>
        <v>130706</v>
      </c>
      <c r="E8792" s="68">
        <v>5</v>
      </c>
    </row>
    <row r="8793" spans="1:5">
      <c r="A8793" s="67">
        <v>44310</v>
      </c>
      <c r="B8793" s="68">
        <v>44308</v>
      </c>
      <c r="C8793" s="68" t="s">
        <v>895</v>
      </c>
      <c r="D8793" s="69">
        <f>VLOOKUP(Pag_Inicio_Corr_mas_casos[[#This Row],[Corregimiento]],Hoja3!$A$2:$D$676,4,0)</f>
        <v>50316</v>
      </c>
      <c r="E8793" s="68">
        <v>5</v>
      </c>
    </row>
    <row r="8794" spans="1:5">
      <c r="A8794" s="67">
        <v>44310</v>
      </c>
      <c r="B8794" s="68">
        <v>44308</v>
      </c>
      <c r="C8794" s="68" t="s">
        <v>1017</v>
      </c>
      <c r="D8794" s="69">
        <f>VLOOKUP(Pag_Inicio_Corr_mas_casos[[#This Row],[Corregimiento]],Hoja3!$A$2:$D$676,4,0)</f>
        <v>10215</v>
      </c>
      <c r="E8794" s="68">
        <v>5</v>
      </c>
    </row>
    <row r="8795" spans="1:5">
      <c r="A8795" s="48">
        <v>44311</v>
      </c>
      <c r="B8795" s="46">
        <v>44309</v>
      </c>
      <c r="C8795" s="46" t="s">
        <v>849</v>
      </c>
      <c r="D8795" s="47">
        <f>VLOOKUP(Pag_Inicio_Corr_mas_casos[[#This Row],[Corregimiento]],Hoja3!$A$2:$D$676,4,0)</f>
        <v>40611</v>
      </c>
      <c r="E8795" s="46">
        <v>11</v>
      </c>
    </row>
    <row r="8796" spans="1:5">
      <c r="A8796" s="48">
        <v>44311</v>
      </c>
      <c r="B8796" s="46">
        <v>44309</v>
      </c>
      <c r="C8796" s="46" t="s">
        <v>906</v>
      </c>
      <c r="D8796" s="47">
        <f>VLOOKUP(Pag_Inicio_Corr_mas_casos[[#This Row],[Corregimiento]],Hoja3!$A$2:$D$676,4,0)</f>
        <v>40601</v>
      </c>
      <c r="E8796" s="46">
        <v>10</v>
      </c>
    </row>
    <row r="8797" spans="1:5">
      <c r="A8797" s="48">
        <v>44311</v>
      </c>
      <c r="B8797" s="46">
        <v>44309</v>
      </c>
      <c r="C8797" s="46" t="s">
        <v>807</v>
      </c>
      <c r="D8797" s="47">
        <f>VLOOKUP(Pag_Inicio_Corr_mas_casos[[#This Row],[Corregimiento]],Hoja3!$A$2:$D$676,4,0)</f>
        <v>20601</v>
      </c>
      <c r="E8797" s="46">
        <v>9</v>
      </c>
    </row>
    <row r="8798" spans="1:5">
      <c r="A8798" s="48">
        <v>44311</v>
      </c>
      <c r="B8798" s="46">
        <v>44309</v>
      </c>
      <c r="C8798" s="46" t="s">
        <v>1108</v>
      </c>
      <c r="D8798" s="47">
        <f>VLOOKUP(Pag_Inicio_Corr_mas_casos[[#This Row],[Corregimiento]],Hoja3!$A$2:$D$676,4,0)</f>
        <v>41401</v>
      </c>
      <c r="E8798" s="46">
        <v>8</v>
      </c>
    </row>
    <row r="8799" spans="1:5">
      <c r="A8799" s="48">
        <v>44311</v>
      </c>
      <c r="B8799" s="46">
        <v>44309</v>
      </c>
      <c r="C8799" s="46" t="s">
        <v>920</v>
      </c>
      <c r="D8799" s="47">
        <f>VLOOKUP(Pag_Inicio_Corr_mas_casos[[#This Row],[Corregimiento]],Hoja3!$A$2:$D$676,4,0)</f>
        <v>90101</v>
      </c>
      <c r="E8799" s="46">
        <v>8</v>
      </c>
    </row>
    <row r="8800" spans="1:5">
      <c r="A8800" s="48">
        <v>44311</v>
      </c>
      <c r="B8800" s="46">
        <v>44309</v>
      </c>
      <c r="C8800" s="46" t="s">
        <v>879</v>
      </c>
      <c r="D8800" s="47">
        <f>VLOOKUP(Pag_Inicio_Corr_mas_casos[[#This Row],[Corregimiento]],Hoja3!$A$2:$D$676,4,0)</f>
        <v>91008</v>
      </c>
      <c r="E8800" s="46">
        <v>7</v>
      </c>
    </row>
    <row r="8801" spans="1:5">
      <c r="A8801" s="48">
        <v>44311</v>
      </c>
      <c r="B8801" s="46">
        <v>44309</v>
      </c>
      <c r="C8801" s="46" t="s">
        <v>924</v>
      </c>
      <c r="D8801" s="47">
        <f>VLOOKUP(Pag_Inicio_Corr_mas_casos[[#This Row],[Corregimiento]],Hoja3!$A$2:$D$676,4,0)</f>
        <v>40503</v>
      </c>
      <c r="E8801" s="46">
        <v>7</v>
      </c>
    </row>
    <row r="8802" spans="1:5">
      <c r="A8802" s="48">
        <v>44311</v>
      </c>
      <c r="B8802" s="46">
        <v>44309</v>
      </c>
      <c r="C8802" s="46" t="s">
        <v>919</v>
      </c>
      <c r="D8802" s="47">
        <f>VLOOKUP(Pag_Inicio_Corr_mas_casos[[#This Row],[Corregimiento]],Hoja3!$A$2:$D$676,4,0)</f>
        <v>30101</v>
      </c>
      <c r="E8802" s="46">
        <v>7</v>
      </c>
    </row>
    <row r="8803" spans="1:5">
      <c r="A8803" s="48">
        <v>44311</v>
      </c>
      <c r="B8803" s="46">
        <v>44309</v>
      </c>
      <c r="C8803" s="46" t="s">
        <v>790</v>
      </c>
      <c r="D8803" s="47">
        <f>VLOOKUP(Pag_Inicio_Corr_mas_casos[[#This Row],[Corregimiento]],Hoja3!$A$2:$D$676,4,0)</f>
        <v>130708</v>
      </c>
      <c r="E8803" s="46">
        <v>7</v>
      </c>
    </row>
    <row r="8804" spans="1:5">
      <c r="A8804" s="48">
        <v>44311</v>
      </c>
      <c r="B8804" s="46">
        <v>44309</v>
      </c>
      <c r="C8804" s="46" t="s">
        <v>816</v>
      </c>
      <c r="D8804" s="47">
        <f>VLOOKUP(Pag_Inicio_Corr_mas_casos[[#This Row],[Corregimiento]],Hoja3!$A$2:$D$676,4,0)</f>
        <v>40606</v>
      </c>
      <c r="E8804" s="46">
        <v>6</v>
      </c>
    </row>
    <row r="8805" spans="1:5">
      <c r="A8805" s="48">
        <v>44311</v>
      </c>
      <c r="B8805" s="46">
        <v>44309</v>
      </c>
      <c r="C8805" s="46" t="s">
        <v>958</v>
      </c>
      <c r="D8805" s="47">
        <f>VLOOKUP(Pag_Inicio_Corr_mas_casos[[#This Row],[Corregimiento]],Hoja3!$A$2:$D$676,4,0)</f>
        <v>40801</v>
      </c>
      <c r="E8805" s="46">
        <v>5</v>
      </c>
    </row>
    <row r="8806" spans="1:5">
      <c r="A8806" s="48">
        <v>44311</v>
      </c>
      <c r="B8806" s="46">
        <v>44309</v>
      </c>
      <c r="C8806" s="46" t="s">
        <v>959</v>
      </c>
      <c r="D8806" s="47">
        <f>VLOOKUP(Pag_Inicio_Corr_mas_casos[[#This Row],[Corregimiento]],Hoja3!$A$2:$D$676,4,0)</f>
        <v>20307</v>
      </c>
      <c r="E8806" s="46">
        <v>5</v>
      </c>
    </row>
    <row r="8807" spans="1:5">
      <c r="A8807" s="48">
        <v>44311</v>
      </c>
      <c r="B8807" s="46">
        <v>44309</v>
      </c>
      <c r="C8807" s="46" t="s">
        <v>788</v>
      </c>
      <c r="D8807" s="47">
        <f>VLOOKUP(Pag_Inicio_Corr_mas_casos[[#This Row],[Corregimiento]],Hoja3!$A$2:$D$676,4,0)</f>
        <v>80807</v>
      </c>
      <c r="E8807" s="46">
        <v>5</v>
      </c>
    </row>
    <row r="8808" spans="1:5">
      <c r="A8808" s="48">
        <v>44311</v>
      </c>
      <c r="B8808" s="46">
        <v>44309</v>
      </c>
      <c r="C8808" s="46" t="s">
        <v>1125</v>
      </c>
      <c r="D8808" s="47">
        <f>VLOOKUP(Pag_Inicio_Corr_mas_casos[[#This Row],[Corregimiento]],Hoja3!$A$2:$D$676,4,0)</f>
        <v>40302</v>
      </c>
      <c r="E8808" s="46">
        <v>5</v>
      </c>
    </row>
    <row r="8809" spans="1:5">
      <c r="A8809" s="48">
        <v>44311</v>
      </c>
      <c r="B8809" s="46">
        <v>44309</v>
      </c>
      <c r="C8809" s="46" t="s">
        <v>997</v>
      </c>
      <c r="D8809" s="47">
        <f>VLOOKUP(Pag_Inicio_Corr_mas_casos[[#This Row],[Corregimiento]],Hoja3!$A$2:$D$676,4,0)</f>
        <v>41001</v>
      </c>
      <c r="E8809" s="46">
        <v>5</v>
      </c>
    </row>
    <row r="8810" spans="1:5">
      <c r="A8810" s="48">
        <v>44311</v>
      </c>
      <c r="B8810" s="46">
        <v>44309</v>
      </c>
      <c r="C8810" s="46" t="s">
        <v>861</v>
      </c>
      <c r="D8810" s="47">
        <f>VLOOKUP(Pag_Inicio_Corr_mas_casos[[#This Row],[Corregimiento]],Hoja3!$A$2:$D$676,4,0)</f>
        <v>130702</v>
      </c>
      <c r="E8810" s="46">
        <v>5</v>
      </c>
    </row>
    <row r="8811" spans="1:5">
      <c r="A8811" s="48">
        <v>44311</v>
      </c>
      <c r="B8811" s="46">
        <v>44309</v>
      </c>
      <c r="C8811" s="46" t="s">
        <v>844</v>
      </c>
      <c r="D8811" s="47">
        <f>VLOOKUP(Pag_Inicio_Corr_mas_casos[[#This Row],[Corregimiento]],Hoja3!$A$2:$D$676,4,0)</f>
        <v>81004</v>
      </c>
      <c r="E8811" s="46">
        <v>5</v>
      </c>
    </row>
    <row r="8812" spans="1:5">
      <c r="A8812" s="48">
        <v>44311</v>
      </c>
      <c r="B8812" s="46">
        <v>44309</v>
      </c>
      <c r="C8812" s="46" t="s">
        <v>808</v>
      </c>
      <c r="D8812" s="47">
        <f>VLOOKUP(Pag_Inicio_Corr_mas_casos[[#This Row],[Corregimiento]],Hoja3!$A$2:$D$676,4,0)</f>
        <v>81006</v>
      </c>
      <c r="E8812" s="46">
        <v>4</v>
      </c>
    </row>
    <row r="8813" spans="1:5">
      <c r="A8813" s="48">
        <v>44311</v>
      </c>
      <c r="B8813" s="46">
        <v>44309</v>
      </c>
      <c r="C8813" s="46" t="s">
        <v>900</v>
      </c>
      <c r="D8813" s="47">
        <f>VLOOKUP(Pag_Inicio_Corr_mas_casos[[#This Row],[Corregimiento]],Hoja3!$A$2:$D$676,4,0)</f>
        <v>130102</v>
      </c>
      <c r="E8813" s="46">
        <v>4</v>
      </c>
    </row>
    <row r="8814" spans="1:5">
      <c r="A8814" s="48">
        <v>44311</v>
      </c>
      <c r="B8814" s="46">
        <v>44309</v>
      </c>
      <c r="C8814" s="46" t="s">
        <v>821</v>
      </c>
      <c r="D8814" s="47">
        <f>VLOOKUP(Pag_Inicio_Corr_mas_casos[[#This Row],[Corregimiento]],Hoja3!$A$2:$D$676,4,0)</f>
        <v>20207</v>
      </c>
      <c r="E8814" s="46">
        <v>4</v>
      </c>
    </row>
    <row r="8815" spans="1:5">
      <c r="A8815" s="80">
        <v>44312</v>
      </c>
      <c r="B8815" s="81">
        <v>44310</v>
      </c>
      <c r="C8815" s="81" t="s">
        <v>1075</v>
      </c>
      <c r="D8815" s="82">
        <f>VLOOKUP(Pag_Inicio_Corr_mas_casos[[#This Row],[Corregimiento]],Hoja3!$A$2:$D$676,4,0)</f>
        <v>40405</v>
      </c>
      <c r="E8815" s="81">
        <v>11</v>
      </c>
    </row>
    <row r="8816" spans="1:5">
      <c r="A8816" s="80">
        <v>44312</v>
      </c>
      <c r="B8816" s="81">
        <v>44310</v>
      </c>
      <c r="C8816" s="81" t="s">
        <v>816</v>
      </c>
      <c r="D8816" s="82">
        <f>VLOOKUP(Pag_Inicio_Corr_mas_casos[[#This Row],[Corregimiento]],Hoja3!$A$2:$D$676,4,0)</f>
        <v>40606</v>
      </c>
      <c r="E8816" s="81">
        <v>11</v>
      </c>
    </row>
    <row r="8817" spans="1:5">
      <c r="A8817" s="80">
        <v>44312</v>
      </c>
      <c r="B8817" s="81">
        <v>44310</v>
      </c>
      <c r="C8817" s="81" t="s">
        <v>790</v>
      </c>
      <c r="D8817" s="82">
        <f>VLOOKUP(Pag_Inicio_Corr_mas_casos[[#This Row],[Corregimiento]],Hoja3!$A$2:$D$676,4,0)</f>
        <v>130708</v>
      </c>
      <c r="E8817" s="81">
        <v>7</v>
      </c>
    </row>
    <row r="8818" spans="1:5">
      <c r="A8818" s="80">
        <v>44312</v>
      </c>
      <c r="B8818" s="81">
        <v>44310</v>
      </c>
      <c r="C8818" s="81" t="s">
        <v>849</v>
      </c>
      <c r="D8818" s="82">
        <f>VLOOKUP(Pag_Inicio_Corr_mas_casos[[#This Row],[Corregimiento]],Hoja3!$A$2:$D$676,4,0)</f>
        <v>40611</v>
      </c>
      <c r="E8818" s="81">
        <v>7</v>
      </c>
    </row>
    <row r="8819" spans="1:5">
      <c r="A8819" s="80">
        <v>44312</v>
      </c>
      <c r="B8819" s="81">
        <v>44310</v>
      </c>
      <c r="C8819" s="81" t="s">
        <v>878</v>
      </c>
      <c r="D8819" s="82">
        <f>VLOOKUP(Pag_Inicio_Corr_mas_casos[[#This Row],[Corregimiento]],Hoja3!$A$2:$D$676,4,0)</f>
        <v>30104</v>
      </c>
      <c r="E8819" s="81">
        <v>7</v>
      </c>
    </row>
    <row r="8820" spans="1:5">
      <c r="A8820" s="80">
        <v>44312</v>
      </c>
      <c r="B8820" s="81">
        <v>44310</v>
      </c>
      <c r="C8820" s="81" t="s">
        <v>906</v>
      </c>
      <c r="D8820" s="82">
        <f>VLOOKUP(Pag_Inicio_Corr_mas_casos[[#This Row],[Corregimiento]],Hoja3!$A$2:$D$676,4,0)</f>
        <v>40601</v>
      </c>
      <c r="E8820" s="81">
        <v>7</v>
      </c>
    </row>
    <row r="8821" spans="1:5">
      <c r="A8821" s="80">
        <v>44312</v>
      </c>
      <c r="B8821" s="81">
        <v>44310</v>
      </c>
      <c r="C8821" s="81" t="s">
        <v>1126</v>
      </c>
      <c r="D8821" s="82">
        <f>VLOOKUP(Pag_Inicio_Corr_mas_casos[[#This Row],[Corregimiento]],Hoja3!$A$2:$D$676,4,0)</f>
        <v>90803</v>
      </c>
      <c r="E8821" s="81">
        <v>5</v>
      </c>
    </row>
    <row r="8822" spans="1:5">
      <c r="A8822" s="80">
        <v>44312</v>
      </c>
      <c r="B8822" s="81">
        <v>44310</v>
      </c>
      <c r="C8822" s="81" t="s">
        <v>797</v>
      </c>
      <c r="D8822" s="82">
        <f>VLOOKUP(Pag_Inicio_Corr_mas_casos[[#This Row],[Corregimiento]],Hoja3!$A$2:$D$676,4,0)</f>
        <v>80813</v>
      </c>
      <c r="E8822" s="81">
        <v>5</v>
      </c>
    </row>
    <row r="8823" spans="1:5">
      <c r="A8823" s="80">
        <v>44312</v>
      </c>
      <c r="B8823" s="81">
        <v>44310</v>
      </c>
      <c r="C8823" s="81" t="s">
        <v>1108</v>
      </c>
      <c r="D8823" s="82">
        <f>VLOOKUP(Pag_Inicio_Corr_mas_casos[[#This Row],[Corregimiento]],Hoja3!$A$2:$D$676,4,0)</f>
        <v>41401</v>
      </c>
      <c r="E8823" s="81">
        <v>5</v>
      </c>
    </row>
    <row r="8824" spans="1:5">
      <c r="A8824" s="80">
        <v>44312</v>
      </c>
      <c r="B8824" s="81">
        <v>44310</v>
      </c>
      <c r="C8824" s="81" t="s">
        <v>857</v>
      </c>
      <c r="D8824" s="82">
        <f>VLOOKUP(Pag_Inicio_Corr_mas_casos[[#This Row],[Corregimiento]],Hoja3!$A$2:$D$676,4,0)</f>
        <v>80809</v>
      </c>
      <c r="E8824" s="81">
        <v>4</v>
      </c>
    </row>
    <row r="8825" spans="1:5">
      <c r="A8825" s="80">
        <v>44312</v>
      </c>
      <c r="B8825" s="81">
        <v>44310</v>
      </c>
      <c r="C8825" s="81" t="s">
        <v>794</v>
      </c>
      <c r="D8825" s="82">
        <f>VLOOKUP(Pag_Inicio_Corr_mas_casos[[#This Row],[Corregimiento]],Hoja3!$A$2:$D$676,4,0)</f>
        <v>80811</v>
      </c>
      <c r="E8825" s="81">
        <v>4</v>
      </c>
    </row>
    <row r="8826" spans="1:5">
      <c r="A8826" s="80">
        <v>44312</v>
      </c>
      <c r="B8826" s="81">
        <v>44310</v>
      </c>
      <c r="C8826" s="81" t="s">
        <v>1122</v>
      </c>
      <c r="D8826" s="82">
        <f>VLOOKUP(Pag_Inicio_Corr_mas_casos[[#This Row],[Corregimiento]],Hoja3!$A$2:$D$676,4,0)</f>
        <v>40609</v>
      </c>
      <c r="E8826" s="81">
        <v>4</v>
      </c>
    </row>
    <row r="8827" spans="1:5">
      <c r="A8827" s="80">
        <v>44312</v>
      </c>
      <c r="B8827" s="81">
        <v>44310</v>
      </c>
      <c r="C8827" s="81" t="s">
        <v>879</v>
      </c>
      <c r="D8827" s="82">
        <f>VLOOKUP(Pag_Inicio_Corr_mas_casos[[#This Row],[Corregimiento]],Hoja3!$A$2:$D$676,4,0)</f>
        <v>91008</v>
      </c>
      <c r="E8827" s="81">
        <v>4</v>
      </c>
    </row>
    <row r="8828" spans="1:5">
      <c r="A8828" s="80">
        <v>44312</v>
      </c>
      <c r="B8828" s="81">
        <v>44310</v>
      </c>
      <c r="C8828" s="81" t="s">
        <v>798</v>
      </c>
      <c r="D8828" s="82">
        <f>VLOOKUP(Pag_Inicio_Corr_mas_casos[[#This Row],[Corregimiento]],Hoja3!$A$2:$D$676,4,0)</f>
        <v>80820</v>
      </c>
      <c r="E8828" s="81">
        <v>4</v>
      </c>
    </row>
    <row r="8829" spans="1:5">
      <c r="A8829" s="80">
        <v>44312</v>
      </c>
      <c r="B8829" s="81">
        <v>44310</v>
      </c>
      <c r="C8829" s="81" t="s">
        <v>895</v>
      </c>
      <c r="D8829" s="82">
        <f>VLOOKUP(Pag_Inicio_Corr_mas_casos[[#This Row],[Corregimiento]],Hoja3!$A$2:$D$676,4,0)</f>
        <v>50316</v>
      </c>
      <c r="E8829" s="81">
        <v>3</v>
      </c>
    </row>
    <row r="8830" spans="1:5">
      <c r="A8830" s="80">
        <v>44312</v>
      </c>
      <c r="B8830" s="81">
        <v>44310</v>
      </c>
      <c r="C8830" s="81" t="s">
        <v>793</v>
      </c>
      <c r="D8830" s="82">
        <f>VLOOKUP(Pag_Inicio_Corr_mas_casos[[#This Row],[Corregimiento]],Hoja3!$A$2:$D$676,4,0)</f>
        <v>80826</v>
      </c>
      <c r="E8830" s="81">
        <v>3</v>
      </c>
    </row>
    <row r="8831" spans="1:5">
      <c r="A8831" s="80">
        <v>44312</v>
      </c>
      <c r="B8831" s="81">
        <v>44310</v>
      </c>
      <c r="C8831" s="81" t="s">
        <v>932</v>
      </c>
      <c r="D8831" s="82">
        <f>VLOOKUP(Pag_Inicio_Corr_mas_casos[[#This Row],[Corregimiento]],Hoja3!$A$2:$D$676,4,0)</f>
        <v>70211</v>
      </c>
      <c r="E8831" s="81">
        <v>3</v>
      </c>
    </row>
    <row r="8832" spans="1:5">
      <c r="A8832" s="80">
        <v>44312</v>
      </c>
      <c r="B8832" s="81">
        <v>44310</v>
      </c>
      <c r="C8832" s="81" t="s">
        <v>905</v>
      </c>
      <c r="D8832" s="82">
        <f>VLOOKUP(Pag_Inicio_Corr_mas_casos[[#This Row],[Corregimiento]],Hoja3!$A$2:$D$676,4,0)</f>
        <v>91007</v>
      </c>
      <c r="E8832" s="81">
        <v>3</v>
      </c>
    </row>
    <row r="8833" spans="1:5">
      <c r="A8833" s="80">
        <v>44312</v>
      </c>
      <c r="B8833" s="81">
        <v>44310</v>
      </c>
      <c r="C8833" s="81" t="s">
        <v>996</v>
      </c>
      <c r="D8833" s="82">
        <f>VLOOKUP(Pag_Inicio_Corr_mas_casos[[#This Row],[Corregimiento]],Hoja3!$A$2:$D$676,4,0)</f>
        <v>10206</v>
      </c>
      <c r="E8833" s="81">
        <v>3</v>
      </c>
    </row>
    <row r="8834" spans="1:5">
      <c r="A8834" s="80">
        <v>44312</v>
      </c>
      <c r="B8834" s="81">
        <v>44313</v>
      </c>
      <c r="C8834" s="81" t="s">
        <v>800</v>
      </c>
      <c r="D8834" s="82">
        <f>VLOOKUP(Pag_Inicio_Corr_mas_casos[[#This Row],[Corregimiento]],Hoja3!$A$2:$D$676,4,0)</f>
        <v>80822</v>
      </c>
      <c r="E8834" s="81">
        <v>3</v>
      </c>
    </row>
    <row r="8835" spans="1:5">
      <c r="A8835" s="61">
        <v>44313</v>
      </c>
      <c r="B8835" s="62">
        <v>44314</v>
      </c>
      <c r="C8835" s="62" t="s">
        <v>895</v>
      </c>
      <c r="D8835" s="63">
        <f>VLOOKUP(Pag_Inicio_Corr_mas_casos[[#This Row],[Corregimiento]],Hoja3!$A$2:$D$676,4,0)</f>
        <v>50316</v>
      </c>
      <c r="E8835" s="62">
        <v>16</v>
      </c>
    </row>
    <row r="8836" spans="1:5">
      <c r="A8836" s="61">
        <v>44313</v>
      </c>
      <c r="B8836" s="62">
        <v>44314</v>
      </c>
      <c r="C8836" s="62" t="s">
        <v>906</v>
      </c>
      <c r="D8836" s="63">
        <f>VLOOKUP(Pag_Inicio_Corr_mas_casos[[#This Row],[Corregimiento]],Hoja3!$A$2:$D$676,4,0)</f>
        <v>40601</v>
      </c>
      <c r="E8836" s="62">
        <v>15</v>
      </c>
    </row>
    <row r="8837" spans="1:5">
      <c r="A8837" s="61">
        <v>44313</v>
      </c>
      <c r="B8837" s="62">
        <v>44314</v>
      </c>
      <c r="C8837" s="62" t="s">
        <v>857</v>
      </c>
      <c r="D8837" s="63">
        <f>VLOOKUP(Pag_Inicio_Corr_mas_casos[[#This Row],[Corregimiento]],Hoja3!$A$2:$D$676,4,0)</f>
        <v>80809</v>
      </c>
      <c r="E8837" s="62">
        <v>13</v>
      </c>
    </row>
    <row r="8838" spans="1:5">
      <c r="A8838" s="61">
        <v>44313</v>
      </c>
      <c r="B8838" s="62">
        <v>44314</v>
      </c>
      <c r="C8838" s="62" t="s">
        <v>816</v>
      </c>
      <c r="D8838" s="63">
        <f>VLOOKUP(Pag_Inicio_Corr_mas_casos[[#This Row],[Corregimiento]],Hoja3!$A$2:$D$676,4,0)</f>
        <v>40606</v>
      </c>
      <c r="E8838" s="62">
        <v>11</v>
      </c>
    </row>
    <row r="8839" spans="1:5">
      <c r="A8839" s="61">
        <v>44313</v>
      </c>
      <c r="B8839" s="62">
        <v>44314</v>
      </c>
      <c r="C8839" s="62" t="s">
        <v>904</v>
      </c>
      <c r="D8839" s="63">
        <f>VLOOKUP(Pag_Inicio_Corr_mas_casos[[#This Row],[Corregimiento]],Hoja3!$A$2:$D$676,4,0)</f>
        <v>40501</v>
      </c>
      <c r="E8839" s="62">
        <v>11</v>
      </c>
    </row>
    <row r="8840" spans="1:5">
      <c r="A8840" s="61">
        <v>44313</v>
      </c>
      <c r="B8840" s="62">
        <v>44314</v>
      </c>
      <c r="C8840" s="62" t="s">
        <v>913</v>
      </c>
      <c r="D8840" s="63">
        <f>VLOOKUP(Pag_Inicio_Corr_mas_casos[[#This Row],[Corregimiento]],Hoja3!$A$2:$D$676,4,0)</f>
        <v>20201</v>
      </c>
      <c r="E8840" s="62">
        <v>9</v>
      </c>
    </row>
    <row r="8841" spans="1:5">
      <c r="A8841" s="61">
        <v>44313</v>
      </c>
      <c r="B8841" s="62">
        <v>44314</v>
      </c>
      <c r="C8841" s="62" t="s">
        <v>1052</v>
      </c>
      <c r="D8841" s="63">
        <f>VLOOKUP(Pag_Inicio_Corr_mas_casos[[#This Row],[Corregimiento]],Hoja3!$A$2:$D$676,4,0)</f>
        <v>10101</v>
      </c>
      <c r="E8841" s="62">
        <v>9</v>
      </c>
    </row>
    <row r="8842" spans="1:5">
      <c r="A8842" s="61">
        <v>44313</v>
      </c>
      <c r="B8842" s="62">
        <v>44314</v>
      </c>
      <c r="C8842" s="62" t="s">
        <v>879</v>
      </c>
      <c r="D8842" s="63">
        <f>VLOOKUP(Pag_Inicio_Corr_mas_casos[[#This Row],[Corregimiento]],Hoja3!$A$2:$D$676,4,0)</f>
        <v>91008</v>
      </c>
      <c r="E8842" s="62">
        <v>8</v>
      </c>
    </row>
    <row r="8843" spans="1:5">
      <c r="A8843" s="61">
        <v>44313</v>
      </c>
      <c r="B8843" s="62">
        <v>44314</v>
      </c>
      <c r="C8843" s="62" t="s">
        <v>900</v>
      </c>
      <c r="D8843" s="63">
        <f>VLOOKUP(Pag_Inicio_Corr_mas_casos[[#This Row],[Corregimiento]],Hoja3!$A$2:$D$676,4,0)</f>
        <v>130102</v>
      </c>
      <c r="E8843" s="62">
        <v>7</v>
      </c>
    </row>
    <row r="8844" spans="1:5">
      <c r="A8844" s="61">
        <v>44313</v>
      </c>
      <c r="B8844" s="62">
        <v>44314</v>
      </c>
      <c r="C8844" s="62" t="s">
        <v>797</v>
      </c>
      <c r="D8844" s="63">
        <f>VLOOKUP(Pag_Inicio_Corr_mas_casos[[#This Row],[Corregimiento]],Hoja3!$A$2:$D$676,4,0)</f>
        <v>80813</v>
      </c>
      <c r="E8844" s="62">
        <v>7</v>
      </c>
    </row>
    <row r="8845" spans="1:5">
      <c r="A8845" s="61">
        <v>44313</v>
      </c>
      <c r="B8845" s="62">
        <v>44314</v>
      </c>
      <c r="C8845" s="62" t="s">
        <v>849</v>
      </c>
      <c r="D8845" s="63">
        <f>VLOOKUP(Pag_Inicio_Corr_mas_casos[[#This Row],[Corregimiento]],Hoja3!$A$2:$D$676,4,0)</f>
        <v>40611</v>
      </c>
      <c r="E8845" s="62">
        <v>7</v>
      </c>
    </row>
    <row r="8846" spans="1:5">
      <c r="A8846" s="61">
        <v>44313</v>
      </c>
      <c r="B8846" s="62">
        <v>44314</v>
      </c>
      <c r="C8846" s="62" t="s">
        <v>868</v>
      </c>
      <c r="D8846" s="63">
        <f>VLOOKUP(Pag_Inicio_Corr_mas_casos[[#This Row],[Corregimiento]],Hoja3!$A$2:$D$676,4,0)</f>
        <v>91001</v>
      </c>
      <c r="E8846" s="62">
        <v>6</v>
      </c>
    </row>
    <row r="8847" spans="1:5">
      <c r="A8847" s="61">
        <v>44313</v>
      </c>
      <c r="B8847" s="62">
        <v>44314</v>
      </c>
      <c r="C8847" s="62" t="s">
        <v>788</v>
      </c>
      <c r="D8847" s="63">
        <f>VLOOKUP(Pag_Inicio_Corr_mas_casos[[#This Row],[Corregimiento]],Hoja3!$A$2:$D$676,4,0)</f>
        <v>80807</v>
      </c>
      <c r="E8847" s="62">
        <v>6</v>
      </c>
    </row>
    <row r="8848" spans="1:5">
      <c r="A8848" s="61">
        <v>44313</v>
      </c>
      <c r="B8848" s="62">
        <v>44314</v>
      </c>
      <c r="C8848" s="62" t="s">
        <v>1013</v>
      </c>
      <c r="D8848" s="63">
        <f>VLOOKUP(Pag_Inicio_Corr_mas_casos[[#This Row],[Corregimiento]],Hoja3!$A$2:$D$676,4,0)</f>
        <v>10201</v>
      </c>
      <c r="E8848" s="62">
        <v>6</v>
      </c>
    </row>
    <row r="8849" spans="1:5">
      <c r="A8849" s="61">
        <v>44313</v>
      </c>
      <c r="B8849" s="62">
        <v>44314</v>
      </c>
      <c r="C8849" s="62" t="s">
        <v>793</v>
      </c>
      <c r="D8849" s="63">
        <f>VLOOKUP(Pag_Inicio_Corr_mas_casos[[#This Row],[Corregimiento]],Hoja3!$A$2:$D$676,4,0)</f>
        <v>80826</v>
      </c>
      <c r="E8849" s="62">
        <v>6</v>
      </c>
    </row>
    <row r="8850" spans="1:5">
      <c r="A8850" s="61">
        <v>44313</v>
      </c>
      <c r="B8850" s="62">
        <v>44314</v>
      </c>
      <c r="C8850" s="62" t="s">
        <v>1078</v>
      </c>
      <c r="D8850" s="63">
        <f>VLOOKUP(Pag_Inicio_Corr_mas_casos[[#This Row],[Corregimiento]],Hoja3!$A$2:$D$676,4,0)</f>
        <v>40308</v>
      </c>
      <c r="E8850" s="62">
        <v>5</v>
      </c>
    </row>
    <row r="8851" spans="1:5">
      <c r="A8851" s="61">
        <v>44313</v>
      </c>
      <c r="B8851" s="62">
        <v>44314</v>
      </c>
      <c r="C8851" s="62" t="s">
        <v>800</v>
      </c>
      <c r="D8851" s="63">
        <f>VLOOKUP(Pag_Inicio_Corr_mas_casos[[#This Row],[Corregimiento]],Hoja3!$A$2:$D$676,4,0)</f>
        <v>80822</v>
      </c>
      <c r="E8851" s="62">
        <v>5</v>
      </c>
    </row>
    <row r="8852" spans="1:5">
      <c r="A8852" s="61">
        <v>44313</v>
      </c>
      <c r="B8852" s="62">
        <v>44314</v>
      </c>
      <c r="C8852" s="62" t="s">
        <v>858</v>
      </c>
      <c r="D8852" s="63">
        <f>VLOOKUP(Pag_Inicio_Corr_mas_casos[[#This Row],[Corregimiento]],Hoja3!$A$2:$D$676,4,0)</f>
        <v>80819</v>
      </c>
      <c r="E8852" s="62">
        <v>5</v>
      </c>
    </row>
    <row r="8853" spans="1:5">
      <c r="A8853" s="61">
        <v>44313</v>
      </c>
      <c r="B8853" s="62">
        <v>44314</v>
      </c>
      <c r="C8853" s="62" t="s">
        <v>958</v>
      </c>
      <c r="D8853" s="63">
        <f>VLOOKUP(Pag_Inicio_Corr_mas_casos[[#This Row],[Corregimiento]],Hoja3!$A$2:$D$676,4,0)</f>
        <v>40801</v>
      </c>
      <c r="E8853" s="62">
        <v>5</v>
      </c>
    </row>
    <row r="8854" spans="1:5">
      <c r="A8854" s="61">
        <v>44313</v>
      </c>
      <c r="B8854" s="62">
        <v>44314</v>
      </c>
      <c r="C8854" s="62" t="s">
        <v>790</v>
      </c>
      <c r="D8854" s="63">
        <f>VLOOKUP(Pag_Inicio_Corr_mas_casos[[#This Row],[Corregimiento]],Hoja3!$A$2:$D$676,4,0)</f>
        <v>130708</v>
      </c>
      <c r="E8854" s="62">
        <v>5</v>
      </c>
    </row>
    <row r="8855" spans="1:5">
      <c r="A8855" s="58">
        <v>44314</v>
      </c>
      <c r="B8855" s="59">
        <v>44315</v>
      </c>
      <c r="C8855" s="59" t="s">
        <v>986</v>
      </c>
      <c r="D8855" s="60">
        <f>VLOOKUP(Pag_Inicio_Corr_mas_casos[[#This Row],[Corregimiento]],Hoja3!$A$2:$D$676,4,0)</f>
        <v>40601</v>
      </c>
      <c r="E8855" s="59">
        <v>18</v>
      </c>
    </row>
    <row r="8856" spans="1:5">
      <c r="A8856" s="58">
        <v>44314</v>
      </c>
      <c r="B8856" s="59">
        <v>44315</v>
      </c>
      <c r="C8856" s="59" t="s">
        <v>895</v>
      </c>
      <c r="D8856" s="60">
        <f>VLOOKUP(Pag_Inicio_Corr_mas_casos[[#This Row],[Corregimiento]],Hoja3!$A$2:$D$676,4,0)</f>
        <v>50316</v>
      </c>
      <c r="E8856" s="59">
        <v>11</v>
      </c>
    </row>
    <row r="8857" spans="1:5">
      <c r="A8857" s="58">
        <v>44314</v>
      </c>
      <c r="B8857" s="59">
        <v>44315</v>
      </c>
      <c r="C8857" s="59" t="s">
        <v>1127</v>
      </c>
      <c r="D8857" s="60">
        <f>VLOOKUP(Pag_Inicio_Corr_mas_casos[[#This Row],[Corregimiento]],Hoja3!$A$2:$D$676,4,0)</f>
        <v>120201</v>
      </c>
      <c r="E8857" s="59">
        <v>11</v>
      </c>
    </row>
    <row r="8858" spans="1:5">
      <c r="A8858" s="58">
        <v>44314</v>
      </c>
      <c r="B8858" s="59">
        <v>44315</v>
      </c>
      <c r="C8858" s="59" t="s">
        <v>944</v>
      </c>
      <c r="D8858" s="60">
        <f>VLOOKUP(Pag_Inicio_Corr_mas_casos[[#This Row],[Corregimiento]],Hoja3!$A$2:$D$676,4,0)</f>
        <v>40205</v>
      </c>
      <c r="E8858" s="59">
        <v>11</v>
      </c>
    </row>
    <row r="8859" spans="1:5">
      <c r="A8859" s="58">
        <v>44314</v>
      </c>
      <c r="B8859" s="59">
        <v>44315</v>
      </c>
      <c r="C8859" s="59" t="s">
        <v>816</v>
      </c>
      <c r="D8859" s="60">
        <f>VLOOKUP(Pag_Inicio_Corr_mas_casos[[#This Row],[Corregimiento]],Hoja3!$A$2:$D$676,4,0)</f>
        <v>40606</v>
      </c>
      <c r="E8859" s="59">
        <v>10</v>
      </c>
    </row>
    <row r="8860" spans="1:5">
      <c r="A8860" s="58">
        <v>44314</v>
      </c>
      <c r="B8860" s="59">
        <v>44315</v>
      </c>
      <c r="C8860" s="59" t="s">
        <v>924</v>
      </c>
      <c r="D8860" s="60">
        <f>VLOOKUP(Pag_Inicio_Corr_mas_casos[[#This Row],[Corregimiento]],Hoja3!$A$2:$D$676,4,0)</f>
        <v>40503</v>
      </c>
      <c r="E8860" s="59">
        <v>10</v>
      </c>
    </row>
    <row r="8861" spans="1:5">
      <c r="A8861" s="58">
        <v>44314</v>
      </c>
      <c r="B8861" s="59">
        <v>44315</v>
      </c>
      <c r="C8861" s="59" t="s">
        <v>1075</v>
      </c>
      <c r="D8861" s="60">
        <f>VLOOKUP(Pag_Inicio_Corr_mas_casos[[#This Row],[Corregimiento]],Hoja3!$A$2:$D$676,4,0)</f>
        <v>40405</v>
      </c>
      <c r="E8861" s="59">
        <v>8</v>
      </c>
    </row>
    <row r="8862" spans="1:5">
      <c r="A8862" s="58">
        <v>44314</v>
      </c>
      <c r="B8862" s="59">
        <v>44315</v>
      </c>
      <c r="C8862" s="59" t="s">
        <v>788</v>
      </c>
      <c r="D8862" s="60">
        <f>VLOOKUP(Pag_Inicio_Corr_mas_casos[[#This Row],[Corregimiento]],Hoja3!$A$2:$D$676,4,0)</f>
        <v>80807</v>
      </c>
      <c r="E8862" s="59">
        <v>8</v>
      </c>
    </row>
    <row r="8863" spans="1:5">
      <c r="A8863" s="58">
        <v>44314</v>
      </c>
      <c r="B8863" s="59">
        <v>44315</v>
      </c>
      <c r="C8863" s="59" t="s">
        <v>849</v>
      </c>
      <c r="D8863" s="60">
        <f>VLOOKUP(Pag_Inicio_Corr_mas_casos[[#This Row],[Corregimiento]],Hoja3!$A$2:$D$676,4,0)</f>
        <v>40611</v>
      </c>
      <c r="E8863" s="59">
        <v>8</v>
      </c>
    </row>
    <row r="8864" spans="1:5">
      <c r="A8864" s="58">
        <v>44314</v>
      </c>
      <c r="B8864" s="59">
        <v>44315</v>
      </c>
      <c r="C8864" s="59" t="s">
        <v>853</v>
      </c>
      <c r="D8864" s="60">
        <f>VLOOKUP(Pag_Inicio_Corr_mas_casos[[#This Row],[Corregimiento]],Hoja3!$A$2:$D$676,4,0)</f>
        <v>40612</v>
      </c>
      <c r="E8864" s="59">
        <v>8</v>
      </c>
    </row>
    <row r="8865" spans="1:5">
      <c r="A8865" s="58">
        <v>44314</v>
      </c>
      <c r="B8865" s="59">
        <v>44315</v>
      </c>
      <c r="C8865" s="59" t="s">
        <v>793</v>
      </c>
      <c r="D8865" s="60">
        <f>VLOOKUP(Pag_Inicio_Corr_mas_casos[[#This Row],[Corregimiento]],Hoja3!$A$2:$D$676,4,0)</f>
        <v>80826</v>
      </c>
      <c r="E8865" s="59">
        <v>7</v>
      </c>
    </row>
    <row r="8866" spans="1:5">
      <c r="A8866" s="58">
        <v>44314</v>
      </c>
      <c r="B8866" s="59">
        <v>44315</v>
      </c>
      <c r="C8866" s="59" t="s">
        <v>857</v>
      </c>
      <c r="D8866" s="60">
        <f>VLOOKUP(Pag_Inicio_Corr_mas_casos[[#This Row],[Corregimiento]],Hoja3!$A$2:$D$676,4,0)</f>
        <v>80809</v>
      </c>
      <c r="E8866" s="59">
        <v>6</v>
      </c>
    </row>
    <row r="8867" spans="1:5">
      <c r="A8867" s="58">
        <v>44314</v>
      </c>
      <c r="B8867" s="59">
        <v>44315</v>
      </c>
      <c r="C8867" s="59" t="s">
        <v>855</v>
      </c>
      <c r="D8867" s="60">
        <f>VLOOKUP(Pag_Inicio_Corr_mas_casos[[#This Row],[Corregimiento]],Hoja3!$A$2:$D$676,4,0)</f>
        <v>40608</v>
      </c>
      <c r="E8867" s="59">
        <v>6</v>
      </c>
    </row>
    <row r="8868" spans="1:5">
      <c r="A8868" s="58">
        <v>44314</v>
      </c>
      <c r="B8868" s="59">
        <v>44315</v>
      </c>
      <c r="C8868" s="59" t="s">
        <v>1052</v>
      </c>
      <c r="D8868" s="60">
        <f>VLOOKUP(Pag_Inicio_Corr_mas_casos[[#This Row],[Corregimiento]],Hoja3!$A$2:$D$676,4,0)</f>
        <v>10101</v>
      </c>
      <c r="E8868" s="59">
        <v>6</v>
      </c>
    </row>
    <row r="8869" spans="1:5">
      <c r="A8869" s="58">
        <v>44314</v>
      </c>
      <c r="B8869" s="59">
        <v>44315</v>
      </c>
      <c r="C8869" s="59" t="s">
        <v>783</v>
      </c>
      <c r="D8869" s="60">
        <f>VLOOKUP(Pag_Inicio_Corr_mas_casos[[#This Row],[Corregimiento]],Hoja3!$A$2:$D$676,4,0)</f>
        <v>80810</v>
      </c>
      <c r="E8869" s="59">
        <v>6</v>
      </c>
    </row>
    <row r="8870" spans="1:5">
      <c r="A8870" s="58">
        <v>44314</v>
      </c>
      <c r="B8870" s="59">
        <v>44315</v>
      </c>
      <c r="C8870" s="59" t="s">
        <v>786</v>
      </c>
      <c r="D8870" s="60">
        <f>VLOOKUP(Pag_Inicio_Corr_mas_casos[[#This Row],[Corregimiento]],Hoja3!$A$2:$D$676,4,0)</f>
        <v>80806</v>
      </c>
      <c r="E8870" s="59">
        <v>6</v>
      </c>
    </row>
    <row r="8871" spans="1:5">
      <c r="A8871" s="58">
        <v>44314</v>
      </c>
      <c r="B8871" s="59">
        <v>44315</v>
      </c>
      <c r="C8871" s="59" t="s">
        <v>970</v>
      </c>
      <c r="D8871" s="60">
        <f>VLOOKUP(Pag_Inicio_Corr_mas_casos[[#This Row],[Corregimiento]],Hoja3!$A$2:$D$676,4,0)</f>
        <v>20210</v>
      </c>
      <c r="E8871" s="59">
        <v>6</v>
      </c>
    </row>
    <row r="8872" spans="1:5">
      <c r="A8872" s="58">
        <v>44314</v>
      </c>
      <c r="B8872" s="59">
        <v>44315</v>
      </c>
      <c r="C8872" s="59" t="s">
        <v>892</v>
      </c>
      <c r="D8872" s="60">
        <f>VLOOKUP(Pag_Inicio_Corr_mas_casos[[#This Row],[Corregimiento]],Hoja3!$A$2:$D$676,4,0)</f>
        <v>80812</v>
      </c>
      <c r="E8872" s="59">
        <v>6</v>
      </c>
    </row>
    <row r="8873" spans="1:5">
      <c r="A8873" s="58">
        <v>44314</v>
      </c>
      <c r="B8873" s="59">
        <v>44315</v>
      </c>
      <c r="C8873" s="59" t="s">
        <v>868</v>
      </c>
      <c r="D8873" s="60">
        <f>VLOOKUP(Pag_Inicio_Corr_mas_casos[[#This Row],[Corregimiento]],Hoja3!$A$2:$D$676,4,0)</f>
        <v>91001</v>
      </c>
      <c r="E8873" s="59">
        <v>6</v>
      </c>
    </row>
    <row r="8874" spans="1:5">
      <c r="A8874" s="58">
        <v>44314</v>
      </c>
      <c r="B8874" s="59">
        <v>44315</v>
      </c>
      <c r="C8874" s="59" t="s">
        <v>799</v>
      </c>
      <c r="D8874" s="60">
        <f>VLOOKUP(Pag_Inicio_Corr_mas_casos[[#This Row],[Corregimiento]],Hoja3!$A$2:$D$676,4,0)</f>
        <v>80817</v>
      </c>
      <c r="E8874" s="59">
        <v>5</v>
      </c>
    </row>
    <row r="8875" spans="1:5">
      <c r="A8875" s="67">
        <v>44315</v>
      </c>
      <c r="B8875" s="68">
        <v>44316</v>
      </c>
      <c r="C8875" s="68" t="s">
        <v>906</v>
      </c>
      <c r="D8875" s="69">
        <f>VLOOKUP(Pag_Inicio_Corr_mas_casos[[#This Row],[Corregimiento]],Hoja3!$A$2:$D$676,4,0)</f>
        <v>40601</v>
      </c>
      <c r="E8875" s="68">
        <v>18</v>
      </c>
    </row>
    <row r="8876" spans="1:5">
      <c r="A8876" s="67">
        <v>44315</v>
      </c>
      <c r="B8876" s="68">
        <v>44316</v>
      </c>
      <c r="C8876" s="68" t="s">
        <v>868</v>
      </c>
      <c r="D8876" s="69">
        <f>VLOOKUP(Pag_Inicio_Corr_mas_casos[[#This Row],[Corregimiento]],Hoja3!$A$2:$D$676,4,0)</f>
        <v>91001</v>
      </c>
      <c r="E8876" s="68">
        <v>10</v>
      </c>
    </row>
    <row r="8877" spans="1:5">
      <c r="A8877" s="67">
        <v>44315</v>
      </c>
      <c r="B8877" s="68">
        <v>44316</v>
      </c>
      <c r="C8877" s="68" t="s">
        <v>924</v>
      </c>
      <c r="D8877" s="69">
        <f>VLOOKUP(Pag_Inicio_Corr_mas_casos[[#This Row],[Corregimiento]],Hoja3!$A$2:$D$676,4,0)</f>
        <v>40503</v>
      </c>
      <c r="E8877" s="68">
        <v>10</v>
      </c>
    </row>
    <row r="8878" spans="1:5">
      <c r="A8878" s="67">
        <v>44315</v>
      </c>
      <c r="B8878" s="68">
        <v>44316</v>
      </c>
      <c r="C8878" s="68" t="s">
        <v>853</v>
      </c>
      <c r="D8878" s="69">
        <f>VLOOKUP(Pag_Inicio_Corr_mas_casos[[#This Row],[Corregimiento]],Hoja3!$A$2:$D$676,4,0)</f>
        <v>40612</v>
      </c>
      <c r="E8878" s="68">
        <v>10</v>
      </c>
    </row>
    <row r="8879" spans="1:5">
      <c r="A8879" s="67">
        <v>44315</v>
      </c>
      <c r="B8879" s="68">
        <v>44316</v>
      </c>
      <c r="C8879" s="68" t="s">
        <v>1013</v>
      </c>
      <c r="D8879" s="69">
        <f>VLOOKUP(Pag_Inicio_Corr_mas_casos[[#This Row],[Corregimiento]],Hoja3!$A$2:$D$676,4,0)</f>
        <v>10201</v>
      </c>
      <c r="E8879" s="68">
        <v>9</v>
      </c>
    </row>
    <row r="8880" spans="1:5">
      <c r="A8880" s="67">
        <v>44315</v>
      </c>
      <c r="B8880" s="68">
        <v>44316</v>
      </c>
      <c r="C8880" s="68" t="s">
        <v>892</v>
      </c>
      <c r="D8880" s="69">
        <f>VLOOKUP(Pag_Inicio_Corr_mas_casos[[#This Row],[Corregimiento]],Hoja3!$A$2:$D$676,4,0)</f>
        <v>80812</v>
      </c>
      <c r="E8880" s="68">
        <v>9</v>
      </c>
    </row>
    <row r="8881" spans="1:5">
      <c r="A8881" s="67">
        <v>44315</v>
      </c>
      <c r="B8881" s="68">
        <v>44316</v>
      </c>
      <c r="C8881" s="68" t="s">
        <v>1052</v>
      </c>
      <c r="D8881" s="69">
        <f>VLOOKUP(Pag_Inicio_Corr_mas_casos[[#This Row],[Corregimiento]],Hoja3!$A$2:$D$676,4,0)</f>
        <v>10101</v>
      </c>
      <c r="E8881" s="68">
        <v>9</v>
      </c>
    </row>
    <row r="8882" spans="1:5">
      <c r="A8882" s="67">
        <v>44315</v>
      </c>
      <c r="B8882" s="68">
        <v>44316</v>
      </c>
      <c r="C8882" s="68" t="s">
        <v>857</v>
      </c>
      <c r="D8882" s="69">
        <f>VLOOKUP(Pag_Inicio_Corr_mas_casos[[#This Row],[Corregimiento]],Hoja3!$A$2:$D$676,4,0)</f>
        <v>80809</v>
      </c>
      <c r="E8882" s="68">
        <v>7</v>
      </c>
    </row>
    <row r="8883" spans="1:5">
      <c r="A8883" s="67">
        <v>44315</v>
      </c>
      <c r="B8883" s="68">
        <v>44316</v>
      </c>
      <c r="C8883" s="68" t="s">
        <v>786</v>
      </c>
      <c r="D8883" s="69">
        <f>VLOOKUP(Pag_Inicio_Corr_mas_casos[[#This Row],[Corregimiento]],Hoja3!$A$2:$D$676,4,0)</f>
        <v>80806</v>
      </c>
      <c r="E8883" s="68">
        <v>7</v>
      </c>
    </row>
    <row r="8884" spans="1:5">
      <c r="A8884" s="67">
        <v>44315</v>
      </c>
      <c r="B8884" s="68">
        <v>44316</v>
      </c>
      <c r="C8884" s="68" t="s">
        <v>816</v>
      </c>
      <c r="D8884" s="69">
        <f>VLOOKUP(Pag_Inicio_Corr_mas_casos[[#This Row],[Corregimiento]],Hoja3!$A$2:$D$676,4,0)</f>
        <v>40606</v>
      </c>
      <c r="E8884" s="68">
        <v>6</v>
      </c>
    </row>
    <row r="8885" spans="1:5">
      <c r="A8885" s="67">
        <v>44315</v>
      </c>
      <c r="B8885" s="68">
        <v>44316</v>
      </c>
      <c r="C8885" s="68" t="s">
        <v>858</v>
      </c>
      <c r="D8885" s="69">
        <f>VLOOKUP(Pag_Inicio_Corr_mas_casos[[#This Row],[Corregimiento]],Hoja3!$A$2:$D$676,4,0)</f>
        <v>80819</v>
      </c>
      <c r="E8885" s="68">
        <v>6</v>
      </c>
    </row>
    <row r="8886" spans="1:5">
      <c r="A8886" s="67">
        <v>44315</v>
      </c>
      <c r="B8886" s="68">
        <v>44316</v>
      </c>
      <c r="C8886" s="68" t="s">
        <v>1111</v>
      </c>
      <c r="D8886" s="69">
        <f>VLOOKUP(Pag_Inicio_Corr_mas_casos[[#This Row],[Corregimiento]],Hoja3!$A$2:$D$676,4,0)</f>
        <v>10217</v>
      </c>
      <c r="E8886" s="68">
        <v>6</v>
      </c>
    </row>
    <row r="8887" spans="1:5">
      <c r="A8887" s="67">
        <v>44315</v>
      </c>
      <c r="B8887" s="68">
        <v>44316</v>
      </c>
      <c r="C8887" s="68" t="s">
        <v>879</v>
      </c>
      <c r="D8887" s="69">
        <f>VLOOKUP(Pag_Inicio_Corr_mas_casos[[#This Row],[Corregimiento]],Hoja3!$A$2:$D$676,4,0)</f>
        <v>91008</v>
      </c>
      <c r="E8887" s="68">
        <v>5</v>
      </c>
    </row>
    <row r="8888" spans="1:5">
      <c r="A8888" s="67">
        <v>44315</v>
      </c>
      <c r="B8888" s="68">
        <v>44316</v>
      </c>
      <c r="C8888" s="68" t="s">
        <v>792</v>
      </c>
      <c r="D8888" s="69">
        <f>VLOOKUP(Pag_Inicio_Corr_mas_casos[[#This Row],[Corregimiento]],Hoja3!$A$2:$D$676,4,0)</f>
        <v>80814</v>
      </c>
      <c r="E8888" s="68">
        <v>5</v>
      </c>
    </row>
    <row r="8889" spans="1:5">
      <c r="A8889" s="67">
        <v>44315</v>
      </c>
      <c r="B8889" s="68">
        <v>44316</v>
      </c>
      <c r="C8889" s="68" t="s">
        <v>900</v>
      </c>
      <c r="D8889" s="69">
        <f>VLOOKUP(Pag_Inicio_Corr_mas_casos[[#This Row],[Corregimiento]],Hoja3!$A$2:$D$676,4,0)</f>
        <v>130102</v>
      </c>
      <c r="E8889" s="68">
        <v>5</v>
      </c>
    </row>
    <row r="8890" spans="1:5">
      <c r="A8890" s="67">
        <v>44315</v>
      </c>
      <c r="B8890" s="68">
        <v>44316</v>
      </c>
      <c r="C8890" s="68" t="s">
        <v>1069</v>
      </c>
      <c r="D8890" s="69">
        <f>VLOOKUP(Pag_Inicio_Corr_mas_casos[[#This Row],[Corregimiento]],Hoja3!$A$2:$D$676,4,0)</f>
        <v>10216</v>
      </c>
      <c r="E8890" s="68">
        <v>5</v>
      </c>
    </row>
    <row r="8891" spans="1:5">
      <c r="A8891" s="67">
        <v>44315</v>
      </c>
      <c r="B8891" s="68">
        <v>44316</v>
      </c>
      <c r="C8891" s="68" t="s">
        <v>788</v>
      </c>
      <c r="D8891" s="69">
        <f>VLOOKUP(Pag_Inicio_Corr_mas_casos[[#This Row],[Corregimiento]],Hoja3!$A$2:$D$676,4,0)</f>
        <v>80807</v>
      </c>
      <c r="E8891" s="68">
        <v>5</v>
      </c>
    </row>
    <row r="8892" spans="1:5">
      <c r="A8892" s="67">
        <v>44315</v>
      </c>
      <c r="B8892" s="68">
        <v>44316</v>
      </c>
      <c r="C8892" s="68" t="s">
        <v>904</v>
      </c>
      <c r="D8892" s="69">
        <f>VLOOKUP(Pag_Inicio_Corr_mas_casos[[#This Row],[Corregimiento]],Hoja3!$A$2:$D$676,4,0)</f>
        <v>40501</v>
      </c>
      <c r="E8892" s="68">
        <v>5</v>
      </c>
    </row>
    <row r="8893" spans="1:5">
      <c r="A8893" s="67">
        <v>44315</v>
      </c>
      <c r="B8893" s="68">
        <v>44316</v>
      </c>
      <c r="C8893" s="68" t="s">
        <v>1128</v>
      </c>
      <c r="D8893" s="69">
        <f>VLOOKUP(Pag_Inicio_Corr_mas_casos[[#This Row],[Corregimiento]],Hoja3!$A$2:$D$676,4,0)</f>
        <v>90403</v>
      </c>
      <c r="E8893" s="68">
        <v>4</v>
      </c>
    </row>
    <row r="8894" spans="1:5">
      <c r="A8894" s="67">
        <v>44315</v>
      </c>
      <c r="B8894" s="68">
        <v>44316</v>
      </c>
      <c r="C8894" s="68" t="s">
        <v>796</v>
      </c>
      <c r="D8894" s="69">
        <f>VLOOKUP(Pag_Inicio_Corr_mas_casos[[#This Row],[Corregimiento]],Hoja3!$A$2:$D$676,4,0)</f>
        <v>130107</v>
      </c>
      <c r="E8894" s="68">
        <v>4</v>
      </c>
    </row>
    <row r="8895" spans="1:5">
      <c r="A8895" s="64">
        <v>44316</v>
      </c>
      <c r="B8895" s="65">
        <v>44317</v>
      </c>
      <c r="C8895" s="65" t="s">
        <v>906</v>
      </c>
      <c r="D8895" s="66">
        <f>VLOOKUP(Pag_Inicio_Corr_mas_casos[[#This Row],[Corregimiento]],Hoja3!$A$2:$D$676,4,0)</f>
        <v>40601</v>
      </c>
      <c r="E8895" s="65">
        <v>25</v>
      </c>
    </row>
    <row r="8896" spans="1:5">
      <c r="A8896" s="64">
        <v>44316</v>
      </c>
      <c r="B8896" s="65">
        <v>44317</v>
      </c>
      <c r="C8896" s="65" t="s">
        <v>799</v>
      </c>
      <c r="D8896" s="66">
        <f>VLOOKUP(Pag_Inicio_Corr_mas_casos[[#This Row],[Corregimiento]],Hoja3!$A$2:$D$676,4,0)</f>
        <v>80817</v>
      </c>
      <c r="E8896" s="65">
        <v>13</v>
      </c>
    </row>
    <row r="8897" spans="1:5">
      <c r="A8897" s="64">
        <v>44316</v>
      </c>
      <c r="B8897" s="65">
        <v>44317</v>
      </c>
      <c r="C8897" s="65" t="s">
        <v>879</v>
      </c>
      <c r="D8897" s="66">
        <f>VLOOKUP(Pag_Inicio_Corr_mas_casos[[#This Row],[Corregimiento]],Hoja3!$A$2:$D$676,4,0)</f>
        <v>91008</v>
      </c>
      <c r="E8897" s="65">
        <v>13</v>
      </c>
    </row>
    <row r="8898" spans="1:5">
      <c r="A8898" s="64">
        <v>44316</v>
      </c>
      <c r="B8898" s="65">
        <v>44317</v>
      </c>
      <c r="C8898" s="65" t="s">
        <v>816</v>
      </c>
      <c r="D8898" s="66">
        <f>VLOOKUP(Pag_Inicio_Corr_mas_casos[[#This Row],[Corregimiento]],Hoja3!$A$2:$D$676,4,0)</f>
        <v>40606</v>
      </c>
      <c r="E8898" s="65">
        <v>13</v>
      </c>
    </row>
    <row r="8899" spans="1:5">
      <c r="A8899" s="64">
        <v>44316</v>
      </c>
      <c r="B8899" s="65">
        <v>44317</v>
      </c>
      <c r="C8899" s="65" t="s">
        <v>853</v>
      </c>
      <c r="D8899" s="66">
        <f>VLOOKUP(Pag_Inicio_Corr_mas_casos[[#This Row],[Corregimiento]],Hoja3!$A$2:$D$676,4,0)</f>
        <v>40612</v>
      </c>
      <c r="E8899" s="65">
        <v>11</v>
      </c>
    </row>
    <row r="8900" spans="1:5">
      <c r="A8900" s="64">
        <v>44316</v>
      </c>
      <c r="B8900" s="65">
        <v>44317</v>
      </c>
      <c r="C8900" s="65" t="s">
        <v>788</v>
      </c>
      <c r="D8900" s="66">
        <f>VLOOKUP(Pag_Inicio_Corr_mas_casos[[#This Row],[Corregimiento]],Hoja3!$A$2:$D$676,4,0)</f>
        <v>80807</v>
      </c>
      <c r="E8900" s="65">
        <v>9</v>
      </c>
    </row>
    <row r="8901" spans="1:5">
      <c r="A8901" s="64">
        <v>44316</v>
      </c>
      <c r="B8901" s="65">
        <v>44317</v>
      </c>
      <c r="C8901" s="65" t="s">
        <v>1129</v>
      </c>
      <c r="D8901" s="66">
        <f>VLOOKUP(Pag_Inicio_Corr_mas_casos[[#This Row],[Corregimiento]],Hoja3!$A$2:$D$676,4,0)</f>
        <v>130410</v>
      </c>
      <c r="E8901" s="65">
        <v>8</v>
      </c>
    </row>
    <row r="8902" spans="1:5">
      <c r="A8902" s="64">
        <v>44316</v>
      </c>
      <c r="B8902" s="65">
        <v>44317</v>
      </c>
      <c r="C8902" s="65" t="s">
        <v>924</v>
      </c>
      <c r="D8902" s="66">
        <f>VLOOKUP(Pag_Inicio_Corr_mas_casos[[#This Row],[Corregimiento]],Hoja3!$A$2:$D$676,4,0)</f>
        <v>40503</v>
      </c>
      <c r="E8902" s="65">
        <v>8</v>
      </c>
    </row>
    <row r="8903" spans="1:5">
      <c r="A8903" s="64">
        <v>44316</v>
      </c>
      <c r="B8903" s="65">
        <v>44317</v>
      </c>
      <c r="C8903" s="65" t="s">
        <v>929</v>
      </c>
      <c r="D8903" s="66">
        <f>VLOOKUP(Pag_Inicio_Corr_mas_casos[[#This Row],[Corregimiento]],Hoja3!$A$2:$D$676,4,0)</f>
        <v>80818</v>
      </c>
      <c r="E8903" s="65">
        <v>7</v>
      </c>
    </row>
    <row r="8904" spans="1:5">
      <c r="A8904" s="64">
        <v>44316</v>
      </c>
      <c r="B8904" s="65">
        <v>44317</v>
      </c>
      <c r="C8904" s="65" t="s">
        <v>992</v>
      </c>
      <c r="D8904" s="66">
        <f>VLOOKUP(Pag_Inicio_Corr_mas_casos[[#This Row],[Corregimiento]],Hoja3!$A$2:$D$676,4,0)</f>
        <v>90903</v>
      </c>
      <c r="E8904" s="65">
        <v>7</v>
      </c>
    </row>
    <row r="8905" spans="1:5">
      <c r="A8905" s="64">
        <v>44316</v>
      </c>
      <c r="B8905" s="65">
        <v>44317</v>
      </c>
      <c r="C8905" s="65" t="s">
        <v>793</v>
      </c>
      <c r="D8905" s="66">
        <f>VLOOKUP(Pag_Inicio_Corr_mas_casos[[#This Row],[Corregimiento]],Hoja3!$A$2:$D$676,4,0)</f>
        <v>80826</v>
      </c>
      <c r="E8905" s="65">
        <v>7</v>
      </c>
    </row>
    <row r="8906" spans="1:5">
      <c r="A8906" s="64">
        <v>44316</v>
      </c>
      <c r="B8906" s="65">
        <v>44317</v>
      </c>
      <c r="C8906" s="65" t="s">
        <v>900</v>
      </c>
      <c r="D8906" s="66">
        <f>VLOOKUP(Pag_Inicio_Corr_mas_casos[[#This Row],[Corregimiento]],Hoja3!$A$2:$D$676,4,0)</f>
        <v>130102</v>
      </c>
      <c r="E8906" s="65">
        <v>7</v>
      </c>
    </row>
    <row r="8907" spans="1:5">
      <c r="A8907" s="64">
        <v>44316</v>
      </c>
      <c r="B8907" s="65">
        <v>44317</v>
      </c>
      <c r="C8907" s="65" t="s">
        <v>914</v>
      </c>
      <c r="D8907" s="66">
        <f>VLOOKUP(Pag_Inicio_Corr_mas_casos[[#This Row],[Corregimiento]],Hoja3!$A$2:$D$676,4,0)</f>
        <v>130101</v>
      </c>
      <c r="E8907" s="65">
        <v>6</v>
      </c>
    </row>
    <row r="8908" spans="1:5">
      <c r="A8908" s="64">
        <v>44316</v>
      </c>
      <c r="B8908" s="65">
        <v>44317</v>
      </c>
      <c r="C8908" s="65" t="s">
        <v>857</v>
      </c>
      <c r="D8908" s="66">
        <f>VLOOKUP(Pag_Inicio_Corr_mas_casos[[#This Row],[Corregimiento]],Hoja3!$A$2:$D$676,4,0)</f>
        <v>80809</v>
      </c>
      <c r="E8908" s="65">
        <v>5</v>
      </c>
    </row>
    <row r="8909" spans="1:5">
      <c r="A8909" s="64">
        <v>44316</v>
      </c>
      <c r="B8909" s="65">
        <v>44317</v>
      </c>
      <c r="C8909" s="65" t="s">
        <v>849</v>
      </c>
      <c r="D8909" s="66">
        <f>VLOOKUP(Pag_Inicio_Corr_mas_casos[[#This Row],[Corregimiento]],Hoja3!$A$2:$D$676,4,0)</f>
        <v>40611</v>
      </c>
      <c r="E8909" s="65">
        <v>5</v>
      </c>
    </row>
    <row r="8910" spans="1:5">
      <c r="A8910" s="64">
        <v>44316</v>
      </c>
      <c r="B8910" s="65">
        <v>44317</v>
      </c>
      <c r="C8910" s="65" t="s">
        <v>892</v>
      </c>
      <c r="D8910" s="66">
        <f>VLOOKUP(Pag_Inicio_Corr_mas_casos[[#This Row],[Corregimiento]],Hoja3!$A$2:$D$676,4,0)</f>
        <v>80812</v>
      </c>
      <c r="E8910" s="65">
        <v>5</v>
      </c>
    </row>
    <row r="8911" spans="1:5">
      <c r="A8911" s="64">
        <v>44316</v>
      </c>
      <c r="B8911" s="65">
        <v>44317</v>
      </c>
      <c r="C8911" s="65" t="s">
        <v>1130</v>
      </c>
      <c r="D8911" s="66">
        <f>VLOOKUP(Pag_Inicio_Corr_mas_casos[[#This Row],[Corregimiento]],Hoja3!$A$2:$D$676,4,0)</f>
        <v>120203</v>
      </c>
      <c r="E8911" s="65">
        <v>5</v>
      </c>
    </row>
    <row r="8912" spans="1:5">
      <c r="A8912" s="64">
        <v>44316</v>
      </c>
      <c r="B8912" s="65">
        <v>44317</v>
      </c>
      <c r="C8912" s="65" t="s">
        <v>804</v>
      </c>
      <c r="D8912" s="66">
        <f>VLOOKUP(Pag_Inicio_Corr_mas_casos[[#This Row],[Corregimiento]],Hoja3!$A$2:$D$676,4,0)</f>
        <v>50208</v>
      </c>
      <c r="E8912" s="65">
        <v>5</v>
      </c>
    </row>
    <row r="8913" spans="1:5">
      <c r="A8913" s="64">
        <v>44316</v>
      </c>
      <c r="B8913" s="65">
        <v>44317</v>
      </c>
      <c r="C8913" s="65" t="s">
        <v>1013</v>
      </c>
      <c r="D8913" s="66">
        <f>VLOOKUP(Pag_Inicio_Corr_mas_casos[[#This Row],[Corregimiento]],Hoja3!$A$2:$D$676,4,0)</f>
        <v>10201</v>
      </c>
      <c r="E8913" s="65">
        <v>4</v>
      </c>
    </row>
    <row r="8914" spans="1:5">
      <c r="A8914" s="64">
        <v>44316</v>
      </c>
      <c r="B8914" s="65">
        <v>44317</v>
      </c>
      <c r="C8914" s="65" t="s">
        <v>898</v>
      </c>
      <c r="D8914" s="66">
        <f>VLOOKUP(Pag_Inicio_Corr_mas_casos[[#This Row],[Corregimiento]],Hoja3!$A$2:$D$676,4,0)</f>
        <v>40201</v>
      </c>
      <c r="E8914" s="65">
        <v>4</v>
      </c>
    </row>
    <row r="8915" spans="1:5">
      <c r="A8915" s="111">
        <v>44317</v>
      </c>
      <c r="B8915" s="112">
        <v>44318</v>
      </c>
      <c r="C8915" s="112" t="s">
        <v>901</v>
      </c>
      <c r="D8915" s="113">
        <f>VLOOKUP(Pag_Inicio_Corr_mas_casos[[#This Row],[Corregimiento]],Hoja3!$A$2:$D$676,4,0)</f>
        <v>90301</v>
      </c>
      <c r="E8915" s="112">
        <v>19</v>
      </c>
    </row>
    <row r="8916" spans="1:5">
      <c r="A8916" s="111">
        <v>44317</v>
      </c>
      <c r="B8916" s="112">
        <v>44318</v>
      </c>
      <c r="C8916" s="112" t="s">
        <v>813</v>
      </c>
      <c r="D8916" s="113">
        <f>VLOOKUP(Pag_Inicio_Corr_mas_casos[[#This Row],[Corregimiento]],Hoja3!$A$2:$D$676,4,0)</f>
        <v>30107</v>
      </c>
      <c r="E8916" s="112">
        <v>10</v>
      </c>
    </row>
    <row r="8917" spans="1:5">
      <c r="A8917" s="111">
        <v>44317</v>
      </c>
      <c r="B8917" s="112">
        <v>44318</v>
      </c>
      <c r="C8917" s="112" t="s">
        <v>906</v>
      </c>
      <c r="D8917" s="113">
        <f>VLOOKUP(Pag_Inicio_Corr_mas_casos[[#This Row],[Corregimiento]],Hoja3!$A$2:$D$676,4,0)</f>
        <v>40601</v>
      </c>
      <c r="E8917" s="112">
        <v>10</v>
      </c>
    </row>
    <row r="8918" spans="1:5">
      <c r="A8918" s="111">
        <v>44317</v>
      </c>
      <c r="B8918" s="112">
        <v>44318</v>
      </c>
      <c r="C8918" s="112" t="s">
        <v>804</v>
      </c>
      <c r="D8918" s="113">
        <f>VLOOKUP(Pag_Inicio_Corr_mas_casos[[#This Row],[Corregimiento]],Hoja3!$A$2:$D$676,4,0)</f>
        <v>50208</v>
      </c>
      <c r="E8918" s="112">
        <v>8</v>
      </c>
    </row>
    <row r="8919" spans="1:5">
      <c r="A8919" s="111">
        <v>44317</v>
      </c>
      <c r="B8919" s="112">
        <v>44318</v>
      </c>
      <c r="C8919" s="112" t="s">
        <v>868</v>
      </c>
      <c r="D8919" s="113">
        <f>VLOOKUP(Pag_Inicio_Corr_mas_casos[[#This Row],[Corregimiento]],Hoja3!$A$2:$D$676,4,0)</f>
        <v>91001</v>
      </c>
      <c r="E8919" s="112">
        <v>7</v>
      </c>
    </row>
    <row r="8920" spans="1:5">
      <c r="A8920" s="111">
        <v>44317</v>
      </c>
      <c r="B8920" s="112">
        <v>44318</v>
      </c>
      <c r="C8920" s="112" t="s">
        <v>925</v>
      </c>
      <c r="D8920" s="113">
        <f>VLOOKUP(Pag_Inicio_Corr_mas_casos[[#This Row],[Corregimiento]],Hoja3!$A$2:$D$676,4,0)</f>
        <v>91101</v>
      </c>
      <c r="E8920" s="112">
        <v>7</v>
      </c>
    </row>
    <row r="8921" spans="1:5">
      <c r="A8921" s="111">
        <v>44317</v>
      </c>
      <c r="B8921" s="112">
        <v>44318</v>
      </c>
      <c r="C8921" s="112" t="s">
        <v>996</v>
      </c>
      <c r="D8921" s="113">
        <f>VLOOKUP(Pag_Inicio_Corr_mas_casos[[#This Row],[Corregimiento]],Hoja3!$A$2:$D$676,4,0)</f>
        <v>10206</v>
      </c>
      <c r="E8921" s="112">
        <v>6</v>
      </c>
    </row>
    <row r="8922" spans="1:5">
      <c r="A8922" s="111">
        <v>44317</v>
      </c>
      <c r="B8922" s="112">
        <v>44318</v>
      </c>
      <c r="C8922" s="112" t="s">
        <v>786</v>
      </c>
      <c r="D8922" s="113">
        <f>VLOOKUP(Pag_Inicio_Corr_mas_casos[[#This Row],[Corregimiento]],Hoja3!$A$2:$D$676,4,0)</f>
        <v>80806</v>
      </c>
      <c r="E8922" s="112">
        <v>6</v>
      </c>
    </row>
    <row r="8923" spans="1:5">
      <c r="A8923" s="111">
        <v>44317</v>
      </c>
      <c r="B8923" s="112">
        <v>44318</v>
      </c>
      <c r="C8923" s="112" t="s">
        <v>816</v>
      </c>
      <c r="D8923" s="113">
        <f>VLOOKUP(Pag_Inicio_Corr_mas_casos[[#This Row],[Corregimiento]],Hoja3!$A$2:$D$676,4,0)</f>
        <v>40606</v>
      </c>
      <c r="E8923" s="112">
        <v>6</v>
      </c>
    </row>
    <row r="8924" spans="1:5">
      <c r="A8924" s="111">
        <v>44317</v>
      </c>
      <c r="B8924" s="112">
        <v>44318</v>
      </c>
      <c r="C8924" s="112" t="s">
        <v>853</v>
      </c>
      <c r="D8924" s="113">
        <f>VLOOKUP(Pag_Inicio_Corr_mas_casos[[#This Row],[Corregimiento]],Hoja3!$A$2:$D$676,4,0)</f>
        <v>40612</v>
      </c>
      <c r="E8924" s="112">
        <v>6</v>
      </c>
    </row>
    <row r="8925" spans="1:5">
      <c r="A8925" s="111">
        <v>44317</v>
      </c>
      <c r="B8925" s="112">
        <v>44318</v>
      </c>
      <c r="C8925" s="112" t="s">
        <v>797</v>
      </c>
      <c r="D8925" s="113">
        <f>VLOOKUP(Pag_Inicio_Corr_mas_casos[[#This Row],[Corregimiento]],Hoja3!$A$2:$D$676,4,0)</f>
        <v>80813</v>
      </c>
      <c r="E8925" s="112">
        <v>5</v>
      </c>
    </row>
    <row r="8926" spans="1:5">
      <c r="A8926" s="111">
        <v>44317</v>
      </c>
      <c r="B8926" s="112">
        <v>44318</v>
      </c>
      <c r="C8926" s="112" t="s">
        <v>1052</v>
      </c>
      <c r="D8926" s="113">
        <f>VLOOKUP(Pag_Inicio_Corr_mas_casos[[#This Row],[Corregimiento]],Hoja3!$A$2:$D$676,4,0)</f>
        <v>10101</v>
      </c>
      <c r="E8926" s="112">
        <v>5</v>
      </c>
    </row>
    <row r="8927" spans="1:5">
      <c r="A8927" s="111">
        <v>44317</v>
      </c>
      <c r="B8927" s="112">
        <v>44318</v>
      </c>
      <c r="C8927" s="112" t="s">
        <v>857</v>
      </c>
      <c r="D8927" s="113">
        <f>VLOOKUP(Pag_Inicio_Corr_mas_casos[[#This Row],[Corregimiento]],Hoja3!$A$2:$D$676,4,0)</f>
        <v>80809</v>
      </c>
      <c r="E8927" s="112">
        <v>5</v>
      </c>
    </row>
    <row r="8928" spans="1:5">
      <c r="A8928" s="111">
        <v>44317</v>
      </c>
      <c r="B8928" s="112">
        <v>44318</v>
      </c>
      <c r="C8928" s="112" t="s">
        <v>882</v>
      </c>
      <c r="D8928" s="113">
        <f>VLOOKUP(Pag_Inicio_Corr_mas_casos[[#This Row],[Corregimiento]],Hoja3!$A$2:$D$676,4,0)</f>
        <v>130106</v>
      </c>
      <c r="E8928" s="112">
        <v>5</v>
      </c>
    </row>
    <row r="8929" spans="1:5">
      <c r="A8929" s="111">
        <v>44317</v>
      </c>
      <c r="B8929" s="112">
        <v>44318</v>
      </c>
      <c r="C8929" s="112" t="s">
        <v>615</v>
      </c>
      <c r="D8929" s="113">
        <f>VLOOKUP(Pag_Inicio_Corr_mas_casos[[#This Row],[Corregimiento]],Hoja3!$A$2:$D$676,4,0)</f>
        <v>120805</v>
      </c>
      <c r="E8929" s="112">
        <v>4</v>
      </c>
    </row>
    <row r="8930" spans="1:5">
      <c r="A8930" s="111">
        <v>44317</v>
      </c>
      <c r="B8930" s="112">
        <v>44318</v>
      </c>
      <c r="C8930" s="112" t="s">
        <v>1126</v>
      </c>
      <c r="D8930" s="113">
        <f>VLOOKUP(Pag_Inicio_Corr_mas_casos[[#This Row],[Corregimiento]],Hoja3!$A$2:$D$676,4,0)</f>
        <v>90803</v>
      </c>
      <c r="E8930" s="112">
        <v>4</v>
      </c>
    </row>
    <row r="8931" spans="1:5">
      <c r="A8931" s="111">
        <v>44317</v>
      </c>
      <c r="B8931" s="112">
        <v>44318</v>
      </c>
      <c r="C8931" s="112" t="s">
        <v>895</v>
      </c>
      <c r="D8931" s="113">
        <f>VLOOKUP(Pag_Inicio_Corr_mas_casos[[#This Row],[Corregimiento]],Hoja3!$A$2:$D$676,4,0)</f>
        <v>50316</v>
      </c>
      <c r="E8931" s="112">
        <v>4</v>
      </c>
    </row>
    <row r="8932" spans="1:5">
      <c r="A8932" s="111">
        <v>44317</v>
      </c>
      <c r="B8932" s="112">
        <v>44318</v>
      </c>
      <c r="C8932" s="112" t="s">
        <v>898</v>
      </c>
      <c r="D8932" s="113">
        <f>VLOOKUP(Pag_Inicio_Corr_mas_casos[[#This Row],[Corregimiento]],Hoja3!$A$2:$D$676,4,0)</f>
        <v>40201</v>
      </c>
      <c r="E8932" s="112">
        <v>4</v>
      </c>
    </row>
    <row r="8933" spans="1:5">
      <c r="A8933" s="111">
        <v>44317</v>
      </c>
      <c r="B8933" s="112">
        <v>44318</v>
      </c>
      <c r="C8933" s="112" t="s">
        <v>1131</v>
      </c>
      <c r="D8933" s="113">
        <f>VLOOKUP(Pag_Inicio_Corr_mas_casos[[#This Row],[Corregimiento]],Hoja3!$A$2:$D$676,4,0)</f>
        <v>120510</v>
      </c>
      <c r="E8933" s="112">
        <v>4</v>
      </c>
    </row>
    <row r="8934" spans="1:5">
      <c r="A8934" s="111">
        <v>44317</v>
      </c>
      <c r="B8934" s="112">
        <v>44318</v>
      </c>
      <c r="C8934" s="112" t="s">
        <v>944</v>
      </c>
      <c r="D8934" s="113">
        <f>VLOOKUP(Pag_Inicio_Corr_mas_casos[[#This Row],[Corregimiento]],Hoja3!$A$2:$D$676,4,0)</f>
        <v>40205</v>
      </c>
      <c r="E8934" s="112">
        <v>4</v>
      </c>
    </row>
    <row r="8935" spans="1:5">
      <c r="A8935" s="55">
        <v>44318</v>
      </c>
      <c r="B8935" s="56">
        <v>44319</v>
      </c>
      <c r="C8935" s="56" t="s">
        <v>906</v>
      </c>
      <c r="D8935" s="57">
        <f>VLOOKUP(Pag_Inicio_Corr_mas_casos[[#This Row],[Corregimiento]],Hoja3!$A$2:$D$676,4,0)</f>
        <v>40601</v>
      </c>
      <c r="E8935" s="56">
        <v>18</v>
      </c>
    </row>
    <row r="8936" spans="1:5">
      <c r="A8936" s="55">
        <v>44318</v>
      </c>
      <c r="B8936" s="56">
        <v>44319</v>
      </c>
      <c r="C8936" s="56" t="s">
        <v>799</v>
      </c>
      <c r="D8936" s="57">
        <f>VLOOKUP(Pag_Inicio_Corr_mas_casos[[#This Row],[Corregimiento]],Hoja3!$A$2:$D$676,4,0)</f>
        <v>80817</v>
      </c>
      <c r="E8936" s="56">
        <v>10</v>
      </c>
    </row>
    <row r="8937" spans="1:5">
      <c r="A8937" s="55">
        <v>44318</v>
      </c>
      <c r="B8937" s="56">
        <v>44319</v>
      </c>
      <c r="C8937" s="56" t="s">
        <v>868</v>
      </c>
      <c r="D8937" s="57">
        <f>VLOOKUP(Pag_Inicio_Corr_mas_casos[[#This Row],[Corregimiento]],Hoja3!$A$2:$D$676,4,0)</f>
        <v>91001</v>
      </c>
      <c r="E8937" s="56">
        <v>8</v>
      </c>
    </row>
    <row r="8938" spans="1:5">
      <c r="A8938" s="55">
        <v>44318</v>
      </c>
      <c r="B8938" s="56">
        <v>44319</v>
      </c>
      <c r="C8938" s="56" t="s">
        <v>618</v>
      </c>
      <c r="D8938" s="57">
        <f>VLOOKUP(Pag_Inicio_Corr_mas_casos[[#This Row],[Corregimiento]],Hoja3!$A$2:$D$676,4,0)</f>
        <v>80821</v>
      </c>
      <c r="E8938" s="56">
        <v>7</v>
      </c>
    </row>
    <row r="8939" spans="1:5">
      <c r="A8939" s="55">
        <v>44318</v>
      </c>
      <c r="B8939" s="56">
        <v>44319</v>
      </c>
      <c r="C8939" s="56" t="s">
        <v>853</v>
      </c>
      <c r="D8939" s="57">
        <f>VLOOKUP(Pag_Inicio_Corr_mas_casos[[#This Row],[Corregimiento]],Hoja3!$A$2:$D$676,4,0)</f>
        <v>40612</v>
      </c>
      <c r="E8939" s="56">
        <v>7</v>
      </c>
    </row>
    <row r="8940" spans="1:5">
      <c r="A8940" s="55">
        <v>44318</v>
      </c>
      <c r="B8940" s="56">
        <v>44319</v>
      </c>
      <c r="C8940" s="56" t="s">
        <v>783</v>
      </c>
      <c r="D8940" s="57">
        <f>VLOOKUP(Pag_Inicio_Corr_mas_casos[[#This Row],[Corregimiento]],Hoja3!$A$2:$D$676,4,0)</f>
        <v>80810</v>
      </c>
      <c r="E8940" s="56">
        <v>6</v>
      </c>
    </row>
    <row r="8941" spans="1:5">
      <c r="A8941" s="55">
        <v>44318</v>
      </c>
      <c r="B8941" s="56">
        <v>44319</v>
      </c>
      <c r="C8941" s="56" t="s">
        <v>798</v>
      </c>
      <c r="D8941" s="57">
        <f>VLOOKUP(Pag_Inicio_Corr_mas_casos[[#This Row],[Corregimiento]],Hoja3!$A$2:$D$676,4,0)</f>
        <v>80820</v>
      </c>
      <c r="E8941" s="56">
        <v>6</v>
      </c>
    </row>
    <row r="8942" spans="1:5">
      <c r="A8942" s="55">
        <v>44318</v>
      </c>
      <c r="B8942" s="56">
        <v>44319</v>
      </c>
      <c r="C8942" s="56" t="s">
        <v>816</v>
      </c>
      <c r="D8942" s="57">
        <f>VLOOKUP(Pag_Inicio_Corr_mas_casos[[#This Row],[Corregimiento]],Hoja3!$A$2:$D$676,4,0)</f>
        <v>40606</v>
      </c>
      <c r="E8942" s="56">
        <v>6</v>
      </c>
    </row>
    <row r="8943" spans="1:5">
      <c r="A8943" s="55">
        <v>44318</v>
      </c>
      <c r="B8943" s="56">
        <v>44319</v>
      </c>
      <c r="C8943" s="56" t="s">
        <v>786</v>
      </c>
      <c r="D8943" s="57">
        <f>VLOOKUP(Pag_Inicio_Corr_mas_casos[[#This Row],[Corregimiento]],Hoja3!$A$2:$D$676,4,0)</f>
        <v>80806</v>
      </c>
      <c r="E8943" s="56">
        <v>6</v>
      </c>
    </row>
    <row r="8944" spans="1:5">
      <c r="A8944" s="55">
        <v>44318</v>
      </c>
      <c r="B8944" s="56">
        <v>44319</v>
      </c>
      <c r="C8944" s="56" t="s">
        <v>849</v>
      </c>
      <c r="D8944" s="57">
        <f>VLOOKUP(Pag_Inicio_Corr_mas_casos[[#This Row],[Corregimiento]],Hoja3!$A$2:$D$676,4,0)</f>
        <v>40611</v>
      </c>
      <c r="E8944" s="56">
        <v>6</v>
      </c>
    </row>
    <row r="8945" spans="1:5">
      <c r="A8945" s="55">
        <v>44318</v>
      </c>
      <c r="B8945" s="56">
        <v>44319</v>
      </c>
      <c r="C8945" s="56" t="s">
        <v>913</v>
      </c>
      <c r="D8945" s="57">
        <f>VLOOKUP(Pag_Inicio_Corr_mas_casos[[#This Row],[Corregimiento]],Hoja3!$A$2:$D$676,4,0)</f>
        <v>20201</v>
      </c>
      <c r="E8945" s="56">
        <v>6</v>
      </c>
    </row>
    <row r="8946" spans="1:5">
      <c r="A8946" s="55">
        <v>44318</v>
      </c>
      <c r="B8946" s="56">
        <v>44319</v>
      </c>
      <c r="C8946" s="56" t="s">
        <v>993</v>
      </c>
      <c r="D8946" s="57">
        <f>VLOOKUP(Pag_Inicio_Corr_mas_casos[[#This Row],[Corregimiento]],Hoja3!$A$2:$D$676,4,0)</f>
        <v>20301</v>
      </c>
      <c r="E8946" s="56">
        <v>6</v>
      </c>
    </row>
    <row r="8947" spans="1:5">
      <c r="A8947" s="55">
        <v>44318</v>
      </c>
      <c r="B8947" s="56">
        <v>44319</v>
      </c>
      <c r="C8947" s="56" t="s">
        <v>882</v>
      </c>
      <c r="D8947" s="57">
        <f>VLOOKUP(Pag_Inicio_Corr_mas_casos[[#This Row],[Corregimiento]],Hoja3!$A$2:$D$676,4,0)</f>
        <v>130106</v>
      </c>
      <c r="E8947" s="56">
        <v>6</v>
      </c>
    </row>
    <row r="8948" spans="1:5">
      <c r="A8948" s="55">
        <v>44318</v>
      </c>
      <c r="B8948" s="56">
        <v>44319</v>
      </c>
      <c r="C8948" s="56" t="s">
        <v>861</v>
      </c>
      <c r="D8948" s="57">
        <f>VLOOKUP(Pag_Inicio_Corr_mas_casos[[#This Row],[Corregimiento]],Hoja3!$A$2:$D$676,4,0)</f>
        <v>130702</v>
      </c>
      <c r="E8948" s="56">
        <v>5</v>
      </c>
    </row>
    <row r="8949" spans="1:5">
      <c r="A8949" s="55">
        <v>44318</v>
      </c>
      <c r="B8949" s="56">
        <v>44319</v>
      </c>
      <c r="C8949" s="56" t="s">
        <v>912</v>
      </c>
      <c r="D8949" s="57">
        <f>VLOOKUP(Pag_Inicio_Corr_mas_casos[[#This Row],[Corregimiento]],Hoja3!$A$2:$D$676,4,0)</f>
        <v>40610</v>
      </c>
      <c r="E8949" s="56">
        <v>4</v>
      </c>
    </row>
    <row r="8950" spans="1:5">
      <c r="A8950" s="55">
        <v>44318</v>
      </c>
      <c r="B8950" s="56">
        <v>44319</v>
      </c>
      <c r="C8950" s="56" t="s">
        <v>800</v>
      </c>
      <c r="D8950" s="57">
        <f>VLOOKUP(Pag_Inicio_Corr_mas_casos[[#This Row],[Corregimiento]],Hoja3!$A$2:$D$676,4,0)</f>
        <v>80822</v>
      </c>
      <c r="E8950" s="56">
        <v>4</v>
      </c>
    </row>
    <row r="8951" spans="1:5">
      <c r="A8951" s="55">
        <v>44318</v>
      </c>
      <c r="B8951" s="56">
        <v>44319</v>
      </c>
      <c r="C8951" s="56" t="s">
        <v>807</v>
      </c>
      <c r="D8951" s="57">
        <f>VLOOKUP(Pag_Inicio_Corr_mas_casos[[#This Row],[Corregimiento]],Hoja3!$A$2:$D$676,4,0)</f>
        <v>20601</v>
      </c>
      <c r="E8951" s="56">
        <v>4</v>
      </c>
    </row>
    <row r="8952" spans="1:5">
      <c r="A8952" s="55">
        <v>44318</v>
      </c>
      <c r="B8952" s="56">
        <v>44319</v>
      </c>
      <c r="C8952" s="56" t="s">
        <v>857</v>
      </c>
      <c r="D8952" s="57">
        <f>VLOOKUP(Pag_Inicio_Corr_mas_casos[[#This Row],[Corregimiento]],Hoja3!$A$2:$D$676,4,0)</f>
        <v>80809</v>
      </c>
      <c r="E8952" s="56">
        <v>4</v>
      </c>
    </row>
    <row r="8953" spans="1:5">
      <c r="A8953" s="55">
        <v>44318</v>
      </c>
      <c r="B8953" s="56">
        <v>44319</v>
      </c>
      <c r="C8953" s="56" t="s">
        <v>788</v>
      </c>
      <c r="D8953" s="57">
        <f>VLOOKUP(Pag_Inicio_Corr_mas_casos[[#This Row],[Corregimiento]],Hoja3!$A$2:$D$676,4,0)</f>
        <v>80807</v>
      </c>
      <c r="E8953" s="56">
        <v>4</v>
      </c>
    </row>
    <row r="8954" spans="1:5">
      <c r="A8954" s="55">
        <v>44318</v>
      </c>
      <c r="B8954" s="56">
        <v>44319</v>
      </c>
      <c r="C8954" s="56" t="s">
        <v>813</v>
      </c>
      <c r="D8954" s="57">
        <f>VLOOKUP(Pag_Inicio_Corr_mas_casos[[#This Row],[Corregimiento]],Hoja3!$A$2:$D$676,4,0)</f>
        <v>30107</v>
      </c>
      <c r="E8954" s="56">
        <v>4</v>
      </c>
    </row>
    <row r="8955" spans="1:5">
      <c r="A8955" s="37">
        <v>44319</v>
      </c>
      <c r="B8955" s="38">
        <v>44320</v>
      </c>
      <c r="C8955" s="38" t="s">
        <v>906</v>
      </c>
      <c r="D8955" s="39">
        <f>VLOOKUP(Pag_Inicio_Corr_mas_casos[[#This Row],[Corregimiento]],Hoja3!$A$2:$D$676,4,0)</f>
        <v>40601</v>
      </c>
      <c r="E8955" s="38">
        <v>11</v>
      </c>
    </row>
    <row r="8956" spans="1:5">
      <c r="A8956" s="37">
        <v>44319</v>
      </c>
      <c r="B8956" s="38">
        <v>44320</v>
      </c>
      <c r="C8956" s="38" t="s">
        <v>816</v>
      </c>
      <c r="D8956" s="39">
        <f>VLOOKUP(Pag_Inicio_Corr_mas_casos[[#This Row],[Corregimiento]],Hoja3!$A$2:$D$676,4,0)</f>
        <v>40606</v>
      </c>
      <c r="E8956" s="38">
        <v>10</v>
      </c>
    </row>
    <row r="8957" spans="1:5">
      <c r="A8957" s="37">
        <v>44319</v>
      </c>
      <c r="B8957" s="38">
        <v>44320</v>
      </c>
      <c r="C8957" s="38" t="s">
        <v>912</v>
      </c>
      <c r="D8957" s="39">
        <f>VLOOKUP(Pag_Inicio_Corr_mas_casos[[#This Row],[Corregimiento]],Hoja3!$A$2:$D$676,4,0)</f>
        <v>40610</v>
      </c>
      <c r="E8957" s="38">
        <v>9</v>
      </c>
    </row>
    <row r="8958" spans="1:5">
      <c r="A8958" s="37">
        <v>44319</v>
      </c>
      <c r="B8958" s="38">
        <v>44320</v>
      </c>
      <c r="C8958" s="38" t="s">
        <v>1132</v>
      </c>
      <c r="D8958" s="39">
        <f>VLOOKUP(Pag_Inicio_Corr_mas_casos[[#This Row],[Corregimiento]],Hoja3!$A$2:$D$676,4,0)</f>
        <v>41205</v>
      </c>
      <c r="E8958" s="38">
        <v>7</v>
      </c>
    </row>
    <row r="8959" spans="1:5">
      <c r="A8959" s="37">
        <v>44319</v>
      </c>
      <c r="B8959" s="38">
        <v>44320</v>
      </c>
      <c r="C8959" s="38" t="s">
        <v>853</v>
      </c>
      <c r="D8959" s="39">
        <f>VLOOKUP(Pag_Inicio_Corr_mas_casos[[#This Row],[Corregimiento]],Hoja3!$A$2:$D$676,4,0)</f>
        <v>40612</v>
      </c>
      <c r="E8959" s="38">
        <v>6</v>
      </c>
    </row>
    <row r="8960" spans="1:5">
      <c r="A8960" s="37">
        <v>44319</v>
      </c>
      <c r="B8960" s="38">
        <v>44320</v>
      </c>
      <c r="C8960" s="38" t="s">
        <v>799</v>
      </c>
      <c r="D8960" s="39">
        <f>VLOOKUP(Pag_Inicio_Corr_mas_casos[[#This Row],[Corregimiento]],Hoja3!$A$2:$D$676,4,0)</f>
        <v>80817</v>
      </c>
      <c r="E8960" s="38">
        <v>5</v>
      </c>
    </row>
    <row r="8961" spans="1:5">
      <c r="A8961" s="37">
        <v>44319</v>
      </c>
      <c r="B8961" s="38">
        <v>44320</v>
      </c>
      <c r="C8961" s="38" t="s">
        <v>788</v>
      </c>
      <c r="D8961" s="39">
        <f>VLOOKUP(Pag_Inicio_Corr_mas_casos[[#This Row],[Corregimiento]],Hoja3!$A$2:$D$676,4,0)</f>
        <v>80807</v>
      </c>
      <c r="E8961" s="38">
        <v>5</v>
      </c>
    </row>
    <row r="8962" spans="1:5">
      <c r="A8962" s="37">
        <v>44319</v>
      </c>
      <c r="B8962" s="38">
        <v>44320</v>
      </c>
      <c r="C8962" s="38" t="s">
        <v>786</v>
      </c>
      <c r="D8962" s="39">
        <f>VLOOKUP(Pag_Inicio_Corr_mas_casos[[#This Row],[Corregimiento]],Hoja3!$A$2:$D$676,4,0)</f>
        <v>80806</v>
      </c>
      <c r="E8962" s="38">
        <v>5</v>
      </c>
    </row>
    <row r="8963" spans="1:5">
      <c r="A8963" s="37">
        <v>44319</v>
      </c>
      <c r="B8963" s="38">
        <v>44320</v>
      </c>
      <c r="C8963" s="38" t="s">
        <v>879</v>
      </c>
      <c r="D8963" s="39">
        <f>VLOOKUP(Pag_Inicio_Corr_mas_casos[[#This Row],[Corregimiento]],Hoja3!$A$2:$D$676,4,0)</f>
        <v>91008</v>
      </c>
      <c r="E8963" s="38">
        <v>4</v>
      </c>
    </row>
    <row r="8964" spans="1:5">
      <c r="A8964" s="37">
        <v>44319</v>
      </c>
      <c r="B8964" s="38">
        <v>44320</v>
      </c>
      <c r="C8964" s="38" t="s">
        <v>895</v>
      </c>
      <c r="D8964" s="39">
        <f>VLOOKUP(Pag_Inicio_Corr_mas_casos[[#This Row],[Corregimiento]],Hoja3!$A$2:$D$676,4,0)</f>
        <v>50316</v>
      </c>
      <c r="E8964" s="38">
        <v>4</v>
      </c>
    </row>
    <row r="8965" spans="1:5">
      <c r="A8965" s="37">
        <v>44319</v>
      </c>
      <c r="B8965" s="38">
        <v>44320</v>
      </c>
      <c r="C8965" s="38" t="s">
        <v>793</v>
      </c>
      <c r="D8965" s="39">
        <f>VLOOKUP(Pag_Inicio_Corr_mas_casos[[#This Row],[Corregimiento]],Hoja3!$A$2:$D$676,4,0)</f>
        <v>80826</v>
      </c>
      <c r="E8965" s="38">
        <v>4</v>
      </c>
    </row>
    <row r="8966" spans="1:5">
      <c r="A8966" s="37">
        <v>44319</v>
      </c>
      <c r="B8966" s="38">
        <v>44320</v>
      </c>
      <c r="C8966" s="38" t="s">
        <v>904</v>
      </c>
      <c r="D8966" s="39">
        <f>VLOOKUP(Pag_Inicio_Corr_mas_casos[[#This Row],[Corregimiento]],Hoja3!$A$2:$D$676,4,0)</f>
        <v>40501</v>
      </c>
      <c r="E8966" s="38">
        <v>4</v>
      </c>
    </row>
    <row r="8967" spans="1:5">
      <c r="A8967" s="37">
        <v>44319</v>
      </c>
      <c r="B8967" s="38">
        <v>44320</v>
      </c>
      <c r="C8967" s="38" t="s">
        <v>924</v>
      </c>
      <c r="D8967" s="39">
        <f>VLOOKUP(Pag_Inicio_Corr_mas_casos[[#This Row],[Corregimiento]],Hoja3!$A$2:$D$676,4,0)</f>
        <v>40503</v>
      </c>
      <c r="E8967" s="38">
        <v>3</v>
      </c>
    </row>
    <row r="8968" spans="1:5">
      <c r="A8968" s="37">
        <v>44319</v>
      </c>
      <c r="B8968" s="38">
        <v>44320</v>
      </c>
      <c r="C8968" s="38" t="s">
        <v>1113</v>
      </c>
      <c r="D8968" s="39">
        <f>VLOOKUP(Pag_Inicio_Corr_mas_casos[[#This Row],[Corregimiento]],Hoja3!$A$2:$D$676,4,0)</f>
        <v>40511</v>
      </c>
      <c r="E8968" s="38">
        <v>3</v>
      </c>
    </row>
    <row r="8969" spans="1:5">
      <c r="A8969" s="37">
        <v>44319</v>
      </c>
      <c r="B8969" s="38">
        <v>44320</v>
      </c>
      <c r="C8969" s="38" t="s">
        <v>1133</v>
      </c>
      <c r="D8969" s="39">
        <f>VLOOKUP(Pag_Inicio_Corr_mas_casos[[#This Row],[Corregimiento]],Hoja3!$A$2:$D$676,4,0)</f>
        <v>91003</v>
      </c>
      <c r="E8969" s="38">
        <v>3</v>
      </c>
    </row>
    <row r="8970" spans="1:5">
      <c r="A8970" s="37">
        <v>44319</v>
      </c>
      <c r="B8970" s="38">
        <v>44320</v>
      </c>
      <c r="C8970" s="38" t="s">
        <v>892</v>
      </c>
      <c r="D8970" s="39">
        <f>VLOOKUP(Pag_Inicio_Corr_mas_casos[[#This Row],[Corregimiento]],Hoja3!$A$2:$D$676,4,0)</f>
        <v>80812</v>
      </c>
      <c r="E8970" s="38">
        <v>3</v>
      </c>
    </row>
    <row r="8971" spans="1:5">
      <c r="A8971" s="37">
        <v>44319</v>
      </c>
      <c r="B8971" s="38">
        <v>44320</v>
      </c>
      <c r="C8971" s="38" t="s">
        <v>792</v>
      </c>
      <c r="D8971" s="39">
        <f>VLOOKUP(Pag_Inicio_Corr_mas_casos[[#This Row],[Corregimiento]],Hoja3!$A$2:$D$676,4,0)</f>
        <v>80814</v>
      </c>
      <c r="E8971" s="38">
        <v>3</v>
      </c>
    </row>
    <row r="8972" spans="1:5">
      <c r="A8972" s="37">
        <v>44319</v>
      </c>
      <c r="B8972" s="38">
        <v>44320</v>
      </c>
      <c r="C8972" s="38" t="s">
        <v>1121</v>
      </c>
      <c r="D8972" s="39">
        <f>VLOOKUP(Pag_Inicio_Corr_mas_casos[[#This Row],[Corregimiento]],Hoja3!$A$2:$D$676,4,0)</f>
        <v>41404</v>
      </c>
      <c r="E8972" s="38">
        <v>3</v>
      </c>
    </row>
    <row r="8973" spans="1:5">
      <c r="A8973" s="37">
        <v>44319</v>
      </c>
      <c r="B8973" s="38">
        <v>44320</v>
      </c>
      <c r="C8973" s="38" t="s">
        <v>858</v>
      </c>
      <c r="D8973" s="39">
        <f>VLOOKUP(Pag_Inicio_Corr_mas_casos[[#This Row],[Corregimiento]],Hoja3!$A$2:$D$676,4,0)</f>
        <v>80819</v>
      </c>
      <c r="E8973" s="38">
        <v>3</v>
      </c>
    </row>
    <row r="8974" spans="1:5">
      <c r="A8974" s="37">
        <v>44319</v>
      </c>
      <c r="B8974" s="38">
        <v>44320</v>
      </c>
      <c r="C8974" s="38" t="s">
        <v>1057</v>
      </c>
      <c r="D8974" s="39">
        <f>VLOOKUP(Pag_Inicio_Corr_mas_casos[[#This Row],[Corregimiento]],Hoja3!$A$2:$D$676,4,0)</f>
        <v>41104</v>
      </c>
      <c r="E8974" s="38">
        <v>2</v>
      </c>
    </row>
    <row r="8975" spans="1:5">
      <c r="A8975" s="67">
        <v>44320</v>
      </c>
      <c r="B8975" s="68">
        <v>44321</v>
      </c>
      <c r="C8975" s="68" t="s">
        <v>906</v>
      </c>
      <c r="D8975" s="69">
        <f>VLOOKUP(Pag_Inicio_Corr_mas_casos[[#This Row],[Corregimiento]],Hoja3!$A$2:$D$676,4,0)</f>
        <v>40601</v>
      </c>
      <c r="E8975" s="68">
        <v>19</v>
      </c>
    </row>
    <row r="8976" spans="1:5">
      <c r="A8976" s="67">
        <v>44320</v>
      </c>
      <c r="B8976" s="68">
        <v>44321</v>
      </c>
      <c r="C8976" s="68" t="s">
        <v>904</v>
      </c>
      <c r="D8976" s="69">
        <f>VLOOKUP(Pag_Inicio_Corr_mas_casos[[#This Row],[Corregimiento]],Hoja3!$A$2:$D$676,4,0)</f>
        <v>40501</v>
      </c>
      <c r="E8976" s="68">
        <v>9</v>
      </c>
    </row>
    <row r="8977" spans="1:5">
      <c r="A8977" s="67">
        <v>44320</v>
      </c>
      <c r="B8977" s="68">
        <v>44321</v>
      </c>
      <c r="C8977" s="68" t="s">
        <v>857</v>
      </c>
      <c r="D8977" s="69">
        <f>VLOOKUP(Pag_Inicio_Corr_mas_casos[[#This Row],[Corregimiento]],Hoja3!$A$2:$D$676,4,0)</f>
        <v>80809</v>
      </c>
      <c r="E8977" s="68">
        <v>9</v>
      </c>
    </row>
    <row r="8978" spans="1:5">
      <c r="A8978" s="67">
        <v>44320</v>
      </c>
      <c r="B8978" s="68">
        <v>44321</v>
      </c>
      <c r="C8978" s="68" t="s">
        <v>853</v>
      </c>
      <c r="D8978" s="69">
        <f>VLOOKUP(Pag_Inicio_Corr_mas_casos[[#This Row],[Corregimiento]],Hoja3!$A$2:$D$676,4,0)</f>
        <v>40612</v>
      </c>
      <c r="E8978" s="68">
        <v>9</v>
      </c>
    </row>
    <row r="8979" spans="1:5">
      <c r="A8979" s="67">
        <v>44320</v>
      </c>
      <c r="B8979" s="68">
        <v>44321</v>
      </c>
      <c r="C8979" s="68" t="s">
        <v>1052</v>
      </c>
      <c r="D8979" s="69">
        <f>VLOOKUP(Pag_Inicio_Corr_mas_casos[[#This Row],[Corregimiento]],Hoja3!$A$2:$D$676,4,0)</f>
        <v>10101</v>
      </c>
      <c r="E8979" s="68">
        <v>8</v>
      </c>
    </row>
    <row r="8980" spans="1:5">
      <c r="A8980" s="67">
        <v>44320</v>
      </c>
      <c r="B8980" s="68">
        <v>44321</v>
      </c>
      <c r="C8980" s="68" t="s">
        <v>800</v>
      </c>
      <c r="D8980" s="69">
        <f>VLOOKUP(Pag_Inicio_Corr_mas_casos[[#This Row],[Corregimiento]],Hoja3!$A$2:$D$676,4,0)</f>
        <v>80822</v>
      </c>
      <c r="E8980" s="68">
        <v>7</v>
      </c>
    </row>
    <row r="8981" spans="1:5">
      <c r="A8981" s="67">
        <v>44320</v>
      </c>
      <c r="B8981" s="68">
        <v>44321</v>
      </c>
      <c r="C8981" s="68" t="s">
        <v>912</v>
      </c>
      <c r="D8981" s="69">
        <f>VLOOKUP(Pag_Inicio_Corr_mas_casos[[#This Row],[Corregimiento]],Hoja3!$A$2:$D$676,4,0)</f>
        <v>40610</v>
      </c>
      <c r="E8981" s="68">
        <v>7</v>
      </c>
    </row>
    <row r="8982" spans="1:5">
      <c r="A8982" s="67">
        <v>44320</v>
      </c>
      <c r="B8982" s="68">
        <v>44321</v>
      </c>
      <c r="C8982" s="68" t="s">
        <v>908</v>
      </c>
      <c r="D8982" s="69">
        <f>VLOOKUP(Pag_Inicio_Corr_mas_casos[[#This Row],[Corregimiento]],Hoja3!$A$2:$D$676,4,0)</f>
        <v>91109</v>
      </c>
      <c r="E8982" s="68">
        <v>6</v>
      </c>
    </row>
    <row r="8983" spans="1:5">
      <c r="A8983" s="67">
        <v>44320</v>
      </c>
      <c r="B8983" s="68">
        <v>44321</v>
      </c>
      <c r="C8983" s="68" t="s">
        <v>868</v>
      </c>
      <c r="D8983" s="69">
        <f>VLOOKUP(Pag_Inicio_Corr_mas_casos[[#This Row],[Corregimiento]],Hoja3!$A$2:$D$676,4,0)</f>
        <v>91001</v>
      </c>
      <c r="E8983" s="68">
        <v>6</v>
      </c>
    </row>
    <row r="8984" spans="1:5">
      <c r="A8984" s="67">
        <v>44320</v>
      </c>
      <c r="B8984" s="68">
        <v>44321</v>
      </c>
      <c r="C8984" s="68" t="s">
        <v>882</v>
      </c>
      <c r="D8984" s="69">
        <f>VLOOKUP(Pag_Inicio_Corr_mas_casos[[#This Row],[Corregimiento]],Hoja3!$A$2:$D$676,4,0)</f>
        <v>130106</v>
      </c>
      <c r="E8984" s="68">
        <v>6</v>
      </c>
    </row>
    <row r="8985" spans="1:5">
      <c r="A8985" s="67">
        <v>44320</v>
      </c>
      <c r="B8985" s="68">
        <v>44321</v>
      </c>
      <c r="C8985" s="68" t="s">
        <v>1021</v>
      </c>
      <c r="D8985" s="69">
        <f>VLOOKUP(Pag_Inicio_Corr_mas_casos[[#This Row],[Corregimiento]],Hoja3!$A$2:$D$676,4,0)</f>
        <v>40701</v>
      </c>
      <c r="E8985" s="68">
        <v>6</v>
      </c>
    </row>
    <row r="8986" spans="1:5">
      <c r="A8986" s="67">
        <v>44320</v>
      </c>
      <c r="B8986" s="68">
        <v>44321</v>
      </c>
      <c r="C8986" s="68" t="s">
        <v>1050</v>
      </c>
      <c r="D8986" s="69">
        <f>VLOOKUP(Pag_Inicio_Corr_mas_casos[[#This Row],[Corregimiento]],Hoja3!$A$2:$D$676,4,0)</f>
        <v>120507</v>
      </c>
      <c r="E8986" s="68">
        <v>6</v>
      </c>
    </row>
    <row r="8987" spans="1:5">
      <c r="A8987" s="67">
        <v>44320</v>
      </c>
      <c r="B8987" s="68">
        <v>44321</v>
      </c>
      <c r="C8987" s="68" t="s">
        <v>805</v>
      </c>
      <c r="D8987" s="69">
        <f>VLOOKUP(Pag_Inicio_Corr_mas_casos[[#This Row],[Corregimiento]],Hoja3!$A$2:$D$676,4,0)</f>
        <v>130701</v>
      </c>
      <c r="E8987" s="68">
        <v>5</v>
      </c>
    </row>
    <row r="8988" spans="1:5">
      <c r="A8988" s="67">
        <v>44320</v>
      </c>
      <c r="B8988" s="68">
        <v>44321</v>
      </c>
      <c r="C8988" s="68" t="s">
        <v>816</v>
      </c>
      <c r="D8988" s="69">
        <f>VLOOKUP(Pag_Inicio_Corr_mas_casos[[#This Row],[Corregimiento]],Hoja3!$A$2:$D$676,4,0)</f>
        <v>40606</v>
      </c>
      <c r="E8988" s="68">
        <v>5</v>
      </c>
    </row>
    <row r="8989" spans="1:5">
      <c r="A8989" s="67">
        <v>44320</v>
      </c>
      <c r="B8989" s="68">
        <v>44321</v>
      </c>
      <c r="C8989" s="68" t="s">
        <v>793</v>
      </c>
      <c r="D8989" s="69">
        <f>VLOOKUP(Pag_Inicio_Corr_mas_casos[[#This Row],[Corregimiento]],Hoja3!$A$2:$D$676,4,0)</f>
        <v>80826</v>
      </c>
      <c r="E8989" s="68">
        <v>5</v>
      </c>
    </row>
    <row r="8990" spans="1:5">
      <c r="A8990" s="67">
        <v>44320</v>
      </c>
      <c r="B8990" s="68">
        <v>44321</v>
      </c>
      <c r="C8990" s="68" t="s">
        <v>813</v>
      </c>
      <c r="D8990" s="69">
        <f>VLOOKUP(Pag_Inicio_Corr_mas_casos[[#This Row],[Corregimiento]],Hoja3!$A$2:$D$676,4,0)</f>
        <v>30107</v>
      </c>
      <c r="E8990" s="68">
        <v>5</v>
      </c>
    </row>
    <row r="8991" spans="1:5">
      <c r="A8991" s="67">
        <v>44320</v>
      </c>
      <c r="B8991" s="68">
        <v>44321</v>
      </c>
      <c r="C8991" s="68" t="s">
        <v>879</v>
      </c>
      <c r="D8991" s="69">
        <f>VLOOKUP(Pag_Inicio_Corr_mas_casos[[#This Row],[Corregimiento]],Hoja3!$A$2:$D$676,4,0)</f>
        <v>91008</v>
      </c>
      <c r="E8991" s="68">
        <v>5</v>
      </c>
    </row>
    <row r="8992" spans="1:5">
      <c r="A8992" s="67">
        <v>44320</v>
      </c>
      <c r="B8992" s="68">
        <v>44321</v>
      </c>
      <c r="C8992" s="68" t="s">
        <v>849</v>
      </c>
      <c r="D8992" s="69">
        <f>VLOOKUP(Pag_Inicio_Corr_mas_casos[[#This Row],[Corregimiento]],Hoja3!$A$2:$D$676,4,0)</f>
        <v>40611</v>
      </c>
      <c r="E8992" s="68">
        <v>5</v>
      </c>
    </row>
    <row r="8993" spans="1:7">
      <c r="A8993" s="67">
        <v>44320</v>
      </c>
      <c r="B8993" s="68">
        <v>44321</v>
      </c>
      <c r="C8993" s="68" t="s">
        <v>792</v>
      </c>
      <c r="D8993" s="69">
        <f>VLOOKUP(Pag_Inicio_Corr_mas_casos[[#This Row],[Corregimiento]],Hoja3!$A$2:$D$676,4,0)</f>
        <v>80814</v>
      </c>
      <c r="E8993" s="68">
        <v>5</v>
      </c>
    </row>
    <row r="8994" spans="1:7">
      <c r="A8994" s="67">
        <v>44320</v>
      </c>
      <c r="B8994" s="68">
        <v>44321</v>
      </c>
      <c r="C8994" s="68" t="s">
        <v>841</v>
      </c>
      <c r="D8994" s="69">
        <f>VLOOKUP(Pag_Inicio_Corr_mas_casos[[#This Row],[Corregimiento]],Hoja3!$A$2:$D$676,4,0)</f>
        <v>81005</v>
      </c>
      <c r="E8994" s="68">
        <v>4</v>
      </c>
    </row>
    <row r="8995" spans="1:7">
      <c r="A8995" s="64">
        <v>44321</v>
      </c>
      <c r="B8995" s="65">
        <v>44322</v>
      </c>
      <c r="C8995" s="65" t="s">
        <v>906</v>
      </c>
      <c r="D8995" s="66">
        <f>VLOOKUP(Pag_Inicio_Corr_mas_casos[[#This Row],[Corregimiento]],Hoja3!$A$2:$D$676,4,0)</f>
        <v>40601</v>
      </c>
      <c r="E8995" s="65">
        <v>21</v>
      </c>
    </row>
    <row r="8996" spans="1:7">
      <c r="A8996" s="64">
        <v>44321</v>
      </c>
      <c r="B8996" s="65">
        <v>44322</v>
      </c>
      <c r="C8996" s="65" t="s">
        <v>857</v>
      </c>
      <c r="D8996" s="66">
        <f>VLOOKUP(Pag_Inicio_Corr_mas_casos[[#This Row],[Corregimiento]],Hoja3!$A$2:$D$676,4,0)</f>
        <v>80809</v>
      </c>
      <c r="E8996" s="65">
        <v>14</v>
      </c>
    </row>
    <row r="8997" spans="1:7">
      <c r="A8997" s="64">
        <v>44321</v>
      </c>
      <c r="B8997" s="65">
        <v>44322</v>
      </c>
      <c r="C8997" s="65" t="s">
        <v>904</v>
      </c>
      <c r="D8997" s="66">
        <f>VLOOKUP(Pag_Inicio_Corr_mas_casos[[#This Row],[Corregimiento]],Hoja3!$A$2:$D$676,4,0)</f>
        <v>40501</v>
      </c>
      <c r="E8997" s="65">
        <v>11</v>
      </c>
    </row>
    <row r="8998" spans="1:7">
      <c r="A8998" s="64">
        <v>44321</v>
      </c>
      <c r="B8998" s="65">
        <v>44322</v>
      </c>
      <c r="C8998" s="65" t="s">
        <v>853</v>
      </c>
      <c r="D8998" s="66">
        <f>VLOOKUP(Pag_Inicio_Corr_mas_casos[[#This Row],[Corregimiento]],Hoja3!$A$2:$D$676,4,0)</f>
        <v>40612</v>
      </c>
      <c r="E8998" s="65">
        <v>11</v>
      </c>
    </row>
    <row r="8999" spans="1:7">
      <c r="A8999" s="64">
        <v>44321</v>
      </c>
      <c r="B8999" s="65">
        <v>44322</v>
      </c>
      <c r="C8999" s="65" t="s">
        <v>879</v>
      </c>
      <c r="D8999" s="65">
        <v>40708</v>
      </c>
      <c r="E8999" s="65">
        <v>11</v>
      </c>
      <c r="G8999" t="s">
        <v>947</v>
      </c>
    </row>
    <row r="9000" spans="1:7">
      <c r="A9000" s="64">
        <v>44321</v>
      </c>
      <c r="B9000" s="65">
        <v>44322</v>
      </c>
      <c r="C9000" s="65" t="s">
        <v>892</v>
      </c>
      <c r="D9000" s="66">
        <f>VLOOKUP(Pag_Inicio_Corr_mas_casos[[#This Row],[Corregimiento]],Hoja3!$A$2:$D$676,4,0)</f>
        <v>80812</v>
      </c>
      <c r="E9000" s="65">
        <v>8</v>
      </c>
    </row>
    <row r="9001" spans="1:7">
      <c r="A9001" s="64">
        <v>44321</v>
      </c>
      <c r="B9001" s="65">
        <v>44322</v>
      </c>
      <c r="C9001" s="65" t="s">
        <v>816</v>
      </c>
      <c r="D9001" s="66">
        <f>VLOOKUP(Pag_Inicio_Corr_mas_casos[[#This Row],[Corregimiento]],Hoja3!$A$2:$D$676,4,0)</f>
        <v>40606</v>
      </c>
      <c r="E9001" s="65">
        <v>7</v>
      </c>
    </row>
    <row r="9002" spans="1:7">
      <c r="A9002" s="64">
        <v>44321</v>
      </c>
      <c r="B9002" s="65">
        <v>44322</v>
      </c>
      <c r="C9002" s="65" t="s">
        <v>958</v>
      </c>
      <c r="D9002" s="66">
        <f>VLOOKUP(Pag_Inicio_Corr_mas_casos[[#This Row],[Corregimiento]],Hoja3!$A$2:$D$676,4,0)</f>
        <v>40801</v>
      </c>
      <c r="E9002" s="65">
        <v>6</v>
      </c>
    </row>
    <row r="9003" spans="1:7">
      <c r="A9003" s="64">
        <v>44321</v>
      </c>
      <c r="B9003" s="65">
        <v>44322</v>
      </c>
      <c r="C9003" s="65" t="s">
        <v>882</v>
      </c>
      <c r="D9003" s="66">
        <f>VLOOKUP(Pag_Inicio_Corr_mas_casos[[#This Row],[Corregimiento]],Hoja3!$A$2:$D$676,4,0)</f>
        <v>130106</v>
      </c>
      <c r="E9003" s="65">
        <v>6</v>
      </c>
    </row>
    <row r="9004" spans="1:7">
      <c r="A9004" s="64">
        <v>44321</v>
      </c>
      <c r="B9004" s="65">
        <v>44322</v>
      </c>
      <c r="C9004" s="65" t="s">
        <v>858</v>
      </c>
      <c r="D9004" s="66">
        <f>VLOOKUP(Pag_Inicio_Corr_mas_casos[[#This Row],[Corregimiento]],Hoja3!$A$2:$D$676,4,0)</f>
        <v>80819</v>
      </c>
      <c r="E9004" s="65">
        <v>6</v>
      </c>
    </row>
    <row r="9005" spans="1:7">
      <c r="A9005" s="64">
        <v>44321</v>
      </c>
      <c r="B9005" s="65">
        <v>44322</v>
      </c>
      <c r="C9005" s="65" t="s">
        <v>1013</v>
      </c>
      <c r="D9005" s="66">
        <f>VLOOKUP(Pag_Inicio_Corr_mas_casos[[#This Row],[Corregimiento]],Hoja3!$A$2:$D$676,4,0)</f>
        <v>10201</v>
      </c>
      <c r="E9005" s="65">
        <v>6</v>
      </c>
    </row>
    <row r="9006" spans="1:7">
      <c r="A9006" s="64">
        <v>44321</v>
      </c>
      <c r="B9006" s="65">
        <v>44322</v>
      </c>
      <c r="C9006" s="65" t="s">
        <v>808</v>
      </c>
      <c r="D9006" s="66">
        <f>VLOOKUP(Pag_Inicio_Corr_mas_casos[[#This Row],[Corregimiento]],Hoja3!$A$2:$D$676,4,0)</f>
        <v>81006</v>
      </c>
      <c r="E9006" s="65">
        <v>6</v>
      </c>
    </row>
    <row r="9007" spans="1:7">
      <c r="A9007" s="64">
        <v>44321</v>
      </c>
      <c r="B9007" s="65">
        <v>44322</v>
      </c>
      <c r="C9007" s="65" t="s">
        <v>849</v>
      </c>
      <c r="D9007" s="66">
        <f>VLOOKUP(Pag_Inicio_Corr_mas_casos[[#This Row],[Corregimiento]],Hoja3!$A$2:$D$676,4,0)</f>
        <v>40611</v>
      </c>
      <c r="E9007" s="65">
        <v>6</v>
      </c>
    </row>
    <row r="9008" spans="1:7">
      <c r="A9008" s="64">
        <v>44321</v>
      </c>
      <c r="B9008" s="65">
        <v>44322</v>
      </c>
      <c r="C9008" s="65" t="s">
        <v>867</v>
      </c>
      <c r="D9008" s="66">
        <f>VLOOKUP(Pag_Inicio_Corr_mas_casos[[#This Row],[Corregimiento]],Hoja3!$A$2:$D$676,4,0)</f>
        <v>81003</v>
      </c>
      <c r="E9008" s="65">
        <v>6</v>
      </c>
    </row>
    <row r="9009" spans="1:7">
      <c r="A9009" s="64">
        <v>44321</v>
      </c>
      <c r="B9009" s="65">
        <v>44322</v>
      </c>
      <c r="C9009" s="65" t="s">
        <v>916</v>
      </c>
      <c r="D9009" s="66">
        <f>VLOOKUP(Pag_Inicio_Corr_mas_casos[[#This Row],[Corregimiento]],Hoja3!$A$2:$D$676,4,0)</f>
        <v>91011</v>
      </c>
      <c r="E9009" s="65">
        <v>5</v>
      </c>
    </row>
    <row r="9010" spans="1:7">
      <c r="A9010" s="64">
        <v>44321</v>
      </c>
      <c r="B9010" s="65">
        <v>44322</v>
      </c>
      <c r="C9010" s="65" t="s">
        <v>822</v>
      </c>
      <c r="D9010" s="66">
        <f>VLOOKUP(Pag_Inicio_Corr_mas_casos[[#This Row],[Corregimiento]],Hoja3!$A$2:$D$676,4,0)</f>
        <v>60105</v>
      </c>
      <c r="E9010" s="65">
        <v>5</v>
      </c>
    </row>
    <row r="9011" spans="1:7">
      <c r="A9011" s="64">
        <v>44321</v>
      </c>
      <c r="B9011" s="65">
        <v>44322</v>
      </c>
      <c r="C9011" s="65" t="s">
        <v>793</v>
      </c>
      <c r="D9011" s="66">
        <f>VLOOKUP(Pag_Inicio_Corr_mas_casos[[#This Row],[Corregimiento]],Hoja3!$A$2:$D$676,4,0)</f>
        <v>80826</v>
      </c>
      <c r="E9011" s="65">
        <v>5</v>
      </c>
    </row>
    <row r="9012" spans="1:7">
      <c r="A9012" s="64">
        <v>44321</v>
      </c>
      <c r="B9012" s="65">
        <v>44322</v>
      </c>
      <c r="C9012" s="65" t="s">
        <v>807</v>
      </c>
      <c r="D9012" s="66">
        <f>VLOOKUP(Pag_Inicio_Corr_mas_casos[[#This Row],[Corregimiento]],Hoja3!$A$2:$D$676,4,0)</f>
        <v>20601</v>
      </c>
      <c r="E9012" s="65">
        <v>5</v>
      </c>
    </row>
    <row r="9013" spans="1:7">
      <c r="A9013" s="64">
        <v>44321</v>
      </c>
      <c r="B9013" s="65">
        <v>44322</v>
      </c>
      <c r="C9013" s="65" t="s">
        <v>879</v>
      </c>
      <c r="D9013" s="66">
        <f>VLOOKUP(Pag_Inicio_Corr_mas_casos[[#This Row],[Corregimiento]],Hoja3!$A$2:$D$676,4,0)</f>
        <v>91008</v>
      </c>
      <c r="E9013" s="65">
        <v>5</v>
      </c>
      <c r="G9013" t="s">
        <v>1134</v>
      </c>
    </row>
    <row r="9014" spans="1:7">
      <c r="A9014" s="64">
        <v>44321</v>
      </c>
      <c r="B9014" s="65">
        <v>44322</v>
      </c>
      <c r="C9014" s="65" t="s">
        <v>912</v>
      </c>
      <c r="D9014" s="66">
        <f>VLOOKUP(Pag_Inicio_Corr_mas_casos[[#This Row],[Corregimiento]],Hoja3!$A$2:$D$676,4,0)</f>
        <v>40610</v>
      </c>
      <c r="E9014" s="65">
        <v>4</v>
      </c>
    </row>
    <row r="9015" spans="1:7">
      <c r="A9015" s="111">
        <v>44322</v>
      </c>
      <c r="B9015" s="112">
        <v>44323</v>
      </c>
      <c r="C9015" s="112" t="s">
        <v>906</v>
      </c>
      <c r="D9015" s="113">
        <f>VLOOKUP(Pag_Inicio_Corr_mas_casos[[#This Row],[Corregimiento]],Hoja3!$A$2:$D$676,4,0)</f>
        <v>40601</v>
      </c>
      <c r="E9015" s="112">
        <v>28</v>
      </c>
    </row>
    <row r="9016" spans="1:7">
      <c r="A9016" s="111">
        <v>44322</v>
      </c>
      <c r="B9016" s="112">
        <v>44323</v>
      </c>
      <c r="C9016" s="112" t="s">
        <v>868</v>
      </c>
      <c r="D9016" s="113">
        <f>VLOOKUP(Pag_Inicio_Corr_mas_casos[[#This Row],[Corregimiento]],Hoja3!$A$2:$D$676,4,0)</f>
        <v>91001</v>
      </c>
      <c r="E9016" s="112">
        <v>12</v>
      </c>
    </row>
    <row r="9017" spans="1:7">
      <c r="A9017" s="111">
        <v>44322</v>
      </c>
      <c r="B9017" s="112">
        <v>44323</v>
      </c>
      <c r="C9017" s="112" t="s">
        <v>857</v>
      </c>
      <c r="D9017" s="113">
        <f>VLOOKUP(Pag_Inicio_Corr_mas_casos[[#This Row],[Corregimiento]],Hoja3!$A$2:$D$676,4,0)</f>
        <v>80809</v>
      </c>
      <c r="E9017" s="112">
        <v>11</v>
      </c>
    </row>
    <row r="9018" spans="1:7">
      <c r="A9018" s="111">
        <v>44322</v>
      </c>
      <c r="B9018" s="112">
        <v>44323</v>
      </c>
      <c r="C9018" s="112" t="s">
        <v>912</v>
      </c>
      <c r="D9018" s="113">
        <f>VLOOKUP(Pag_Inicio_Corr_mas_casos[[#This Row],[Corregimiento]],Hoja3!$A$2:$D$676,4,0)</f>
        <v>40610</v>
      </c>
      <c r="E9018" s="112">
        <v>11</v>
      </c>
    </row>
    <row r="9019" spans="1:7">
      <c r="A9019" s="111">
        <v>44322</v>
      </c>
      <c r="B9019" s="112">
        <v>44323</v>
      </c>
      <c r="C9019" s="112" t="s">
        <v>901</v>
      </c>
      <c r="D9019" s="113">
        <f>VLOOKUP(Pag_Inicio_Corr_mas_casos[[#This Row],[Corregimiento]],Hoja3!$A$2:$D$676,4,0)</f>
        <v>90301</v>
      </c>
      <c r="E9019" s="112">
        <v>11</v>
      </c>
    </row>
    <row r="9020" spans="1:7">
      <c r="A9020" s="111">
        <v>44322</v>
      </c>
      <c r="B9020" s="112">
        <v>44323</v>
      </c>
      <c r="C9020" s="112" t="s">
        <v>788</v>
      </c>
      <c r="D9020" s="113">
        <f>VLOOKUP(Pag_Inicio_Corr_mas_casos[[#This Row],[Corregimiento]],Hoja3!$A$2:$D$676,4,0)</f>
        <v>80807</v>
      </c>
      <c r="E9020" s="112">
        <v>10</v>
      </c>
    </row>
    <row r="9021" spans="1:7">
      <c r="A9021" s="111">
        <v>44322</v>
      </c>
      <c r="B9021" s="112">
        <v>44323</v>
      </c>
      <c r="C9021" s="112" t="s">
        <v>849</v>
      </c>
      <c r="D9021" s="113">
        <f>VLOOKUP(Pag_Inicio_Corr_mas_casos[[#This Row],[Corregimiento]],Hoja3!$A$2:$D$676,4,0)</f>
        <v>40611</v>
      </c>
      <c r="E9021" s="112">
        <v>9</v>
      </c>
    </row>
    <row r="9022" spans="1:7">
      <c r="A9022" s="111">
        <v>44322</v>
      </c>
      <c r="B9022" s="112">
        <v>44323</v>
      </c>
      <c r="C9022" s="112" t="s">
        <v>951</v>
      </c>
      <c r="D9022" s="113">
        <f>VLOOKUP(Pag_Inicio_Corr_mas_casos[[#This Row],[Corregimiento]],Hoja3!$A$2:$D$676,4,0)</f>
        <v>40404</v>
      </c>
      <c r="E9022" s="112">
        <v>9</v>
      </c>
    </row>
    <row r="9023" spans="1:7">
      <c r="A9023" s="111">
        <v>44322</v>
      </c>
      <c r="B9023" s="112">
        <v>44323</v>
      </c>
      <c r="C9023" s="112" t="s">
        <v>853</v>
      </c>
      <c r="D9023" s="113">
        <f>VLOOKUP(Pag_Inicio_Corr_mas_casos[[#This Row],[Corregimiento]],Hoja3!$A$2:$D$676,4,0)</f>
        <v>40612</v>
      </c>
      <c r="E9023" s="112">
        <v>9</v>
      </c>
    </row>
    <row r="9024" spans="1:7">
      <c r="A9024" s="111">
        <v>44322</v>
      </c>
      <c r="B9024" s="112">
        <v>44323</v>
      </c>
      <c r="C9024" s="112" t="s">
        <v>879</v>
      </c>
      <c r="D9024" s="113">
        <f>VLOOKUP(Pag_Inicio_Corr_mas_casos[[#This Row],[Corregimiento]],Hoja3!$A$2:$D$676,4,0)</f>
        <v>91008</v>
      </c>
      <c r="E9024" s="112">
        <v>7</v>
      </c>
    </row>
    <row r="9025" spans="1:5">
      <c r="A9025" s="111">
        <v>44322</v>
      </c>
      <c r="B9025" s="112">
        <v>44323</v>
      </c>
      <c r="C9025" s="112" t="s">
        <v>898</v>
      </c>
      <c r="D9025" s="113">
        <f>VLOOKUP(Pag_Inicio_Corr_mas_casos[[#This Row],[Corregimiento]],Hoja3!$A$2:$D$676,4,0)</f>
        <v>40201</v>
      </c>
      <c r="E9025" s="112">
        <v>7</v>
      </c>
    </row>
    <row r="9026" spans="1:5">
      <c r="A9026" s="111">
        <v>44322</v>
      </c>
      <c r="B9026" s="112">
        <v>44323</v>
      </c>
      <c r="C9026" s="112" t="s">
        <v>925</v>
      </c>
      <c r="D9026" s="113">
        <f>VLOOKUP(Pag_Inicio_Corr_mas_casos[[#This Row],[Corregimiento]],Hoja3!$A$2:$D$676,4,0)</f>
        <v>91101</v>
      </c>
      <c r="E9026" s="112">
        <v>7</v>
      </c>
    </row>
    <row r="9027" spans="1:5">
      <c r="A9027" s="111">
        <v>44322</v>
      </c>
      <c r="B9027" s="112">
        <v>44323</v>
      </c>
      <c r="C9027" s="112" t="s">
        <v>1135</v>
      </c>
      <c r="D9027" s="113">
        <f>VLOOKUP(Pag_Inicio_Corr_mas_casos[[#This Row],[Corregimiento]],Hoja3!$A$2:$D$676,4,0)</f>
        <v>40707</v>
      </c>
      <c r="E9027" s="112">
        <v>7</v>
      </c>
    </row>
    <row r="9028" spans="1:5">
      <c r="A9028" s="111">
        <v>44322</v>
      </c>
      <c r="B9028" s="112">
        <v>44323</v>
      </c>
      <c r="C9028" s="112" t="s">
        <v>787</v>
      </c>
      <c r="D9028" s="113">
        <f>VLOOKUP(Pag_Inicio_Corr_mas_casos[[#This Row],[Corregimiento]],Hoja3!$A$2:$D$676,4,0)</f>
        <v>80823</v>
      </c>
      <c r="E9028" s="112">
        <v>7</v>
      </c>
    </row>
    <row r="9029" spans="1:5">
      <c r="A9029" s="111">
        <v>44322</v>
      </c>
      <c r="B9029" s="112">
        <v>44323</v>
      </c>
      <c r="C9029" s="112" t="s">
        <v>904</v>
      </c>
      <c r="D9029" s="113">
        <f>VLOOKUP(Pag_Inicio_Corr_mas_casos[[#This Row],[Corregimiento]],Hoja3!$A$2:$D$676,4,0)</f>
        <v>40501</v>
      </c>
      <c r="E9029" s="112">
        <v>7</v>
      </c>
    </row>
    <row r="9030" spans="1:5">
      <c r="A9030" s="111">
        <v>44322</v>
      </c>
      <c r="B9030" s="112">
        <v>44323</v>
      </c>
      <c r="C9030" s="112" t="s">
        <v>792</v>
      </c>
      <c r="D9030" s="113">
        <f>VLOOKUP(Pag_Inicio_Corr_mas_casos[[#This Row],[Corregimiento]],Hoja3!$A$2:$D$676,4,0)</f>
        <v>80814</v>
      </c>
      <c r="E9030" s="112">
        <v>6</v>
      </c>
    </row>
    <row r="9031" spans="1:5">
      <c r="A9031" s="111">
        <v>44322</v>
      </c>
      <c r="B9031" s="112">
        <v>44323</v>
      </c>
      <c r="C9031" s="112" t="s">
        <v>916</v>
      </c>
      <c r="D9031" s="113">
        <f>VLOOKUP(Pag_Inicio_Corr_mas_casos[[#This Row],[Corregimiento]],Hoja3!$A$2:$D$676,4,0)</f>
        <v>91011</v>
      </c>
      <c r="E9031" s="112">
        <v>6</v>
      </c>
    </row>
    <row r="9032" spans="1:5">
      <c r="A9032" s="111">
        <v>44322</v>
      </c>
      <c r="B9032" s="112">
        <v>44323</v>
      </c>
      <c r="C9032" s="112" t="s">
        <v>895</v>
      </c>
      <c r="D9032" s="113">
        <f>VLOOKUP(Pag_Inicio_Corr_mas_casos[[#This Row],[Corregimiento]],Hoja3!$A$2:$D$676,4,0)</f>
        <v>50316</v>
      </c>
      <c r="E9032" s="112">
        <v>6</v>
      </c>
    </row>
    <row r="9033" spans="1:5">
      <c r="A9033" s="111">
        <v>44322</v>
      </c>
      <c r="B9033" s="112">
        <v>44323</v>
      </c>
      <c r="C9033" s="112" t="s">
        <v>1108</v>
      </c>
      <c r="D9033" s="113">
        <f>VLOOKUP(Pag_Inicio_Corr_mas_casos[[#This Row],[Corregimiento]],Hoja3!$A$2:$D$676,4,0)</f>
        <v>41401</v>
      </c>
      <c r="E9033" s="112">
        <v>5</v>
      </c>
    </row>
    <row r="9034" spans="1:5">
      <c r="A9034" s="111">
        <v>44322</v>
      </c>
      <c r="B9034" s="112">
        <v>44323</v>
      </c>
      <c r="C9034" s="112" t="s">
        <v>913</v>
      </c>
      <c r="D9034" s="113">
        <f>VLOOKUP(Pag_Inicio_Corr_mas_casos[[#This Row],[Corregimiento]],Hoja3!$A$2:$D$676,4,0)</f>
        <v>20201</v>
      </c>
      <c r="E9034" s="112">
        <v>5</v>
      </c>
    </row>
    <row r="9035" spans="1:5">
      <c r="A9035" s="55">
        <v>44323</v>
      </c>
      <c r="B9035" s="56">
        <v>44324</v>
      </c>
      <c r="C9035" s="56" t="s">
        <v>906</v>
      </c>
      <c r="D9035" s="57">
        <f>VLOOKUP(Pag_Inicio_Corr_mas_casos[[#This Row],[Corregimiento]],Hoja3!$A$2:$D$676,4,0)</f>
        <v>40601</v>
      </c>
      <c r="E9035" s="56">
        <v>27</v>
      </c>
    </row>
    <row r="9036" spans="1:5">
      <c r="A9036" s="55">
        <v>44323</v>
      </c>
      <c r="B9036" s="56">
        <v>44324</v>
      </c>
      <c r="C9036" s="56" t="s">
        <v>868</v>
      </c>
      <c r="D9036" s="57">
        <f>VLOOKUP(Pag_Inicio_Corr_mas_casos[[#This Row],[Corregimiento]],Hoja3!$A$2:$D$676,4,0)</f>
        <v>91001</v>
      </c>
      <c r="E9036" s="56">
        <v>20</v>
      </c>
    </row>
    <row r="9037" spans="1:5">
      <c r="A9037" s="55">
        <v>44323</v>
      </c>
      <c r="B9037" s="56">
        <v>44324</v>
      </c>
      <c r="C9037" s="56" t="s">
        <v>892</v>
      </c>
      <c r="D9037" s="57">
        <f>VLOOKUP(Pag_Inicio_Corr_mas_casos[[#This Row],[Corregimiento]],Hoja3!$A$2:$D$676,4,0)</f>
        <v>80812</v>
      </c>
      <c r="E9037" s="56">
        <v>18</v>
      </c>
    </row>
    <row r="9038" spans="1:5">
      <c r="A9038" s="55">
        <v>44323</v>
      </c>
      <c r="B9038" s="56">
        <v>44324</v>
      </c>
      <c r="C9038" s="56" t="s">
        <v>857</v>
      </c>
      <c r="D9038" s="57">
        <f>VLOOKUP(Pag_Inicio_Corr_mas_casos[[#This Row],[Corregimiento]],Hoja3!$A$2:$D$676,4,0)</f>
        <v>80809</v>
      </c>
      <c r="E9038" s="56">
        <v>11</v>
      </c>
    </row>
    <row r="9039" spans="1:5">
      <c r="A9039" s="55">
        <v>44323</v>
      </c>
      <c r="B9039" s="56">
        <v>44324</v>
      </c>
      <c r="C9039" s="56" t="s">
        <v>785</v>
      </c>
      <c r="D9039" s="57">
        <f>VLOOKUP(Pag_Inicio_Corr_mas_casos[[#This Row],[Corregimiento]],Hoja3!$A$2:$D$676,4,0)</f>
        <v>81009</v>
      </c>
      <c r="E9039" s="56">
        <v>11</v>
      </c>
    </row>
    <row r="9040" spans="1:5">
      <c r="A9040" s="55">
        <v>44323</v>
      </c>
      <c r="B9040" s="56">
        <v>44324</v>
      </c>
      <c r="C9040" s="56" t="s">
        <v>959</v>
      </c>
      <c r="D9040" s="57">
        <f>VLOOKUP(Pag_Inicio_Corr_mas_casos[[#This Row],[Corregimiento]],Hoja3!$A$2:$D$676,4,0)</f>
        <v>20307</v>
      </c>
      <c r="E9040" s="56">
        <v>9</v>
      </c>
    </row>
    <row r="9041" spans="1:5">
      <c r="A9041" s="55">
        <v>44323</v>
      </c>
      <c r="B9041" s="56">
        <v>44324</v>
      </c>
      <c r="C9041" s="56" t="s">
        <v>1108</v>
      </c>
      <c r="D9041" s="57">
        <f>VLOOKUP(Pag_Inicio_Corr_mas_casos[[#This Row],[Corregimiento]],Hoja3!$A$2:$D$676,4,0)</f>
        <v>41401</v>
      </c>
      <c r="E9041" s="56">
        <v>9</v>
      </c>
    </row>
    <row r="9042" spans="1:5">
      <c r="A9042" s="55">
        <v>44323</v>
      </c>
      <c r="B9042" s="56">
        <v>44324</v>
      </c>
      <c r="C9042" s="56" t="s">
        <v>849</v>
      </c>
      <c r="D9042" s="57">
        <f>VLOOKUP(Pag_Inicio_Corr_mas_casos[[#This Row],[Corregimiento]],Hoja3!$A$2:$D$676,4,0)</f>
        <v>40611</v>
      </c>
      <c r="E9042" s="56">
        <v>8</v>
      </c>
    </row>
    <row r="9043" spans="1:5">
      <c r="A9043" s="55">
        <v>44323</v>
      </c>
      <c r="B9043" s="56">
        <v>44324</v>
      </c>
      <c r="C9043" s="56" t="s">
        <v>920</v>
      </c>
      <c r="D9043" s="57">
        <f>VLOOKUP(Pag_Inicio_Corr_mas_casos[[#This Row],[Corregimiento]],Hoja3!$A$2:$D$676,4,0)</f>
        <v>90101</v>
      </c>
      <c r="E9043" s="56">
        <v>8</v>
      </c>
    </row>
    <row r="9044" spans="1:5">
      <c r="A9044" s="55">
        <v>44323</v>
      </c>
      <c r="B9044" s="56">
        <v>44324</v>
      </c>
      <c r="C9044" s="56" t="s">
        <v>786</v>
      </c>
      <c r="D9044" s="57">
        <f>VLOOKUP(Pag_Inicio_Corr_mas_casos[[#This Row],[Corregimiento]],Hoja3!$A$2:$D$676,4,0)</f>
        <v>80806</v>
      </c>
      <c r="E9044" s="56">
        <v>7</v>
      </c>
    </row>
    <row r="9045" spans="1:5">
      <c r="A9045" s="55">
        <v>44323</v>
      </c>
      <c r="B9045" s="56">
        <v>44324</v>
      </c>
      <c r="C9045" s="56" t="s">
        <v>853</v>
      </c>
      <c r="D9045" s="57">
        <f>VLOOKUP(Pag_Inicio_Corr_mas_casos[[#This Row],[Corregimiento]],Hoja3!$A$2:$D$676,4,0)</f>
        <v>40612</v>
      </c>
      <c r="E9045" s="56">
        <v>6</v>
      </c>
    </row>
    <row r="9046" spans="1:5">
      <c r="A9046" s="55">
        <v>44323</v>
      </c>
      <c r="B9046" s="56">
        <v>44324</v>
      </c>
      <c r="C9046" s="56" t="s">
        <v>915</v>
      </c>
      <c r="D9046" s="57">
        <f>VLOOKUP(Pag_Inicio_Corr_mas_casos[[#This Row],[Corregimiento]],Hoja3!$A$2:$D$676,4,0)</f>
        <v>91013</v>
      </c>
      <c r="E9046" s="56">
        <v>6</v>
      </c>
    </row>
    <row r="9047" spans="1:5">
      <c r="A9047" s="55">
        <v>44323</v>
      </c>
      <c r="B9047" s="56">
        <v>44324</v>
      </c>
      <c r="C9047" s="56" t="s">
        <v>858</v>
      </c>
      <c r="D9047" s="57">
        <f>VLOOKUP(Pag_Inicio_Corr_mas_casos[[#This Row],[Corregimiento]],Hoja3!$A$2:$D$676,4,0)</f>
        <v>80819</v>
      </c>
      <c r="E9047" s="56">
        <v>6</v>
      </c>
    </row>
    <row r="9048" spans="1:5">
      <c r="A9048" s="55">
        <v>44323</v>
      </c>
      <c r="B9048" s="56">
        <v>44324</v>
      </c>
      <c r="C9048" s="56" t="s">
        <v>1092</v>
      </c>
      <c r="D9048" s="57">
        <f>VLOOKUP(Pag_Inicio_Corr_mas_casos[[#This Row],[Corregimiento]],Hoja3!$A$2:$D$676,4,0)</f>
        <v>30601</v>
      </c>
      <c r="E9048" s="56">
        <v>6</v>
      </c>
    </row>
    <row r="9049" spans="1:5">
      <c r="A9049" s="55">
        <v>44323</v>
      </c>
      <c r="B9049" s="56">
        <v>44324</v>
      </c>
      <c r="C9049" s="56" t="s">
        <v>798</v>
      </c>
      <c r="D9049" s="57">
        <f>VLOOKUP(Pag_Inicio_Corr_mas_casos[[#This Row],[Corregimiento]],Hoja3!$A$2:$D$676,4,0)</f>
        <v>80820</v>
      </c>
      <c r="E9049" s="56">
        <v>6</v>
      </c>
    </row>
    <row r="9050" spans="1:5">
      <c r="A9050" s="55">
        <v>44323</v>
      </c>
      <c r="B9050" s="56">
        <v>44324</v>
      </c>
      <c r="C9050" s="56" t="s">
        <v>792</v>
      </c>
      <c r="D9050" s="57">
        <f>VLOOKUP(Pag_Inicio_Corr_mas_casos[[#This Row],[Corregimiento]],Hoja3!$A$2:$D$676,4,0)</f>
        <v>80814</v>
      </c>
      <c r="E9050" s="56">
        <v>6</v>
      </c>
    </row>
    <row r="9051" spans="1:5">
      <c r="A9051" s="55">
        <v>44323</v>
      </c>
      <c r="B9051" s="56">
        <v>44324</v>
      </c>
      <c r="C9051" s="56" t="s">
        <v>1133</v>
      </c>
      <c r="D9051" s="57">
        <f>VLOOKUP(Pag_Inicio_Corr_mas_casos[[#This Row],[Corregimiento]],Hoja3!$A$2:$D$676,4,0)</f>
        <v>91003</v>
      </c>
      <c r="E9051" s="56">
        <v>6</v>
      </c>
    </row>
    <row r="9052" spans="1:5">
      <c r="A9052" s="55">
        <v>44323</v>
      </c>
      <c r="B9052" s="56">
        <v>44324</v>
      </c>
      <c r="C9052" s="56" t="s">
        <v>783</v>
      </c>
      <c r="D9052" s="57">
        <f>VLOOKUP(Pag_Inicio_Corr_mas_casos[[#This Row],[Corregimiento]],Hoja3!$A$2:$D$676,4,0)</f>
        <v>80810</v>
      </c>
      <c r="E9052" s="56">
        <v>5</v>
      </c>
    </row>
    <row r="9053" spans="1:5">
      <c r="A9053" s="55">
        <v>44323</v>
      </c>
      <c r="B9053" s="56">
        <v>44324</v>
      </c>
      <c r="C9053" s="56" t="s">
        <v>912</v>
      </c>
      <c r="D9053" s="57">
        <f>VLOOKUP(Pag_Inicio_Corr_mas_casos[[#This Row],[Corregimiento]],Hoja3!$A$2:$D$676,4,0)</f>
        <v>40610</v>
      </c>
      <c r="E9053" s="56">
        <v>5</v>
      </c>
    </row>
    <row r="9054" spans="1:5">
      <c r="A9054" s="55">
        <v>44323</v>
      </c>
      <c r="B9054" s="56">
        <v>44324</v>
      </c>
      <c r="C9054" s="56" t="s">
        <v>800</v>
      </c>
      <c r="D9054" s="57">
        <f>VLOOKUP(Pag_Inicio_Corr_mas_casos[[#This Row],[Corregimiento]],Hoja3!$A$2:$D$676,4,0)</f>
        <v>80822</v>
      </c>
      <c r="E9054" s="56">
        <v>5</v>
      </c>
    </row>
    <row r="9055" spans="1:5">
      <c r="A9055" s="58">
        <v>44324</v>
      </c>
      <c r="B9055" s="59">
        <v>44325</v>
      </c>
      <c r="C9055" s="59" t="s">
        <v>906</v>
      </c>
      <c r="D9055" s="60">
        <f>VLOOKUP(Pag_Inicio_Corr_mas_casos[[#This Row],[Corregimiento]],Hoja3!$A$2:$D$676,4,0)</f>
        <v>40601</v>
      </c>
      <c r="E9055" s="59">
        <v>26</v>
      </c>
    </row>
    <row r="9056" spans="1:5">
      <c r="A9056" s="58">
        <v>44324</v>
      </c>
      <c r="B9056" s="59">
        <v>44325</v>
      </c>
      <c r="C9056" s="59" t="s">
        <v>898</v>
      </c>
      <c r="D9056" s="60">
        <f>VLOOKUP(Pag_Inicio_Corr_mas_casos[[#This Row],[Corregimiento]],Hoja3!$A$2:$D$676,4,0)</f>
        <v>40201</v>
      </c>
      <c r="E9056" s="59">
        <v>15</v>
      </c>
    </row>
    <row r="9057" spans="1:5">
      <c r="A9057" s="58">
        <v>44324</v>
      </c>
      <c r="B9057" s="59">
        <v>44325</v>
      </c>
      <c r="C9057" s="59" t="s">
        <v>868</v>
      </c>
      <c r="D9057" s="60">
        <f>VLOOKUP(Pag_Inicio_Corr_mas_casos[[#This Row],[Corregimiento]],Hoja3!$A$2:$D$676,4,0)</f>
        <v>91001</v>
      </c>
      <c r="E9057" s="59">
        <v>13</v>
      </c>
    </row>
    <row r="9058" spans="1:5">
      <c r="A9058" s="58">
        <v>44324</v>
      </c>
      <c r="B9058" s="59">
        <v>44325</v>
      </c>
      <c r="C9058" s="59" t="s">
        <v>895</v>
      </c>
      <c r="D9058" s="60">
        <f>VLOOKUP(Pag_Inicio_Corr_mas_casos[[#This Row],[Corregimiento]],Hoja3!$A$2:$D$676,4,0)</f>
        <v>50316</v>
      </c>
      <c r="E9058" s="59">
        <v>13</v>
      </c>
    </row>
    <row r="9059" spans="1:5">
      <c r="A9059" s="58">
        <v>44324</v>
      </c>
      <c r="B9059" s="59">
        <v>44325</v>
      </c>
      <c r="C9059" s="59" t="s">
        <v>913</v>
      </c>
      <c r="D9059" s="60">
        <f>VLOOKUP(Pag_Inicio_Corr_mas_casos[[#This Row],[Corregimiento]],Hoja3!$A$2:$D$676,4,0)</f>
        <v>20201</v>
      </c>
      <c r="E9059" s="59">
        <v>12</v>
      </c>
    </row>
    <row r="9060" spans="1:5">
      <c r="A9060" s="58">
        <v>44324</v>
      </c>
      <c r="B9060" s="59">
        <v>44325</v>
      </c>
      <c r="C9060" s="59" t="s">
        <v>807</v>
      </c>
      <c r="D9060" s="60">
        <f>VLOOKUP(Pag_Inicio_Corr_mas_casos[[#This Row],[Corregimiento]],Hoja3!$A$2:$D$676,4,0)</f>
        <v>20601</v>
      </c>
      <c r="E9060" s="59">
        <v>11</v>
      </c>
    </row>
    <row r="9061" spans="1:5">
      <c r="A9061" s="58">
        <v>44324</v>
      </c>
      <c r="B9061" s="59">
        <v>44325</v>
      </c>
      <c r="C9061" s="59" t="s">
        <v>816</v>
      </c>
      <c r="D9061" s="60">
        <f>VLOOKUP(Pag_Inicio_Corr_mas_casos[[#This Row],[Corregimiento]],Hoja3!$A$2:$D$676,4,0)</f>
        <v>40606</v>
      </c>
      <c r="E9061" s="59">
        <v>11</v>
      </c>
    </row>
    <row r="9062" spans="1:5">
      <c r="A9062" s="58">
        <v>44324</v>
      </c>
      <c r="B9062" s="59">
        <v>44325</v>
      </c>
      <c r="C9062" s="59" t="s">
        <v>892</v>
      </c>
      <c r="D9062" s="60">
        <f>VLOOKUP(Pag_Inicio_Corr_mas_casos[[#This Row],[Corregimiento]],Hoja3!$A$2:$D$676,4,0)</f>
        <v>80812</v>
      </c>
      <c r="E9062" s="59">
        <v>11</v>
      </c>
    </row>
    <row r="9063" spans="1:5">
      <c r="A9063" s="58">
        <v>44324</v>
      </c>
      <c r="B9063" s="59">
        <v>44325</v>
      </c>
      <c r="C9063" s="59" t="s">
        <v>925</v>
      </c>
      <c r="D9063" s="60">
        <f>VLOOKUP(Pag_Inicio_Corr_mas_casos[[#This Row],[Corregimiento]],Hoja3!$A$2:$D$676,4,0)</f>
        <v>91101</v>
      </c>
      <c r="E9063" s="59">
        <v>11</v>
      </c>
    </row>
    <row r="9064" spans="1:5">
      <c r="A9064" s="58">
        <v>44324</v>
      </c>
      <c r="B9064" s="59">
        <v>44325</v>
      </c>
      <c r="C9064" s="59" t="s">
        <v>924</v>
      </c>
      <c r="D9064" s="60">
        <f>VLOOKUP(Pag_Inicio_Corr_mas_casos[[#This Row],[Corregimiento]],Hoja3!$A$2:$D$676,4,0)</f>
        <v>40503</v>
      </c>
      <c r="E9064" s="59">
        <v>10</v>
      </c>
    </row>
    <row r="9065" spans="1:5">
      <c r="A9065" s="58">
        <v>44324</v>
      </c>
      <c r="B9065" s="59">
        <v>44325</v>
      </c>
      <c r="C9065" s="59" t="s">
        <v>879</v>
      </c>
      <c r="D9065" s="60">
        <f>VLOOKUP(Pag_Inicio_Corr_mas_casos[[#This Row],[Corregimiento]],Hoja3!$A$2:$D$676,4,0)</f>
        <v>91008</v>
      </c>
      <c r="E9065" s="59">
        <v>10</v>
      </c>
    </row>
    <row r="9066" spans="1:5">
      <c r="A9066" s="58">
        <v>44324</v>
      </c>
      <c r="B9066" s="59">
        <v>44325</v>
      </c>
      <c r="C9066" s="59" t="s">
        <v>904</v>
      </c>
      <c r="D9066" s="60">
        <f>VLOOKUP(Pag_Inicio_Corr_mas_casos[[#This Row],[Corregimiento]],Hoja3!$A$2:$D$676,4,0)</f>
        <v>40501</v>
      </c>
      <c r="E9066" s="59">
        <v>10</v>
      </c>
    </row>
    <row r="9067" spans="1:5">
      <c r="A9067" s="58">
        <v>44324</v>
      </c>
      <c r="B9067" s="59">
        <v>44325</v>
      </c>
      <c r="C9067" s="59" t="s">
        <v>618</v>
      </c>
      <c r="D9067" s="60">
        <f>VLOOKUP(Pag_Inicio_Corr_mas_casos[[#This Row],[Corregimiento]],Hoja3!$A$2:$D$676,4,0)</f>
        <v>80821</v>
      </c>
      <c r="E9067" s="59">
        <v>9</v>
      </c>
    </row>
    <row r="9068" spans="1:5">
      <c r="A9068" s="58">
        <v>44324</v>
      </c>
      <c r="B9068" s="59">
        <v>44325</v>
      </c>
      <c r="C9068" s="59" t="s">
        <v>853</v>
      </c>
      <c r="D9068" s="60">
        <f>VLOOKUP(Pag_Inicio_Corr_mas_casos[[#This Row],[Corregimiento]],Hoja3!$A$2:$D$676,4,0)</f>
        <v>40612</v>
      </c>
      <c r="E9068" s="59">
        <v>9</v>
      </c>
    </row>
    <row r="9069" spans="1:5">
      <c r="A9069" s="58">
        <v>44324</v>
      </c>
      <c r="B9069" s="59">
        <v>44325</v>
      </c>
      <c r="C9069" s="59" t="s">
        <v>878</v>
      </c>
      <c r="D9069" s="60">
        <f>VLOOKUP(Pag_Inicio_Corr_mas_casos[[#This Row],[Corregimiento]],Hoja3!$A$2:$D$676,4,0)</f>
        <v>30104</v>
      </c>
      <c r="E9069" s="59">
        <v>9</v>
      </c>
    </row>
    <row r="9070" spans="1:5">
      <c r="A9070" s="58">
        <v>44324</v>
      </c>
      <c r="B9070" s="59">
        <v>44325</v>
      </c>
      <c r="C9070" s="59" t="s">
        <v>783</v>
      </c>
      <c r="D9070" s="60">
        <f>VLOOKUP(Pag_Inicio_Corr_mas_casos[[#This Row],[Corregimiento]],Hoja3!$A$2:$D$676,4,0)</f>
        <v>80810</v>
      </c>
      <c r="E9070" s="59">
        <v>8</v>
      </c>
    </row>
    <row r="9071" spans="1:5">
      <c r="A9071" s="58">
        <v>44324</v>
      </c>
      <c r="B9071" s="59">
        <v>44325</v>
      </c>
      <c r="C9071" s="59" t="s">
        <v>849</v>
      </c>
      <c r="D9071" s="60">
        <f>VLOOKUP(Pag_Inicio_Corr_mas_casos[[#This Row],[Corregimiento]],Hoja3!$A$2:$D$676,4,0)</f>
        <v>40611</v>
      </c>
      <c r="E9071" s="59">
        <v>8</v>
      </c>
    </row>
    <row r="9072" spans="1:5">
      <c r="A9072" s="58">
        <v>44324</v>
      </c>
      <c r="B9072" s="59">
        <v>44325</v>
      </c>
      <c r="C9072" s="59" t="s">
        <v>867</v>
      </c>
      <c r="D9072" s="60">
        <f>VLOOKUP(Pag_Inicio_Corr_mas_casos[[#This Row],[Corregimiento]],Hoja3!$A$2:$D$676,4,0)</f>
        <v>81003</v>
      </c>
      <c r="E9072" s="59">
        <v>8</v>
      </c>
    </row>
    <row r="9073" spans="1:5">
      <c r="A9073" s="58">
        <v>44324</v>
      </c>
      <c r="B9073" s="59">
        <v>44325</v>
      </c>
      <c r="C9073" s="59" t="s">
        <v>1108</v>
      </c>
      <c r="D9073" s="60">
        <f>VLOOKUP(Pag_Inicio_Corr_mas_casos[[#This Row],[Corregimiento]],Hoja3!$A$2:$D$676,4,0)</f>
        <v>41401</v>
      </c>
      <c r="E9073" s="59">
        <v>7</v>
      </c>
    </row>
    <row r="9074" spans="1:5">
      <c r="A9074" s="58">
        <v>44324</v>
      </c>
      <c r="B9074" s="59">
        <v>44325</v>
      </c>
      <c r="C9074" s="59" t="s">
        <v>882</v>
      </c>
      <c r="D9074" s="60">
        <f>VLOOKUP(Pag_Inicio_Corr_mas_casos[[#This Row],[Corregimiento]],Hoja3!$A$2:$D$676,4,0)</f>
        <v>130106</v>
      </c>
      <c r="E9074" s="59">
        <v>7</v>
      </c>
    </row>
    <row r="9075" spans="1:5">
      <c r="A9075" s="67">
        <v>44325</v>
      </c>
      <c r="B9075" s="68">
        <v>44326</v>
      </c>
      <c r="C9075" s="68" t="s">
        <v>906</v>
      </c>
      <c r="D9075" s="69">
        <f>VLOOKUP(Pag_Inicio_Corr_mas_casos[[#This Row],[Corregimiento]],Hoja3!$A$2:$D$676,4,0)</f>
        <v>40601</v>
      </c>
      <c r="E9075" s="68">
        <v>20</v>
      </c>
    </row>
    <row r="9076" spans="1:5">
      <c r="A9076" s="67">
        <v>44325</v>
      </c>
      <c r="B9076" s="68">
        <v>44326</v>
      </c>
      <c r="C9076" s="68" t="s">
        <v>879</v>
      </c>
      <c r="D9076" s="69">
        <f>VLOOKUP(Pag_Inicio_Corr_mas_casos[[#This Row],[Corregimiento]],Hoja3!$A$2:$D$676,4,0)</f>
        <v>91008</v>
      </c>
      <c r="E9076" s="68">
        <v>16</v>
      </c>
    </row>
    <row r="9077" spans="1:5">
      <c r="A9077" s="67">
        <v>44325</v>
      </c>
      <c r="B9077" s="68">
        <v>44326</v>
      </c>
      <c r="C9077" s="68" t="s">
        <v>857</v>
      </c>
      <c r="D9077" s="69">
        <f>VLOOKUP(Pag_Inicio_Corr_mas_casos[[#This Row],[Corregimiento]],Hoja3!$A$2:$D$676,4,0)</f>
        <v>80809</v>
      </c>
      <c r="E9077" s="68">
        <v>13</v>
      </c>
    </row>
    <row r="9078" spans="1:5">
      <c r="A9078" s="67">
        <v>44325</v>
      </c>
      <c r="B9078" s="68">
        <v>44326</v>
      </c>
      <c r="C9078" s="68" t="s">
        <v>1132</v>
      </c>
      <c r="D9078" s="69">
        <f>VLOOKUP(Pag_Inicio_Corr_mas_casos[[#This Row],[Corregimiento]],Hoja3!$A$2:$D$676,4,0)</f>
        <v>41205</v>
      </c>
      <c r="E9078" s="68">
        <v>12</v>
      </c>
    </row>
    <row r="9079" spans="1:5">
      <c r="A9079" s="67">
        <v>44325</v>
      </c>
      <c r="B9079" s="68">
        <v>44326</v>
      </c>
      <c r="C9079" s="68" t="s">
        <v>868</v>
      </c>
      <c r="D9079" s="69">
        <f>VLOOKUP(Pag_Inicio_Corr_mas_casos[[#This Row],[Corregimiento]],Hoja3!$A$2:$D$676,4,0)</f>
        <v>91001</v>
      </c>
      <c r="E9079" s="68">
        <v>12</v>
      </c>
    </row>
    <row r="9080" spans="1:5">
      <c r="A9080" s="67">
        <v>44325</v>
      </c>
      <c r="B9080" s="68">
        <v>44326</v>
      </c>
      <c r="C9080" s="68" t="s">
        <v>912</v>
      </c>
      <c r="D9080" s="69">
        <f>VLOOKUP(Pag_Inicio_Corr_mas_casos[[#This Row],[Corregimiento]],Hoja3!$A$2:$D$676,4,0)</f>
        <v>40610</v>
      </c>
      <c r="E9080" s="68">
        <v>11</v>
      </c>
    </row>
    <row r="9081" spans="1:5">
      <c r="A9081" s="67">
        <v>44325</v>
      </c>
      <c r="B9081" s="68">
        <v>44326</v>
      </c>
      <c r="C9081" s="68" t="s">
        <v>849</v>
      </c>
      <c r="D9081" s="69">
        <f>VLOOKUP(Pag_Inicio_Corr_mas_casos[[#This Row],[Corregimiento]],Hoja3!$A$2:$D$676,4,0)</f>
        <v>40611</v>
      </c>
      <c r="E9081" s="68">
        <v>11</v>
      </c>
    </row>
    <row r="9082" spans="1:5">
      <c r="A9082" s="67">
        <v>44325</v>
      </c>
      <c r="B9082" s="68">
        <v>44326</v>
      </c>
      <c r="C9082" s="68" t="s">
        <v>958</v>
      </c>
      <c r="D9082" s="69">
        <f>VLOOKUP(Pag_Inicio_Corr_mas_casos[[#This Row],[Corregimiento]],Hoja3!$A$2:$D$676,4,0)</f>
        <v>40801</v>
      </c>
      <c r="E9082" s="68">
        <v>9</v>
      </c>
    </row>
    <row r="9083" spans="1:5">
      <c r="A9083" s="67">
        <v>44325</v>
      </c>
      <c r="B9083" s="68">
        <v>44326</v>
      </c>
      <c r="C9083" s="68" t="s">
        <v>785</v>
      </c>
      <c r="D9083" s="69">
        <f>VLOOKUP(Pag_Inicio_Corr_mas_casos[[#This Row],[Corregimiento]],Hoja3!$A$2:$D$676,4,0)</f>
        <v>81009</v>
      </c>
      <c r="E9083" s="68">
        <v>9</v>
      </c>
    </row>
    <row r="9084" spans="1:5">
      <c r="A9084" s="67">
        <v>44325</v>
      </c>
      <c r="B9084" s="68">
        <v>44326</v>
      </c>
      <c r="C9084" s="68" t="s">
        <v>858</v>
      </c>
      <c r="D9084" s="69">
        <f>VLOOKUP(Pag_Inicio_Corr_mas_casos[[#This Row],[Corregimiento]],Hoja3!$A$2:$D$676,4,0)</f>
        <v>80819</v>
      </c>
      <c r="E9084" s="68">
        <v>9</v>
      </c>
    </row>
    <row r="9085" spans="1:5">
      <c r="A9085" s="67">
        <v>44325</v>
      </c>
      <c r="B9085" s="68">
        <v>44326</v>
      </c>
      <c r="C9085" s="68" t="s">
        <v>816</v>
      </c>
      <c r="D9085" s="69">
        <f>VLOOKUP(Pag_Inicio_Corr_mas_casos[[#This Row],[Corregimiento]],Hoja3!$A$2:$D$676,4,0)</f>
        <v>40606</v>
      </c>
      <c r="E9085" s="68">
        <v>9</v>
      </c>
    </row>
    <row r="9086" spans="1:5">
      <c r="A9086" s="67">
        <v>44325</v>
      </c>
      <c r="B9086" s="68">
        <v>44326</v>
      </c>
      <c r="C9086" s="68" t="s">
        <v>1013</v>
      </c>
      <c r="D9086" s="69">
        <f>VLOOKUP(Pag_Inicio_Corr_mas_casos[[#This Row],[Corregimiento]],Hoja3!$A$2:$D$676,4,0)</f>
        <v>10201</v>
      </c>
      <c r="E9086" s="68">
        <v>8</v>
      </c>
    </row>
    <row r="9087" spans="1:5">
      <c r="A9087" s="67">
        <v>44325</v>
      </c>
      <c r="B9087" s="68">
        <v>44326</v>
      </c>
      <c r="C9087" s="68" t="s">
        <v>993</v>
      </c>
      <c r="D9087" s="69">
        <f>VLOOKUP(Pag_Inicio_Corr_mas_casos[[#This Row],[Corregimiento]],Hoja3!$A$2:$D$676,4,0)</f>
        <v>20301</v>
      </c>
      <c r="E9087" s="68">
        <v>8</v>
      </c>
    </row>
    <row r="9088" spans="1:5">
      <c r="A9088" s="67">
        <v>44325</v>
      </c>
      <c r="B9088" s="68">
        <v>44326</v>
      </c>
      <c r="C9088" s="68" t="s">
        <v>892</v>
      </c>
      <c r="D9088" s="69">
        <f>VLOOKUP(Pag_Inicio_Corr_mas_casos[[#This Row],[Corregimiento]],Hoja3!$A$2:$D$676,4,0)</f>
        <v>80812</v>
      </c>
      <c r="E9088" s="68">
        <v>8</v>
      </c>
    </row>
    <row r="9089" spans="1:5">
      <c r="A9089" s="67">
        <v>44325</v>
      </c>
      <c r="B9089" s="68">
        <v>44326</v>
      </c>
      <c r="C9089" s="68" t="s">
        <v>916</v>
      </c>
      <c r="D9089" s="69">
        <f>VLOOKUP(Pag_Inicio_Corr_mas_casos[[#This Row],[Corregimiento]],Hoja3!$A$2:$D$676,4,0)</f>
        <v>91011</v>
      </c>
      <c r="E9089" s="68">
        <v>7</v>
      </c>
    </row>
    <row r="9090" spans="1:5">
      <c r="A9090" s="67">
        <v>44325</v>
      </c>
      <c r="B9090" s="68">
        <v>44326</v>
      </c>
      <c r="C9090" s="68" t="s">
        <v>882</v>
      </c>
      <c r="D9090" s="69">
        <f>VLOOKUP(Pag_Inicio_Corr_mas_casos[[#This Row],[Corregimiento]],Hoja3!$A$2:$D$676,4,0)</f>
        <v>130106</v>
      </c>
      <c r="E9090" s="68">
        <v>7</v>
      </c>
    </row>
    <row r="9091" spans="1:5">
      <c r="A9091" s="67">
        <v>44325</v>
      </c>
      <c r="B9091" s="68">
        <v>44326</v>
      </c>
      <c r="C9091" s="68" t="s">
        <v>804</v>
      </c>
      <c r="D9091" s="69">
        <f>VLOOKUP(Pag_Inicio_Corr_mas_casos[[#This Row],[Corregimiento]],Hoja3!$A$2:$D$676,4,0)</f>
        <v>50208</v>
      </c>
      <c r="E9091" s="68">
        <v>6</v>
      </c>
    </row>
    <row r="9092" spans="1:5">
      <c r="A9092" s="67">
        <v>44325</v>
      </c>
      <c r="B9092" s="68">
        <v>44326</v>
      </c>
      <c r="C9092" s="68" t="s">
        <v>1136</v>
      </c>
      <c r="D9092" s="69">
        <f>VLOOKUP(Pag_Inicio_Corr_mas_casos[[#This Row],[Corregimiento]],Hoja3!$A$2:$D$676,4,0)</f>
        <v>100103</v>
      </c>
      <c r="E9092" s="68">
        <v>6</v>
      </c>
    </row>
    <row r="9093" spans="1:5">
      <c r="A9093" s="67">
        <v>44325</v>
      </c>
      <c r="B9093" s="68">
        <v>44326</v>
      </c>
      <c r="C9093" s="68" t="s">
        <v>788</v>
      </c>
      <c r="D9093" s="69">
        <f>VLOOKUP(Pag_Inicio_Corr_mas_casos[[#This Row],[Corregimiento]],Hoja3!$A$2:$D$676,4,0)</f>
        <v>80807</v>
      </c>
      <c r="E9093" s="68">
        <v>6</v>
      </c>
    </row>
    <row r="9094" spans="1:5">
      <c r="A9094" s="64">
        <v>44326</v>
      </c>
      <c r="B9094" s="162">
        <v>44327</v>
      </c>
      <c r="C9094" s="65" t="s">
        <v>868</v>
      </c>
      <c r="D9094" s="66">
        <f>VLOOKUP(Pag_Inicio_Corr_mas_casos[[#This Row],[Corregimiento]],Hoja3!$A$2:$D$676,4,0)</f>
        <v>91001</v>
      </c>
      <c r="E9094" s="65">
        <v>11</v>
      </c>
    </row>
    <row r="9095" spans="1:5">
      <c r="A9095" s="64">
        <v>44326</v>
      </c>
      <c r="B9095" s="162">
        <v>44327</v>
      </c>
      <c r="C9095" s="65" t="s">
        <v>916</v>
      </c>
      <c r="D9095" s="66">
        <f>VLOOKUP(Pag_Inicio_Corr_mas_casos[[#This Row],[Corregimiento]],Hoja3!$A$2:$D$676,4,0)</f>
        <v>91011</v>
      </c>
      <c r="E9095" s="65">
        <v>11</v>
      </c>
    </row>
    <row r="9096" spans="1:5">
      <c r="A9096" s="64">
        <v>44326</v>
      </c>
      <c r="B9096" s="162">
        <v>44327</v>
      </c>
      <c r="C9096" s="65" t="s">
        <v>904</v>
      </c>
      <c r="D9096" s="66">
        <f>VLOOKUP(Pag_Inicio_Corr_mas_casos[[#This Row],[Corregimiento]],Hoja3!$A$2:$D$676,4,0)</f>
        <v>40501</v>
      </c>
      <c r="E9096" s="65">
        <v>10</v>
      </c>
    </row>
    <row r="9097" spans="1:5">
      <c r="A9097" s="64">
        <v>44326</v>
      </c>
      <c r="B9097" s="162">
        <v>44327</v>
      </c>
      <c r="C9097" s="65" t="s">
        <v>944</v>
      </c>
      <c r="D9097" s="66">
        <f>VLOOKUP(Pag_Inicio_Corr_mas_casos[[#This Row],[Corregimiento]],Hoja3!$A$2:$D$676,4,0)</f>
        <v>40205</v>
      </c>
      <c r="E9097" s="65">
        <v>9</v>
      </c>
    </row>
    <row r="9098" spans="1:5">
      <c r="A9098" s="64">
        <v>44326</v>
      </c>
      <c r="B9098" s="162">
        <v>44327</v>
      </c>
      <c r="C9098" s="65" t="s">
        <v>858</v>
      </c>
      <c r="D9098" s="66">
        <f>VLOOKUP(Pag_Inicio_Corr_mas_casos[[#This Row],[Corregimiento]],Hoja3!$A$2:$D$676,4,0)</f>
        <v>80819</v>
      </c>
      <c r="E9098" s="65">
        <v>9</v>
      </c>
    </row>
    <row r="9099" spans="1:5">
      <c r="A9099" s="64">
        <v>44326</v>
      </c>
      <c r="B9099" s="162">
        <v>44327</v>
      </c>
      <c r="C9099" s="65" t="s">
        <v>849</v>
      </c>
      <c r="D9099" s="66">
        <f>VLOOKUP(Pag_Inicio_Corr_mas_casos[[#This Row],[Corregimiento]],Hoja3!$A$2:$D$676,4,0)</f>
        <v>40611</v>
      </c>
      <c r="E9099" s="65">
        <v>9</v>
      </c>
    </row>
    <row r="9100" spans="1:5">
      <c r="A9100" s="64">
        <v>44326</v>
      </c>
      <c r="B9100" s="162">
        <v>44327</v>
      </c>
      <c r="C9100" s="65" t="s">
        <v>785</v>
      </c>
      <c r="D9100" s="66">
        <f>VLOOKUP(Pag_Inicio_Corr_mas_casos[[#This Row],[Corregimiento]],Hoja3!$A$2:$D$676,4,0)</f>
        <v>81009</v>
      </c>
      <c r="E9100" s="65">
        <v>9</v>
      </c>
    </row>
    <row r="9101" spans="1:5">
      <c r="A9101" s="64">
        <v>44326</v>
      </c>
      <c r="B9101" s="162">
        <v>44327</v>
      </c>
      <c r="C9101" s="65" t="s">
        <v>906</v>
      </c>
      <c r="D9101" s="66">
        <f>VLOOKUP(Pag_Inicio_Corr_mas_casos[[#This Row],[Corregimiento]],Hoja3!$A$2:$D$676,4,0)</f>
        <v>40601</v>
      </c>
      <c r="E9101" s="65">
        <v>5</v>
      </c>
    </row>
    <row r="9102" spans="1:5">
      <c r="A9102" s="64">
        <v>44326</v>
      </c>
      <c r="B9102" s="162">
        <v>44327</v>
      </c>
      <c r="C9102" s="65" t="s">
        <v>797</v>
      </c>
      <c r="D9102" s="66">
        <f>VLOOKUP(Pag_Inicio_Corr_mas_casos[[#This Row],[Corregimiento]],Hoja3!$A$2:$D$676,4,0)</f>
        <v>80813</v>
      </c>
      <c r="E9102" s="65">
        <v>5</v>
      </c>
    </row>
    <row r="9103" spans="1:5">
      <c r="A9103" s="64">
        <v>44326</v>
      </c>
      <c r="B9103" s="162">
        <v>44327</v>
      </c>
      <c r="C9103" s="65" t="s">
        <v>1013</v>
      </c>
      <c r="D9103" s="66">
        <f>VLOOKUP(Pag_Inicio_Corr_mas_casos[[#This Row],[Corregimiento]],Hoja3!$A$2:$D$676,4,0)</f>
        <v>10201</v>
      </c>
      <c r="E9103" s="65">
        <v>5</v>
      </c>
    </row>
    <row r="9104" spans="1:5">
      <c r="A9104" s="64">
        <v>44326</v>
      </c>
      <c r="B9104" s="162">
        <v>44327</v>
      </c>
      <c r="C9104" s="65" t="s">
        <v>786</v>
      </c>
      <c r="D9104" s="66">
        <f>VLOOKUP(Pag_Inicio_Corr_mas_casos[[#This Row],[Corregimiento]],Hoja3!$A$2:$D$676,4,0)</f>
        <v>80806</v>
      </c>
      <c r="E9104" s="65">
        <v>5</v>
      </c>
    </row>
    <row r="9105" spans="1:5">
      <c r="A9105" s="64">
        <v>44326</v>
      </c>
      <c r="B9105" s="162">
        <v>44327</v>
      </c>
      <c r="C9105" s="65" t="s">
        <v>853</v>
      </c>
      <c r="D9105" s="66">
        <f>VLOOKUP(Pag_Inicio_Corr_mas_casos[[#This Row],[Corregimiento]],Hoja3!$A$2:$D$676,4,0)</f>
        <v>40612</v>
      </c>
      <c r="E9105" s="65">
        <v>5</v>
      </c>
    </row>
    <row r="9106" spans="1:5">
      <c r="A9106" s="64">
        <v>44326</v>
      </c>
      <c r="B9106" s="162">
        <v>44327</v>
      </c>
      <c r="C9106" s="65" t="s">
        <v>892</v>
      </c>
      <c r="D9106" s="66">
        <f>VLOOKUP(Pag_Inicio_Corr_mas_casos[[#This Row],[Corregimiento]],Hoja3!$A$2:$D$676,4,0)</f>
        <v>80812</v>
      </c>
      <c r="E9106" s="65">
        <v>5</v>
      </c>
    </row>
    <row r="9107" spans="1:5">
      <c r="A9107" s="64">
        <v>44326</v>
      </c>
      <c r="B9107" s="162">
        <v>44327</v>
      </c>
      <c r="C9107" s="65" t="s">
        <v>1050</v>
      </c>
      <c r="D9107" s="66">
        <f>VLOOKUP(Pag_Inicio_Corr_mas_casos[[#This Row],[Corregimiento]],Hoja3!$A$2:$D$676,4,0)</f>
        <v>120507</v>
      </c>
      <c r="E9107" s="65">
        <v>4</v>
      </c>
    </row>
    <row r="9108" spans="1:5">
      <c r="A9108" s="64">
        <v>44326</v>
      </c>
      <c r="B9108" s="162">
        <v>44327</v>
      </c>
      <c r="C9108" s="65" t="s">
        <v>855</v>
      </c>
      <c r="D9108" s="66">
        <f>VLOOKUP(Pag_Inicio_Corr_mas_casos[[#This Row],[Corregimiento]],Hoja3!$A$2:$D$676,4,0)</f>
        <v>40608</v>
      </c>
      <c r="E9108" s="65">
        <v>4</v>
      </c>
    </row>
    <row r="9109" spans="1:5">
      <c r="A9109" s="64">
        <v>44326</v>
      </c>
      <c r="B9109" s="162">
        <v>44327</v>
      </c>
      <c r="C9109" s="65" t="s">
        <v>837</v>
      </c>
      <c r="D9109" s="66">
        <f>VLOOKUP(Pag_Inicio_Corr_mas_casos[[#This Row],[Corregimiento]],Hoja3!$A$2:$D$676,4,0)</f>
        <v>130706</v>
      </c>
      <c r="E9109" s="65">
        <v>4</v>
      </c>
    </row>
    <row r="9110" spans="1:5">
      <c r="A9110" s="64">
        <v>44326</v>
      </c>
      <c r="B9110" s="162">
        <v>44327</v>
      </c>
      <c r="C9110" s="65" t="s">
        <v>1017</v>
      </c>
      <c r="D9110" s="66">
        <f>VLOOKUP(Pag_Inicio_Corr_mas_casos[[#This Row],[Corregimiento]],Hoja3!$A$2:$D$676,4,0)</f>
        <v>10215</v>
      </c>
      <c r="E9110" s="65">
        <v>4</v>
      </c>
    </row>
    <row r="9111" spans="1:5">
      <c r="A9111" s="64">
        <v>44326</v>
      </c>
      <c r="B9111" s="162">
        <v>44327</v>
      </c>
      <c r="C9111" s="65" t="s">
        <v>857</v>
      </c>
      <c r="D9111" s="66">
        <f>VLOOKUP(Pag_Inicio_Corr_mas_casos[[#This Row],[Corregimiento]],Hoja3!$A$2:$D$676,4,0)</f>
        <v>80809</v>
      </c>
      <c r="E9111" s="65">
        <v>4</v>
      </c>
    </row>
    <row r="9112" spans="1:5">
      <c r="A9112" s="64">
        <v>44326</v>
      </c>
      <c r="B9112" s="162">
        <v>44327</v>
      </c>
      <c r="C9112" s="65" t="s">
        <v>1137</v>
      </c>
      <c r="D9112" s="66">
        <f>VLOOKUP(Pag_Inicio_Corr_mas_casos[[#This Row],[Corregimiento]],Hoja3!$A$2:$D$676,4,0)</f>
        <v>90804</v>
      </c>
      <c r="E9112" s="65">
        <v>4</v>
      </c>
    </row>
    <row r="9113" spans="1:5">
      <c r="A9113" s="64">
        <v>44326</v>
      </c>
      <c r="B9113" s="162">
        <v>44327</v>
      </c>
      <c r="C9113" s="65" t="s">
        <v>816</v>
      </c>
      <c r="D9113" s="66">
        <f>VLOOKUP(Pag_Inicio_Corr_mas_casos[[#This Row],[Corregimiento]],Hoja3!$A$2:$D$676,4,0)</f>
        <v>40606</v>
      </c>
      <c r="E9113" s="65">
        <v>4</v>
      </c>
    </row>
    <row r="9114" spans="1:5">
      <c r="A9114" s="80">
        <v>44327</v>
      </c>
      <c r="B9114" s="163">
        <v>44328</v>
      </c>
      <c r="C9114" s="81" t="s">
        <v>906</v>
      </c>
      <c r="D9114" s="164">
        <f>VLOOKUP(Pag_Inicio_Corr_mas_casos[[#This Row],[Corregimiento]],Hoja3!$A$2:$D$676,4,0)</f>
        <v>40601</v>
      </c>
      <c r="E9114" s="81">
        <v>26</v>
      </c>
    </row>
    <row r="9115" spans="1:5">
      <c r="A9115" s="80">
        <v>44327</v>
      </c>
      <c r="B9115" s="163">
        <v>44328</v>
      </c>
      <c r="C9115" s="81" t="s">
        <v>892</v>
      </c>
      <c r="D9115" s="164">
        <f>VLOOKUP(Pag_Inicio_Corr_mas_casos[[#This Row],[Corregimiento]],Hoja3!$A$2:$D$676,4,0)</f>
        <v>80812</v>
      </c>
      <c r="E9115" s="81">
        <v>14</v>
      </c>
    </row>
    <row r="9116" spans="1:5">
      <c r="A9116" s="80">
        <v>44327</v>
      </c>
      <c r="B9116" s="163">
        <v>44328</v>
      </c>
      <c r="C9116" s="81" t="s">
        <v>783</v>
      </c>
      <c r="D9116" s="164">
        <f>VLOOKUP(Pag_Inicio_Corr_mas_casos[[#This Row],[Corregimiento]],Hoja3!$A$2:$D$676,4,0)</f>
        <v>80810</v>
      </c>
      <c r="E9116" s="81">
        <v>13</v>
      </c>
    </row>
    <row r="9117" spans="1:5">
      <c r="A9117" s="80">
        <v>44327</v>
      </c>
      <c r="B9117" s="163">
        <v>44328</v>
      </c>
      <c r="C9117" s="81" t="s">
        <v>786</v>
      </c>
      <c r="D9117" s="164">
        <f>VLOOKUP(Pag_Inicio_Corr_mas_casos[[#This Row],[Corregimiento]],Hoja3!$A$2:$D$676,4,0)</f>
        <v>80806</v>
      </c>
      <c r="E9117" s="81">
        <v>13</v>
      </c>
    </row>
    <row r="9118" spans="1:5">
      <c r="A9118" s="80">
        <v>44327</v>
      </c>
      <c r="B9118" s="163">
        <v>44328</v>
      </c>
      <c r="C9118" s="81" t="s">
        <v>857</v>
      </c>
      <c r="D9118" s="164">
        <f>VLOOKUP(Pag_Inicio_Corr_mas_casos[[#This Row],[Corregimiento]],Hoja3!$A$2:$D$676,4,0)</f>
        <v>80809</v>
      </c>
      <c r="E9118" s="81">
        <v>13</v>
      </c>
    </row>
    <row r="9119" spans="1:5">
      <c r="A9119" s="80">
        <v>44327</v>
      </c>
      <c r="B9119" s="163">
        <v>44328</v>
      </c>
      <c r="C9119" s="81" t="s">
        <v>879</v>
      </c>
      <c r="D9119" s="164">
        <f>VLOOKUP(Pag_Inicio_Corr_mas_casos[[#This Row],[Corregimiento]],Hoja3!$A$2:$D$676,4,0)</f>
        <v>91008</v>
      </c>
      <c r="E9119" s="81">
        <v>11</v>
      </c>
    </row>
    <row r="9120" spans="1:5">
      <c r="A9120" s="80">
        <v>44327</v>
      </c>
      <c r="B9120" s="163">
        <v>44328</v>
      </c>
      <c r="C9120" s="81" t="s">
        <v>788</v>
      </c>
      <c r="D9120" s="164">
        <f>VLOOKUP(Pag_Inicio_Corr_mas_casos[[#This Row],[Corregimiento]],Hoja3!$A$2:$D$676,4,0)</f>
        <v>80807</v>
      </c>
      <c r="E9120" s="81">
        <v>11</v>
      </c>
    </row>
    <row r="9121" spans="1:5">
      <c r="A9121" s="80">
        <v>44327</v>
      </c>
      <c r="B9121" s="163">
        <v>44328</v>
      </c>
      <c r="C9121" s="81" t="s">
        <v>916</v>
      </c>
      <c r="D9121" s="164">
        <f>VLOOKUP(Pag_Inicio_Corr_mas_casos[[#This Row],[Corregimiento]],Hoja3!$A$2:$D$676,4,0)</f>
        <v>91011</v>
      </c>
      <c r="E9121" s="81">
        <v>10</v>
      </c>
    </row>
    <row r="9122" spans="1:5">
      <c r="A9122" s="80">
        <v>44327</v>
      </c>
      <c r="B9122" s="163">
        <v>44328</v>
      </c>
      <c r="C9122" s="81" t="s">
        <v>785</v>
      </c>
      <c r="D9122" s="164">
        <f>VLOOKUP(Pag_Inicio_Corr_mas_casos[[#This Row],[Corregimiento]],Hoja3!$A$2:$D$676,4,0)</f>
        <v>81009</v>
      </c>
      <c r="E9122" s="81">
        <v>9</v>
      </c>
    </row>
    <row r="9123" spans="1:5">
      <c r="A9123" s="80">
        <v>44327</v>
      </c>
      <c r="B9123" s="163">
        <v>44328</v>
      </c>
      <c r="C9123" s="81" t="s">
        <v>849</v>
      </c>
      <c r="D9123" s="164">
        <f>VLOOKUP(Pag_Inicio_Corr_mas_casos[[#This Row],[Corregimiento]],Hoja3!$A$2:$D$676,4,0)</f>
        <v>40611</v>
      </c>
      <c r="E9123" s="81">
        <v>9</v>
      </c>
    </row>
    <row r="9124" spans="1:5">
      <c r="A9124" s="80">
        <v>44327</v>
      </c>
      <c r="B9124" s="163">
        <v>44328</v>
      </c>
      <c r="C9124" s="81" t="s">
        <v>793</v>
      </c>
      <c r="D9124" s="164">
        <f>VLOOKUP(Pag_Inicio_Corr_mas_casos[[#This Row],[Corregimiento]],Hoja3!$A$2:$D$676,4,0)</f>
        <v>80826</v>
      </c>
      <c r="E9124" s="81">
        <v>9</v>
      </c>
    </row>
    <row r="9125" spans="1:5">
      <c r="A9125" s="80">
        <v>44327</v>
      </c>
      <c r="B9125" s="163">
        <v>44328</v>
      </c>
      <c r="C9125" s="81" t="s">
        <v>853</v>
      </c>
      <c r="D9125" s="164">
        <f>VLOOKUP(Pag_Inicio_Corr_mas_casos[[#This Row],[Corregimiento]],Hoja3!$A$2:$D$676,4,0)</f>
        <v>40612</v>
      </c>
      <c r="E9125" s="81">
        <v>8</v>
      </c>
    </row>
    <row r="9126" spans="1:5">
      <c r="A9126" s="80">
        <v>44327</v>
      </c>
      <c r="B9126" s="163">
        <v>44328</v>
      </c>
      <c r="C9126" s="81" t="s">
        <v>799</v>
      </c>
      <c r="D9126" s="164">
        <f>VLOOKUP(Pag_Inicio_Corr_mas_casos[[#This Row],[Corregimiento]],Hoja3!$A$2:$D$676,4,0)</f>
        <v>80817</v>
      </c>
      <c r="E9126" s="81">
        <v>8</v>
      </c>
    </row>
    <row r="9127" spans="1:5">
      <c r="A9127" s="80">
        <v>44327</v>
      </c>
      <c r="B9127" s="163">
        <v>44328</v>
      </c>
      <c r="C9127" s="81" t="s">
        <v>867</v>
      </c>
      <c r="D9127" s="164">
        <f>VLOOKUP(Pag_Inicio_Corr_mas_casos[[#This Row],[Corregimiento]],Hoja3!$A$2:$D$676,4,0)</f>
        <v>81003</v>
      </c>
      <c r="E9127" s="81">
        <v>8</v>
      </c>
    </row>
    <row r="9128" spans="1:5">
      <c r="A9128" s="80">
        <v>44327</v>
      </c>
      <c r="B9128" s="163">
        <v>44328</v>
      </c>
      <c r="C9128" s="81" t="s">
        <v>882</v>
      </c>
      <c r="D9128" s="164">
        <f>VLOOKUP(Pag_Inicio_Corr_mas_casos[[#This Row],[Corregimiento]],Hoja3!$A$2:$D$676,4,0)</f>
        <v>130106</v>
      </c>
      <c r="E9128" s="81">
        <v>8</v>
      </c>
    </row>
    <row r="9129" spans="1:5">
      <c r="A9129" s="80">
        <v>44327</v>
      </c>
      <c r="B9129" s="163">
        <v>44328</v>
      </c>
      <c r="C9129" s="81" t="s">
        <v>858</v>
      </c>
      <c r="D9129" s="164">
        <f>VLOOKUP(Pag_Inicio_Corr_mas_casos[[#This Row],[Corregimiento]],Hoja3!$A$2:$D$676,4,0)</f>
        <v>80819</v>
      </c>
      <c r="E9129" s="81">
        <v>7</v>
      </c>
    </row>
    <row r="9130" spans="1:5">
      <c r="A9130" s="80">
        <v>44327</v>
      </c>
      <c r="B9130" s="163">
        <v>44328</v>
      </c>
      <c r="C9130" s="81" t="s">
        <v>895</v>
      </c>
      <c r="D9130" s="164">
        <f>VLOOKUP(Pag_Inicio_Corr_mas_casos[[#This Row],[Corregimiento]],Hoja3!$A$2:$D$676,4,0)</f>
        <v>50316</v>
      </c>
      <c r="E9130" s="81">
        <v>7</v>
      </c>
    </row>
    <row r="9131" spans="1:5">
      <c r="A9131" s="80">
        <v>44327</v>
      </c>
      <c r="B9131" s="163">
        <v>44328</v>
      </c>
      <c r="C9131" s="81" t="s">
        <v>1021</v>
      </c>
      <c r="D9131" s="164">
        <f>VLOOKUP(Pag_Inicio_Corr_mas_casos[[#This Row],[Corregimiento]],Hoja3!$A$2:$D$676,4,0)</f>
        <v>40701</v>
      </c>
      <c r="E9131" s="81">
        <v>7</v>
      </c>
    </row>
    <row r="9132" spans="1:5">
      <c r="A9132" s="80">
        <v>44327</v>
      </c>
      <c r="B9132" s="163">
        <v>44328</v>
      </c>
      <c r="C9132" s="81" t="s">
        <v>792</v>
      </c>
      <c r="D9132" s="164">
        <f>VLOOKUP(Pag_Inicio_Corr_mas_casos[[#This Row],[Corregimiento]],Hoja3!$A$2:$D$676,4,0)</f>
        <v>80814</v>
      </c>
      <c r="E9132" s="81">
        <v>7</v>
      </c>
    </row>
    <row r="9133" spans="1:5">
      <c r="A9133" s="80">
        <v>44327</v>
      </c>
      <c r="B9133" s="163">
        <v>44328</v>
      </c>
      <c r="C9133" s="81" t="s">
        <v>912</v>
      </c>
      <c r="D9133" s="164">
        <f>VLOOKUP(Pag_Inicio_Corr_mas_casos[[#This Row],[Corregimiento]],Hoja3!$A$2:$D$676,4,0)</f>
        <v>40610</v>
      </c>
      <c r="E9133" s="81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88" workbookViewId="0">
      <selection activeCell="D394" sqref="D39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521</v>
      </c>
      <c r="B1" t="s">
        <v>79</v>
      </c>
      <c r="C1" t="s">
        <v>1138</v>
      </c>
      <c r="D1" t="s">
        <v>1139</v>
      </c>
    </row>
    <row r="2" spans="1:4">
      <c r="A2" t="s">
        <v>529</v>
      </c>
      <c r="B2" t="s">
        <v>515</v>
      </c>
      <c r="C2" t="s">
        <v>515</v>
      </c>
      <c r="D2">
        <v>80821</v>
      </c>
    </row>
    <row r="3" spans="1:4">
      <c r="A3" t="s">
        <v>1140</v>
      </c>
      <c r="B3" t="s">
        <v>511</v>
      </c>
      <c r="C3" t="s">
        <v>1141</v>
      </c>
      <c r="D3">
        <v>30202</v>
      </c>
    </row>
    <row r="4" spans="1:4">
      <c r="A4" t="s">
        <v>1142</v>
      </c>
      <c r="B4" t="s">
        <v>518</v>
      </c>
      <c r="C4" t="s">
        <v>518</v>
      </c>
      <c r="D4">
        <v>70313</v>
      </c>
    </row>
    <row r="5" spans="1:4">
      <c r="A5" t="s">
        <v>1143</v>
      </c>
      <c r="B5" t="s">
        <v>510</v>
      </c>
      <c r="C5" t="s">
        <v>1144</v>
      </c>
      <c r="D5">
        <v>120502</v>
      </c>
    </row>
    <row r="6" spans="1:4">
      <c r="A6" t="s">
        <v>1145</v>
      </c>
      <c r="B6" t="s">
        <v>514</v>
      </c>
      <c r="C6" t="s">
        <v>1146</v>
      </c>
      <c r="D6">
        <v>50313</v>
      </c>
    </row>
    <row r="7" spans="1:4">
      <c r="A7" t="s">
        <v>592</v>
      </c>
      <c r="B7" t="s">
        <v>516</v>
      </c>
      <c r="C7" t="s">
        <v>1147</v>
      </c>
      <c r="D7">
        <v>20101</v>
      </c>
    </row>
    <row r="8" spans="1:4">
      <c r="A8" t="s">
        <v>623</v>
      </c>
      <c r="B8" t="s">
        <v>513</v>
      </c>
      <c r="C8" t="s">
        <v>513</v>
      </c>
      <c r="D8">
        <v>100102</v>
      </c>
    </row>
    <row r="9" spans="1:4">
      <c r="A9" t="s">
        <v>590</v>
      </c>
      <c r="B9" t="s">
        <v>520</v>
      </c>
      <c r="C9" t="s">
        <v>1148</v>
      </c>
      <c r="D9">
        <v>40101</v>
      </c>
    </row>
    <row r="10" spans="1:4">
      <c r="A10" t="s">
        <v>534</v>
      </c>
      <c r="B10" t="s">
        <v>515</v>
      </c>
      <c r="C10" t="s">
        <v>515</v>
      </c>
      <c r="D10">
        <v>80822</v>
      </c>
    </row>
    <row r="11" spans="1:4">
      <c r="A11" t="s">
        <v>596</v>
      </c>
      <c r="B11" t="s">
        <v>509</v>
      </c>
      <c r="C11" t="s">
        <v>1149</v>
      </c>
      <c r="D11">
        <v>10401</v>
      </c>
    </row>
    <row r="12" spans="1:4">
      <c r="A12" t="s">
        <v>1150</v>
      </c>
      <c r="B12" t="s">
        <v>510</v>
      </c>
      <c r="C12" t="s">
        <v>1151</v>
      </c>
      <c r="D12">
        <v>120902</v>
      </c>
    </row>
    <row r="13" spans="1:4">
      <c r="A13" t="s">
        <v>644</v>
      </c>
      <c r="B13" t="s">
        <v>520</v>
      </c>
      <c r="C13" t="s">
        <v>1152</v>
      </c>
      <c r="D13">
        <v>40404</v>
      </c>
    </row>
    <row r="14" spans="1:4">
      <c r="A14" t="s">
        <v>630</v>
      </c>
      <c r="B14" t="s">
        <v>510</v>
      </c>
      <c r="C14" t="s">
        <v>1153</v>
      </c>
      <c r="D14">
        <v>120302</v>
      </c>
    </row>
    <row r="15" spans="1:4">
      <c r="A15" t="s">
        <v>718</v>
      </c>
      <c r="B15" t="s">
        <v>510</v>
      </c>
      <c r="C15" t="s">
        <v>1144</v>
      </c>
      <c r="D15">
        <v>120503</v>
      </c>
    </row>
    <row r="16" spans="1:4">
      <c r="A16" t="s">
        <v>1154</v>
      </c>
      <c r="B16" t="s">
        <v>518</v>
      </c>
      <c r="C16" t="s">
        <v>1155</v>
      </c>
      <c r="D16">
        <v>70702</v>
      </c>
    </row>
    <row r="17" spans="1:4">
      <c r="A17" t="s">
        <v>690</v>
      </c>
      <c r="B17" t="s">
        <v>512</v>
      </c>
      <c r="C17" t="s">
        <v>1156</v>
      </c>
      <c r="D17">
        <v>130703</v>
      </c>
    </row>
    <row r="18" spans="1:4">
      <c r="A18" t="s">
        <v>536</v>
      </c>
      <c r="B18" t="s">
        <v>515</v>
      </c>
      <c r="C18" t="s">
        <v>1157</v>
      </c>
      <c r="D18">
        <v>81001</v>
      </c>
    </row>
    <row r="19" spans="1:4">
      <c r="A19" t="s">
        <v>576</v>
      </c>
      <c r="B19" t="s">
        <v>515</v>
      </c>
      <c r="C19" t="s">
        <v>515</v>
      </c>
      <c r="D19">
        <v>80814</v>
      </c>
    </row>
    <row r="20" spans="1:4">
      <c r="A20" t="s">
        <v>665</v>
      </c>
      <c r="B20" t="s">
        <v>516</v>
      </c>
      <c r="C20" t="s">
        <v>1158</v>
      </c>
      <c r="D20">
        <v>20201</v>
      </c>
    </row>
    <row r="21" spans="1:4">
      <c r="A21" t="s">
        <v>1159</v>
      </c>
      <c r="B21" t="s">
        <v>519</v>
      </c>
      <c r="C21" t="s">
        <v>1160</v>
      </c>
      <c r="D21">
        <v>91202</v>
      </c>
    </row>
    <row r="22" spans="1:4">
      <c r="A22" t="s">
        <v>539</v>
      </c>
      <c r="B22" t="s">
        <v>515</v>
      </c>
      <c r="C22" t="s">
        <v>1157</v>
      </c>
      <c r="D22">
        <v>81006</v>
      </c>
    </row>
    <row r="23" spans="1:4">
      <c r="A23" t="s">
        <v>1161</v>
      </c>
      <c r="B23" t="s">
        <v>512</v>
      </c>
      <c r="C23" t="s">
        <v>1156</v>
      </c>
      <c r="D23">
        <v>130704</v>
      </c>
    </row>
    <row r="24" spans="1:4">
      <c r="A24" t="s">
        <v>524</v>
      </c>
      <c r="B24" t="s">
        <v>512</v>
      </c>
      <c r="C24" t="s">
        <v>1162</v>
      </c>
      <c r="D24">
        <v>130101</v>
      </c>
    </row>
    <row r="25" spans="1:4">
      <c r="A25" t="s">
        <v>662</v>
      </c>
      <c r="B25" t="s">
        <v>520</v>
      </c>
      <c r="C25" t="s">
        <v>594</v>
      </c>
      <c r="D25">
        <v>40502</v>
      </c>
    </row>
    <row r="26" spans="1:4">
      <c r="A26" t="s">
        <v>693</v>
      </c>
      <c r="B26" t="s">
        <v>519</v>
      </c>
      <c r="C26" t="s">
        <v>1163</v>
      </c>
      <c r="D26">
        <v>90101</v>
      </c>
    </row>
    <row r="27" spans="1:4">
      <c r="A27" t="s">
        <v>668</v>
      </c>
      <c r="B27" t="s">
        <v>520</v>
      </c>
      <c r="C27" t="s">
        <v>1164</v>
      </c>
      <c r="D27">
        <v>40204</v>
      </c>
    </row>
    <row r="28" spans="1:4">
      <c r="A28" t="s">
        <v>1165</v>
      </c>
      <c r="B28" t="s">
        <v>520</v>
      </c>
      <c r="C28" t="s">
        <v>1166</v>
      </c>
      <c r="D28">
        <v>40302</v>
      </c>
    </row>
    <row r="29" spans="1:4">
      <c r="A29" t="s">
        <v>1039</v>
      </c>
      <c r="B29" t="s">
        <v>510</v>
      </c>
      <c r="C29" t="s">
        <v>601</v>
      </c>
      <c r="D29">
        <v>120702</v>
      </c>
    </row>
    <row r="30" spans="1:4">
      <c r="A30" t="s">
        <v>625</v>
      </c>
      <c r="B30" t="s">
        <v>519</v>
      </c>
      <c r="C30" t="s">
        <v>1167</v>
      </c>
      <c r="D30">
        <v>91102</v>
      </c>
    </row>
    <row r="31" spans="1:4">
      <c r="A31" t="s">
        <v>625</v>
      </c>
      <c r="B31" t="s">
        <v>518</v>
      </c>
      <c r="C31" t="s">
        <v>1168</v>
      </c>
      <c r="D31">
        <v>70402</v>
      </c>
    </row>
    <row r="32" spans="1:4">
      <c r="A32" t="s">
        <v>1169</v>
      </c>
      <c r="B32" t="s">
        <v>509</v>
      </c>
      <c r="C32" t="s">
        <v>1170</v>
      </c>
      <c r="D32">
        <v>10306</v>
      </c>
    </row>
    <row r="33" spans="1:4">
      <c r="A33" t="s">
        <v>1171</v>
      </c>
      <c r="B33" t="s">
        <v>518</v>
      </c>
      <c r="C33" t="s">
        <v>621</v>
      </c>
      <c r="D33">
        <v>70202</v>
      </c>
    </row>
    <row r="34" spans="1:4">
      <c r="A34" t="s">
        <v>1172</v>
      </c>
      <c r="B34" t="s">
        <v>518</v>
      </c>
      <c r="C34" t="s">
        <v>1168</v>
      </c>
      <c r="D34">
        <v>70403</v>
      </c>
    </row>
    <row r="35" spans="1:4">
      <c r="A35" t="s">
        <v>640</v>
      </c>
      <c r="B35" t="s">
        <v>510</v>
      </c>
      <c r="C35" t="s">
        <v>1153</v>
      </c>
      <c r="D35">
        <v>120303</v>
      </c>
    </row>
    <row r="36" spans="1:4">
      <c r="A36" t="s">
        <v>1173</v>
      </c>
      <c r="B36" t="s">
        <v>519</v>
      </c>
      <c r="C36" t="s">
        <v>1174</v>
      </c>
      <c r="D36">
        <v>90202</v>
      </c>
    </row>
    <row r="37" spans="1:4">
      <c r="A37" t="s">
        <v>1175</v>
      </c>
      <c r="B37" t="s">
        <v>509</v>
      </c>
      <c r="C37" t="s">
        <v>1176</v>
      </c>
      <c r="D37">
        <v>10213</v>
      </c>
    </row>
    <row r="38" spans="1:4">
      <c r="A38" t="s">
        <v>620</v>
      </c>
      <c r="B38" t="s">
        <v>509</v>
      </c>
      <c r="C38" t="s">
        <v>1149</v>
      </c>
      <c r="D38">
        <v>10403</v>
      </c>
    </row>
    <row r="39" spans="1:4">
      <c r="A39" t="s">
        <v>572</v>
      </c>
      <c r="B39" t="s">
        <v>512</v>
      </c>
      <c r="C39" t="s">
        <v>1156</v>
      </c>
      <c r="D39">
        <v>130701</v>
      </c>
    </row>
    <row r="40" spans="1:4">
      <c r="A40" t="s">
        <v>541</v>
      </c>
      <c r="B40" t="s">
        <v>512</v>
      </c>
      <c r="C40" t="s">
        <v>1156</v>
      </c>
      <c r="D40">
        <v>130702</v>
      </c>
    </row>
    <row r="41" spans="1:4">
      <c r="A41" t="s">
        <v>1177</v>
      </c>
      <c r="B41" t="s">
        <v>509</v>
      </c>
      <c r="C41" t="s">
        <v>1149</v>
      </c>
      <c r="D41">
        <v>10402</v>
      </c>
    </row>
    <row r="42" spans="1:4">
      <c r="A42" t="s">
        <v>606</v>
      </c>
      <c r="B42" t="s">
        <v>511</v>
      </c>
      <c r="C42" t="s">
        <v>511</v>
      </c>
      <c r="D42">
        <v>30101</v>
      </c>
    </row>
    <row r="43" spans="1:4">
      <c r="A43" t="s">
        <v>1036</v>
      </c>
      <c r="B43" t="s">
        <v>511</v>
      </c>
      <c r="C43" t="s">
        <v>511</v>
      </c>
      <c r="D43">
        <v>30102</v>
      </c>
    </row>
    <row r="44" spans="1:4">
      <c r="A44" t="s">
        <v>744</v>
      </c>
      <c r="B44" t="s">
        <v>516</v>
      </c>
      <c r="C44" t="s">
        <v>1147</v>
      </c>
      <c r="D44">
        <v>20105</v>
      </c>
    </row>
    <row r="45" spans="1:4">
      <c r="A45" t="s">
        <v>1178</v>
      </c>
      <c r="B45" t="s">
        <v>509</v>
      </c>
      <c r="C45" t="s">
        <v>509</v>
      </c>
      <c r="D45">
        <v>10102</v>
      </c>
    </row>
    <row r="46" spans="1:4">
      <c r="A46" t="s">
        <v>1179</v>
      </c>
      <c r="B46" t="s">
        <v>518</v>
      </c>
      <c r="C46" t="s">
        <v>621</v>
      </c>
      <c r="D46">
        <v>70203</v>
      </c>
    </row>
    <row r="47" spans="1:4">
      <c r="A47" t="s">
        <v>736</v>
      </c>
      <c r="B47" t="s">
        <v>512</v>
      </c>
      <c r="C47" t="s">
        <v>1180</v>
      </c>
      <c r="D47">
        <v>130402</v>
      </c>
    </row>
    <row r="48" spans="1:4">
      <c r="A48" t="s">
        <v>530</v>
      </c>
      <c r="B48" t="s">
        <v>515</v>
      </c>
      <c r="C48" t="s">
        <v>1157</v>
      </c>
      <c r="D48">
        <v>81007</v>
      </c>
    </row>
    <row r="49" spans="1:4">
      <c r="A49" t="s">
        <v>525</v>
      </c>
      <c r="B49" t="s">
        <v>515</v>
      </c>
      <c r="C49" t="s">
        <v>1157</v>
      </c>
      <c r="D49">
        <v>81002</v>
      </c>
    </row>
    <row r="50" spans="1:4">
      <c r="A50" t="s">
        <v>575</v>
      </c>
      <c r="B50" t="s">
        <v>515</v>
      </c>
      <c r="C50" t="s">
        <v>515</v>
      </c>
      <c r="D50">
        <v>80807</v>
      </c>
    </row>
    <row r="51" spans="1:4">
      <c r="A51" t="s">
        <v>575</v>
      </c>
      <c r="B51" t="s">
        <v>520</v>
      </c>
      <c r="C51" t="s">
        <v>1181</v>
      </c>
      <c r="D51">
        <v>41302</v>
      </c>
    </row>
    <row r="52" spans="1:4">
      <c r="A52" t="s">
        <v>543</v>
      </c>
      <c r="B52" t="s">
        <v>515</v>
      </c>
      <c r="C52" t="s">
        <v>515</v>
      </c>
      <c r="D52">
        <v>80806</v>
      </c>
    </row>
    <row r="53" spans="1:4">
      <c r="A53" t="s">
        <v>1182</v>
      </c>
      <c r="B53" t="s">
        <v>520</v>
      </c>
      <c r="C53" t="s">
        <v>1183</v>
      </c>
      <c r="D53">
        <v>40602</v>
      </c>
    </row>
    <row r="54" spans="1:4">
      <c r="A54" t="s">
        <v>597</v>
      </c>
      <c r="B54" t="s">
        <v>510</v>
      </c>
      <c r="C54" t="s">
        <v>551</v>
      </c>
      <c r="D54">
        <v>120601</v>
      </c>
    </row>
    <row r="55" spans="1:4">
      <c r="A55" t="s">
        <v>659</v>
      </c>
      <c r="B55" t="s">
        <v>519</v>
      </c>
      <c r="C55" t="s">
        <v>706</v>
      </c>
      <c r="D55">
        <v>90402</v>
      </c>
    </row>
    <row r="56" spans="1:4">
      <c r="A56" t="s">
        <v>1184</v>
      </c>
      <c r="B56" t="s">
        <v>520</v>
      </c>
      <c r="C56" t="s">
        <v>1185</v>
      </c>
      <c r="D56">
        <v>41202</v>
      </c>
    </row>
    <row r="57" spans="1:4">
      <c r="A57" t="s">
        <v>689</v>
      </c>
      <c r="B57" t="s">
        <v>510</v>
      </c>
      <c r="C57" t="s">
        <v>1186</v>
      </c>
      <c r="D57">
        <v>120102</v>
      </c>
    </row>
    <row r="58" spans="1:4">
      <c r="A58" t="s">
        <v>593</v>
      </c>
      <c r="B58" t="s">
        <v>514</v>
      </c>
      <c r="C58" t="s">
        <v>581</v>
      </c>
      <c r="D58">
        <v>50202</v>
      </c>
    </row>
    <row r="59" spans="1:4">
      <c r="A59" t="s">
        <v>1187</v>
      </c>
      <c r="B59" t="s">
        <v>520</v>
      </c>
      <c r="C59" t="s">
        <v>1185</v>
      </c>
      <c r="D59">
        <v>41203</v>
      </c>
    </row>
    <row r="60" spans="1:4">
      <c r="A60" t="s">
        <v>622</v>
      </c>
      <c r="B60" t="s">
        <v>509</v>
      </c>
      <c r="C60" t="s">
        <v>509</v>
      </c>
      <c r="D60">
        <v>10101</v>
      </c>
    </row>
    <row r="61" spans="1:4">
      <c r="A61" t="s">
        <v>645</v>
      </c>
      <c r="B61" t="s">
        <v>520</v>
      </c>
      <c r="C61" t="s">
        <v>1166</v>
      </c>
      <c r="D61">
        <v>40301</v>
      </c>
    </row>
    <row r="62" spans="1:4">
      <c r="A62" t="s">
        <v>699</v>
      </c>
      <c r="B62" t="s">
        <v>520</v>
      </c>
      <c r="C62" t="s">
        <v>1152</v>
      </c>
      <c r="D62">
        <v>40401</v>
      </c>
    </row>
    <row r="63" spans="1:4">
      <c r="A63" t="s">
        <v>1077</v>
      </c>
      <c r="B63" t="s">
        <v>519</v>
      </c>
      <c r="C63" t="s">
        <v>706</v>
      </c>
      <c r="D63">
        <v>90403</v>
      </c>
    </row>
    <row r="64" spans="1:4">
      <c r="A64" t="s">
        <v>1188</v>
      </c>
      <c r="B64" t="s">
        <v>520</v>
      </c>
      <c r="C64" t="s">
        <v>1189</v>
      </c>
      <c r="D64">
        <v>41002</v>
      </c>
    </row>
    <row r="65" spans="1:4">
      <c r="A65" t="s">
        <v>1190</v>
      </c>
      <c r="B65" t="s">
        <v>515</v>
      </c>
      <c r="C65" t="s">
        <v>1191</v>
      </c>
      <c r="D65">
        <v>80602</v>
      </c>
    </row>
    <row r="66" spans="1:4">
      <c r="A66" t="s">
        <v>607</v>
      </c>
      <c r="B66" t="s">
        <v>511</v>
      </c>
      <c r="C66" t="s">
        <v>511</v>
      </c>
      <c r="D66">
        <v>30103</v>
      </c>
    </row>
    <row r="67" spans="1:4">
      <c r="A67" t="s">
        <v>1192</v>
      </c>
      <c r="B67" t="s">
        <v>512</v>
      </c>
      <c r="C67" t="s">
        <v>1180</v>
      </c>
      <c r="D67">
        <v>130403</v>
      </c>
    </row>
    <row r="68" spans="1:4">
      <c r="A68" t="s">
        <v>1193</v>
      </c>
      <c r="B68" t="s">
        <v>510</v>
      </c>
      <c r="C68" t="s">
        <v>1144</v>
      </c>
      <c r="D68">
        <v>120501</v>
      </c>
    </row>
    <row r="69" spans="1:4">
      <c r="A69" t="s">
        <v>594</v>
      </c>
      <c r="B69" t="s">
        <v>520</v>
      </c>
      <c r="C69" t="s">
        <v>594</v>
      </c>
      <c r="D69">
        <v>40503</v>
      </c>
    </row>
    <row r="70" spans="1:4">
      <c r="A70" t="s">
        <v>1194</v>
      </c>
      <c r="B70" t="s">
        <v>510</v>
      </c>
      <c r="C70" t="s">
        <v>1195</v>
      </c>
      <c r="D70">
        <v>120802</v>
      </c>
    </row>
    <row r="71" spans="1:4">
      <c r="A71" t="s">
        <v>538</v>
      </c>
      <c r="B71" t="s">
        <v>512</v>
      </c>
      <c r="C71" t="s">
        <v>1162</v>
      </c>
      <c r="D71">
        <v>130107</v>
      </c>
    </row>
    <row r="72" spans="1:4">
      <c r="A72" t="s">
        <v>1196</v>
      </c>
      <c r="B72" t="s">
        <v>516</v>
      </c>
      <c r="C72" t="s">
        <v>1158</v>
      </c>
      <c r="D72">
        <v>20210</v>
      </c>
    </row>
    <row r="73" spans="1:4">
      <c r="A73" t="s">
        <v>1197</v>
      </c>
      <c r="B73" t="s">
        <v>517</v>
      </c>
      <c r="C73" t="s">
        <v>1198</v>
      </c>
      <c r="D73">
        <v>60502</v>
      </c>
    </row>
    <row r="74" spans="1:4">
      <c r="A74" t="s">
        <v>1197</v>
      </c>
      <c r="B74" t="s">
        <v>512</v>
      </c>
      <c r="C74" t="s">
        <v>1180</v>
      </c>
      <c r="D74">
        <v>130404</v>
      </c>
    </row>
    <row r="75" spans="1:4">
      <c r="A75" t="s">
        <v>1197</v>
      </c>
      <c r="B75" t="s">
        <v>516</v>
      </c>
      <c r="C75" t="s">
        <v>1158</v>
      </c>
      <c r="D75">
        <v>20202</v>
      </c>
    </row>
    <row r="76" spans="1:4">
      <c r="A76" t="s">
        <v>1199</v>
      </c>
      <c r="B76" t="s">
        <v>511</v>
      </c>
      <c r="C76" t="s">
        <v>1200</v>
      </c>
      <c r="D76">
        <v>30402</v>
      </c>
    </row>
    <row r="77" spans="1:4">
      <c r="A77" t="s">
        <v>555</v>
      </c>
      <c r="B77" t="s">
        <v>515</v>
      </c>
      <c r="C77" t="s">
        <v>515</v>
      </c>
      <c r="D77">
        <v>80815</v>
      </c>
    </row>
    <row r="78" spans="1:4">
      <c r="A78" t="s">
        <v>740</v>
      </c>
      <c r="B78" t="s">
        <v>512</v>
      </c>
      <c r="C78" t="s">
        <v>1201</v>
      </c>
      <c r="D78">
        <v>130302</v>
      </c>
    </row>
    <row r="79" spans="1:4">
      <c r="A79" t="s">
        <v>1202</v>
      </c>
      <c r="B79" t="s">
        <v>510</v>
      </c>
      <c r="C79" t="s">
        <v>551</v>
      </c>
      <c r="D79">
        <v>120610</v>
      </c>
    </row>
    <row r="80" spans="1:4">
      <c r="A80" t="s">
        <v>1032</v>
      </c>
      <c r="B80" t="s">
        <v>520</v>
      </c>
      <c r="C80" t="s">
        <v>1152</v>
      </c>
      <c r="D80">
        <v>40402</v>
      </c>
    </row>
    <row r="81" spans="1:4">
      <c r="A81" t="s">
        <v>720</v>
      </c>
      <c r="B81" t="s">
        <v>519</v>
      </c>
      <c r="C81" t="s">
        <v>1167</v>
      </c>
      <c r="D81">
        <v>91103</v>
      </c>
    </row>
    <row r="82" spans="1:4">
      <c r="A82" t="s">
        <v>1203</v>
      </c>
      <c r="B82" t="s">
        <v>519</v>
      </c>
      <c r="C82" t="s">
        <v>1174</v>
      </c>
      <c r="D82">
        <v>90201</v>
      </c>
    </row>
    <row r="83" spans="1:4">
      <c r="A83" t="s">
        <v>1204</v>
      </c>
      <c r="B83" t="s">
        <v>519</v>
      </c>
      <c r="C83" t="s">
        <v>1146</v>
      </c>
      <c r="D83">
        <v>90902</v>
      </c>
    </row>
    <row r="84" spans="1:4">
      <c r="A84" t="s">
        <v>1205</v>
      </c>
      <c r="B84" t="s">
        <v>510</v>
      </c>
      <c r="C84" t="s">
        <v>1186</v>
      </c>
      <c r="D84">
        <v>120103</v>
      </c>
    </row>
    <row r="85" spans="1:4">
      <c r="A85" t="s">
        <v>1206</v>
      </c>
      <c r="B85" t="s">
        <v>518</v>
      </c>
      <c r="C85" t="s">
        <v>1155</v>
      </c>
      <c r="D85">
        <v>70710</v>
      </c>
    </row>
    <row r="86" spans="1:4">
      <c r="A86" t="s">
        <v>1207</v>
      </c>
      <c r="B86" t="s">
        <v>514</v>
      </c>
      <c r="C86" t="s">
        <v>1208</v>
      </c>
      <c r="D86">
        <v>50102</v>
      </c>
    </row>
    <row r="87" spans="1:4">
      <c r="A87" t="s">
        <v>1209</v>
      </c>
      <c r="B87" t="s">
        <v>512</v>
      </c>
      <c r="C87" t="s">
        <v>1201</v>
      </c>
      <c r="D87">
        <v>130303</v>
      </c>
    </row>
    <row r="88" spans="1:4">
      <c r="A88" t="s">
        <v>1210</v>
      </c>
      <c r="B88" t="s">
        <v>520</v>
      </c>
      <c r="C88" t="s">
        <v>1148</v>
      </c>
      <c r="D88">
        <v>40108</v>
      </c>
    </row>
    <row r="89" spans="1:4">
      <c r="A89" t="s">
        <v>708</v>
      </c>
      <c r="B89" t="s">
        <v>519</v>
      </c>
      <c r="C89" t="s">
        <v>1211</v>
      </c>
      <c r="D89">
        <v>91007</v>
      </c>
    </row>
    <row r="90" spans="1:4">
      <c r="A90" t="s">
        <v>1212</v>
      </c>
      <c r="B90" t="s">
        <v>518</v>
      </c>
      <c r="C90" t="s">
        <v>1155</v>
      </c>
      <c r="D90">
        <v>70703</v>
      </c>
    </row>
    <row r="91" spans="1:4">
      <c r="A91" t="s">
        <v>742</v>
      </c>
      <c r="B91" t="s">
        <v>520</v>
      </c>
      <c r="C91" t="s">
        <v>1189</v>
      </c>
      <c r="D91">
        <v>41003</v>
      </c>
    </row>
    <row r="92" spans="1:4">
      <c r="A92" t="s">
        <v>732</v>
      </c>
      <c r="B92" t="s">
        <v>516</v>
      </c>
      <c r="C92" t="s">
        <v>1213</v>
      </c>
      <c r="D92">
        <v>20602</v>
      </c>
    </row>
    <row r="93" spans="1:4">
      <c r="A93" t="s">
        <v>732</v>
      </c>
      <c r="B93" t="s">
        <v>510</v>
      </c>
      <c r="C93" t="s">
        <v>601</v>
      </c>
      <c r="D93">
        <v>120708</v>
      </c>
    </row>
    <row r="94" spans="1:4">
      <c r="A94" t="s">
        <v>626</v>
      </c>
      <c r="B94" t="s">
        <v>519</v>
      </c>
      <c r="C94" t="s">
        <v>1214</v>
      </c>
      <c r="D94">
        <v>90301</v>
      </c>
    </row>
    <row r="95" spans="1:4">
      <c r="A95" t="s">
        <v>612</v>
      </c>
      <c r="B95" t="s">
        <v>515</v>
      </c>
      <c r="C95" t="s">
        <v>725</v>
      </c>
      <c r="D95">
        <v>80502</v>
      </c>
    </row>
    <row r="96" spans="1:4">
      <c r="A96" t="s">
        <v>1215</v>
      </c>
      <c r="B96" t="s">
        <v>516</v>
      </c>
      <c r="C96" t="s">
        <v>1216</v>
      </c>
      <c r="D96">
        <v>20402</v>
      </c>
    </row>
    <row r="97" spans="1:4">
      <c r="A97" t="s">
        <v>589</v>
      </c>
      <c r="B97" t="s">
        <v>512</v>
      </c>
      <c r="C97" t="s">
        <v>1201</v>
      </c>
      <c r="D97">
        <v>130301</v>
      </c>
    </row>
    <row r="98" spans="1:4">
      <c r="A98" t="s">
        <v>1217</v>
      </c>
      <c r="B98" t="s">
        <v>519</v>
      </c>
      <c r="C98" t="s">
        <v>1211</v>
      </c>
      <c r="D98">
        <v>91009</v>
      </c>
    </row>
    <row r="99" spans="1:4">
      <c r="A99" t="s">
        <v>1218</v>
      </c>
      <c r="B99" t="s">
        <v>510</v>
      </c>
      <c r="C99" t="s">
        <v>1219</v>
      </c>
      <c r="D99">
        <v>120202</v>
      </c>
    </row>
    <row r="100" spans="1:4">
      <c r="A100" t="s">
        <v>571</v>
      </c>
      <c r="B100" t="s">
        <v>511</v>
      </c>
      <c r="C100" t="s">
        <v>511</v>
      </c>
      <c r="D100">
        <v>30104</v>
      </c>
    </row>
    <row r="101" spans="1:4">
      <c r="A101" t="s">
        <v>1220</v>
      </c>
      <c r="B101" t="s">
        <v>519</v>
      </c>
      <c r="C101" t="s">
        <v>1167</v>
      </c>
      <c r="D101">
        <v>91104</v>
      </c>
    </row>
    <row r="102" spans="1:4">
      <c r="A102" t="s">
        <v>756</v>
      </c>
      <c r="B102" t="s">
        <v>519</v>
      </c>
      <c r="C102" t="s">
        <v>1221</v>
      </c>
      <c r="D102">
        <v>90705</v>
      </c>
    </row>
    <row r="103" spans="1:4">
      <c r="A103" t="s">
        <v>1222</v>
      </c>
      <c r="B103" t="s">
        <v>509</v>
      </c>
      <c r="C103" t="s">
        <v>509</v>
      </c>
      <c r="D103">
        <v>10103</v>
      </c>
    </row>
    <row r="104" spans="1:4">
      <c r="A104" t="s">
        <v>1223</v>
      </c>
      <c r="B104" t="s">
        <v>519</v>
      </c>
      <c r="C104" t="s">
        <v>1224</v>
      </c>
      <c r="D104">
        <v>90606</v>
      </c>
    </row>
    <row r="105" spans="1:4">
      <c r="A105" t="s">
        <v>1225</v>
      </c>
      <c r="B105" t="s">
        <v>512</v>
      </c>
      <c r="C105" t="s">
        <v>1201</v>
      </c>
      <c r="D105">
        <v>130304</v>
      </c>
    </row>
    <row r="106" spans="1:4">
      <c r="A106" t="s">
        <v>1226</v>
      </c>
      <c r="B106" t="s">
        <v>510</v>
      </c>
      <c r="C106" t="s">
        <v>1186</v>
      </c>
      <c r="D106">
        <v>120104</v>
      </c>
    </row>
    <row r="107" spans="1:4">
      <c r="A107" t="s">
        <v>1227</v>
      </c>
      <c r="B107" t="s">
        <v>510</v>
      </c>
      <c r="C107" t="s">
        <v>1153</v>
      </c>
      <c r="D107">
        <v>120304</v>
      </c>
    </row>
    <row r="108" spans="1:4">
      <c r="A108" t="s">
        <v>1228</v>
      </c>
      <c r="B108" t="s">
        <v>519</v>
      </c>
      <c r="C108" t="s">
        <v>658</v>
      </c>
      <c r="D108">
        <v>90502</v>
      </c>
    </row>
    <row r="109" spans="1:4">
      <c r="A109" t="s">
        <v>1229</v>
      </c>
      <c r="B109" t="s">
        <v>510</v>
      </c>
      <c r="C109" t="s">
        <v>1186</v>
      </c>
      <c r="D109">
        <v>120105</v>
      </c>
    </row>
    <row r="110" spans="1:4">
      <c r="A110" t="s">
        <v>1230</v>
      </c>
      <c r="B110" t="s">
        <v>510</v>
      </c>
      <c r="C110" t="s">
        <v>1231</v>
      </c>
      <c r="D110">
        <v>120401</v>
      </c>
    </row>
    <row r="111" spans="1:4">
      <c r="A111" t="s">
        <v>1232</v>
      </c>
      <c r="B111" t="s">
        <v>517</v>
      </c>
      <c r="C111" t="s">
        <v>1233</v>
      </c>
      <c r="D111">
        <v>60402</v>
      </c>
    </row>
    <row r="112" spans="1:4">
      <c r="A112" t="s">
        <v>598</v>
      </c>
      <c r="B112" t="s">
        <v>510</v>
      </c>
      <c r="C112" t="s">
        <v>1144</v>
      </c>
      <c r="D112">
        <v>120504</v>
      </c>
    </row>
    <row r="113" spans="1:4">
      <c r="A113" t="s">
        <v>728</v>
      </c>
      <c r="B113" t="s">
        <v>519</v>
      </c>
      <c r="C113" t="s">
        <v>1214</v>
      </c>
      <c r="D113">
        <v>90302</v>
      </c>
    </row>
    <row r="114" spans="1:4">
      <c r="A114" t="s">
        <v>1234</v>
      </c>
      <c r="B114" t="s">
        <v>510</v>
      </c>
      <c r="C114" t="s">
        <v>1153</v>
      </c>
      <c r="D114">
        <v>120305</v>
      </c>
    </row>
    <row r="115" spans="1:4">
      <c r="A115" t="s">
        <v>609</v>
      </c>
      <c r="B115" t="s">
        <v>520</v>
      </c>
      <c r="C115" t="s">
        <v>1235</v>
      </c>
      <c r="D115">
        <v>41402</v>
      </c>
    </row>
    <row r="116" spans="1:4">
      <c r="A116" t="s">
        <v>544</v>
      </c>
      <c r="B116" t="s">
        <v>512</v>
      </c>
      <c r="C116" t="s">
        <v>1162</v>
      </c>
      <c r="D116">
        <v>130108</v>
      </c>
    </row>
    <row r="117" spans="1:4">
      <c r="A117" t="s">
        <v>1236</v>
      </c>
      <c r="B117" t="s">
        <v>520</v>
      </c>
      <c r="C117" t="s">
        <v>1181</v>
      </c>
      <c r="D117">
        <v>41303</v>
      </c>
    </row>
    <row r="118" spans="1:4">
      <c r="A118" t="s">
        <v>737</v>
      </c>
      <c r="B118" t="s">
        <v>512</v>
      </c>
      <c r="C118" t="s">
        <v>1180</v>
      </c>
      <c r="D118">
        <v>130401</v>
      </c>
    </row>
    <row r="119" spans="1:4">
      <c r="A119" t="s">
        <v>548</v>
      </c>
      <c r="B119" t="s">
        <v>509</v>
      </c>
      <c r="C119" t="s">
        <v>1176</v>
      </c>
      <c r="D119">
        <v>10201</v>
      </c>
    </row>
    <row r="120" spans="1:4">
      <c r="A120" t="s">
        <v>1208</v>
      </c>
      <c r="B120" t="s">
        <v>514</v>
      </c>
      <c r="C120" t="s">
        <v>1208</v>
      </c>
      <c r="D120">
        <v>50103</v>
      </c>
    </row>
    <row r="121" spans="1:4">
      <c r="A121" t="s">
        <v>725</v>
      </c>
      <c r="B121" t="s">
        <v>517</v>
      </c>
      <c r="C121" t="s">
        <v>1237</v>
      </c>
      <c r="D121">
        <v>60202</v>
      </c>
    </row>
    <row r="122" spans="1:4">
      <c r="A122" t="s">
        <v>552</v>
      </c>
      <c r="B122" t="s">
        <v>515</v>
      </c>
      <c r="C122" t="s">
        <v>725</v>
      </c>
      <c r="D122">
        <v>80501</v>
      </c>
    </row>
    <row r="123" spans="1:4">
      <c r="A123" t="s">
        <v>1238</v>
      </c>
      <c r="B123" t="s">
        <v>512</v>
      </c>
      <c r="C123" t="s">
        <v>1180</v>
      </c>
      <c r="D123">
        <v>130405</v>
      </c>
    </row>
    <row r="124" spans="1:4">
      <c r="A124" t="s">
        <v>602</v>
      </c>
      <c r="B124" t="s">
        <v>510</v>
      </c>
      <c r="C124" t="s">
        <v>1153</v>
      </c>
      <c r="D124">
        <v>120301</v>
      </c>
    </row>
    <row r="125" spans="1:4">
      <c r="A125" t="s">
        <v>757</v>
      </c>
      <c r="B125" t="s">
        <v>516</v>
      </c>
      <c r="C125" t="s">
        <v>1213</v>
      </c>
      <c r="D125">
        <v>20604</v>
      </c>
    </row>
    <row r="126" spans="1:4">
      <c r="A126" t="s">
        <v>648</v>
      </c>
      <c r="B126" t="s">
        <v>515</v>
      </c>
      <c r="C126" t="s">
        <v>1191</v>
      </c>
      <c r="D126">
        <v>80601</v>
      </c>
    </row>
    <row r="127" spans="1:4">
      <c r="A127" t="s">
        <v>520</v>
      </c>
      <c r="B127" t="s">
        <v>520</v>
      </c>
      <c r="C127" t="s">
        <v>1183</v>
      </c>
      <c r="D127">
        <v>40604</v>
      </c>
    </row>
    <row r="128" spans="1:4">
      <c r="A128" t="s">
        <v>1239</v>
      </c>
      <c r="B128" t="s">
        <v>509</v>
      </c>
      <c r="C128" t="s">
        <v>1170</v>
      </c>
      <c r="D128">
        <v>10301</v>
      </c>
    </row>
    <row r="129" spans="1:4">
      <c r="A129" t="s">
        <v>1240</v>
      </c>
      <c r="B129" t="s">
        <v>519</v>
      </c>
      <c r="C129" t="s">
        <v>1174</v>
      </c>
      <c r="D129">
        <v>90203</v>
      </c>
    </row>
    <row r="130" spans="1:4">
      <c r="A130" t="s">
        <v>684</v>
      </c>
      <c r="B130" t="s">
        <v>517</v>
      </c>
      <c r="C130" t="s">
        <v>1241</v>
      </c>
      <c r="D130">
        <v>60101</v>
      </c>
    </row>
    <row r="131" spans="1:4">
      <c r="A131" t="s">
        <v>1242</v>
      </c>
      <c r="B131" t="s">
        <v>517</v>
      </c>
      <c r="C131" t="s">
        <v>1237</v>
      </c>
      <c r="D131">
        <v>60203</v>
      </c>
    </row>
    <row r="132" spans="1:4">
      <c r="A132" t="s">
        <v>1243</v>
      </c>
      <c r="B132" t="s">
        <v>518</v>
      </c>
      <c r="C132" t="s">
        <v>1168</v>
      </c>
      <c r="D132">
        <v>70405</v>
      </c>
    </row>
    <row r="133" spans="1:4">
      <c r="A133" t="s">
        <v>1244</v>
      </c>
      <c r="B133" t="s">
        <v>517</v>
      </c>
      <c r="C133" t="s">
        <v>1245</v>
      </c>
      <c r="D133">
        <v>60702</v>
      </c>
    </row>
    <row r="134" spans="1:4">
      <c r="A134" t="s">
        <v>1246</v>
      </c>
      <c r="B134" t="s">
        <v>512</v>
      </c>
      <c r="C134" t="s">
        <v>1201</v>
      </c>
      <c r="D134">
        <v>130305</v>
      </c>
    </row>
    <row r="135" spans="1:4">
      <c r="A135" t="s">
        <v>1247</v>
      </c>
      <c r="B135" t="s">
        <v>512</v>
      </c>
      <c r="C135" t="s">
        <v>1201</v>
      </c>
      <c r="D135">
        <v>130306</v>
      </c>
    </row>
    <row r="136" spans="1:4">
      <c r="A136" t="s">
        <v>1248</v>
      </c>
      <c r="B136" t="s">
        <v>511</v>
      </c>
      <c r="C136" t="s">
        <v>511</v>
      </c>
      <c r="D136">
        <v>30105</v>
      </c>
    </row>
    <row r="137" spans="1:4">
      <c r="A137" t="s">
        <v>591</v>
      </c>
      <c r="B137" t="s">
        <v>1249</v>
      </c>
      <c r="C137" t="s">
        <v>1250</v>
      </c>
      <c r="D137">
        <v>110101</v>
      </c>
    </row>
    <row r="138" spans="1:4">
      <c r="A138" t="s">
        <v>1251</v>
      </c>
      <c r="B138" t="s">
        <v>520</v>
      </c>
      <c r="C138" t="s">
        <v>1183</v>
      </c>
      <c r="D138">
        <v>40603</v>
      </c>
    </row>
    <row r="139" spans="1:4">
      <c r="A139" t="s">
        <v>1252</v>
      </c>
      <c r="B139" t="s">
        <v>509</v>
      </c>
      <c r="C139" t="s">
        <v>1176</v>
      </c>
      <c r="D139">
        <v>10208</v>
      </c>
    </row>
    <row r="140" spans="1:4">
      <c r="A140" t="s">
        <v>516</v>
      </c>
      <c r="B140" t="s">
        <v>516</v>
      </c>
      <c r="C140" t="s">
        <v>1213</v>
      </c>
      <c r="D140">
        <v>20603</v>
      </c>
    </row>
    <row r="141" spans="1:4">
      <c r="A141" t="s">
        <v>726</v>
      </c>
      <c r="B141" t="s">
        <v>511</v>
      </c>
      <c r="C141" t="s">
        <v>1253</v>
      </c>
      <c r="D141">
        <v>30302</v>
      </c>
    </row>
    <row r="142" spans="1:4">
      <c r="A142" t="s">
        <v>1254</v>
      </c>
      <c r="B142" t="s">
        <v>515</v>
      </c>
      <c r="C142" t="s">
        <v>725</v>
      </c>
      <c r="D142">
        <v>80507</v>
      </c>
    </row>
    <row r="143" spans="1:4">
      <c r="A143" t="s">
        <v>1255</v>
      </c>
      <c r="B143" t="s">
        <v>514</v>
      </c>
      <c r="C143" t="s">
        <v>581</v>
      </c>
      <c r="D143">
        <v>50209</v>
      </c>
    </row>
    <row r="144" spans="1:4">
      <c r="A144" t="s">
        <v>1256</v>
      </c>
      <c r="B144" t="s">
        <v>520</v>
      </c>
      <c r="C144" t="s">
        <v>1166</v>
      </c>
      <c r="D144">
        <v>40303</v>
      </c>
    </row>
    <row r="145" spans="1:4">
      <c r="A145" t="s">
        <v>1257</v>
      </c>
      <c r="B145" t="s">
        <v>519</v>
      </c>
      <c r="C145" t="s">
        <v>658</v>
      </c>
      <c r="D145">
        <v>90503</v>
      </c>
    </row>
    <row r="146" spans="1:4">
      <c r="A146" t="s">
        <v>1257</v>
      </c>
      <c r="B146" t="s">
        <v>518</v>
      </c>
      <c r="C146" t="s">
        <v>1168</v>
      </c>
      <c r="D146">
        <v>70404</v>
      </c>
    </row>
    <row r="147" spans="1:4">
      <c r="A147" t="s">
        <v>1258</v>
      </c>
      <c r="B147" t="s">
        <v>519</v>
      </c>
      <c r="C147" t="s">
        <v>565</v>
      </c>
      <c r="D147">
        <v>90802</v>
      </c>
    </row>
    <row r="148" spans="1:4">
      <c r="A148" t="s">
        <v>760</v>
      </c>
      <c r="B148" t="s">
        <v>519</v>
      </c>
      <c r="C148" t="s">
        <v>1224</v>
      </c>
      <c r="D148">
        <v>90607</v>
      </c>
    </row>
    <row r="149" spans="1:4">
      <c r="A149" t="s">
        <v>546</v>
      </c>
      <c r="B149" t="s">
        <v>511</v>
      </c>
      <c r="C149" t="s">
        <v>511</v>
      </c>
      <c r="D149">
        <v>30107</v>
      </c>
    </row>
    <row r="150" spans="1:4">
      <c r="A150" t="s">
        <v>600</v>
      </c>
      <c r="B150" t="s">
        <v>511</v>
      </c>
      <c r="C150" t="s">
        <v>511</v>
      </c>
      <c r="D150">
        <v>30115</v>
      </c>
    </row>
    <row r="151" spans="1:4">
      <c r="A151" t="s">
        <v>1259</v>
      </c>
      <c r="B151" t="s">
        <v>511</v>
      </c>
      <c r="C151" t="s">
        <v>1260</v>
      </c>
      <c r="D151">
        <v>30502</v>
      </c>
    </row>
    <row r="152" spans="1:4">
      <c r="A152" t="s">
        <v>1261</v>
      </c>
      <c r="B152" t="s">
        <v>514</v>
      </c>
      <c r="C152" t="s">
        <v>1146</v>
      </c>
      <c r="D152">
        <v>50314</v>
      </c>
    </row>
    <row r="153" spans="1:4">
      <c r="A153" t="s">
        <v>1262</v>
      </c>
      <c r="B153" t="s">
        <v>520</v>
      </c>
      <c r="C153" t="s">
        <v>1235</v>
      </c>
      <c r="D153">
        <v>41403</v>
      </c>
    </row>
    <row r="154" spans="1:4">
      <c r="A154" t="s">
        <v>567</v>
      </c>
      <c r="B154" t="s">
        <v>515</v>
      </c>
      <c r="C154" t="s">
        <v>515</v>
      </c>
      <c r="D154">
        <v>80805</v>
      </c>
    </row>
    <row r="155" spans="1:4">
      <c r="A155" t="s">
        <v>542</v>
      </c>
      <c r="B155" t="s">
        <v>520</v>
      </c>
      <c r="C155" t="s">
        <v>1183</v>
      </c>
      <c r="D155">
        <v>40601</v>
      </c>
    </row>
    <row r="156" spans="1:4">
      <c r="A156" t="s">
        <v>603</v>
      </c>
      <c r="B156" t="s">
        <v>520</v>
      </c>
      <c r="C156" t="s">
        <v>1183</v>
      </c>
      <c r="D156">
        <v>40611</v>
      </c>
    </row>
    <row r="157" spans="1:4">
      <c r="A157" t="s">
        <v>643</v>
      </c>
      <c r="B157" t="s">
        <v>520</v>
      </c>
      <c r="C157" t="s">
        <v>1183</v>
      </c>
      <c r="D157">
        <v>40612</v>
      </c>
    </row>
    <row r="158" spans="1:4">
      <c r="A158" t="s">
        <v>1263</v>
      </c>
      <c r="B158" t="s">
        <v>510</v>
      </c>
      <c r="C158" t="s">
        <v>1153</v>
      </c>
      <c r="D158">
        <v>120313</v>
      </c>
    </row>
    <row r="159" spans="1:4">
      <c r="A159" t="s">
        <v>1264</v>
      </c>
      <c r="B159" t="s">
        <v>510</v>
      </c>
      <c r="C159" t="s">
        <v>1153</v>
      </c>
      <c r="D159">
        <v>120315</v>
      </c>
    </row>
    <row r="160" spans="1:4">
      <c r="A160" t="s">
        <v>1265</v>
      </c>
      <c r="B160" t="s">
        <v>520</v>
      </c>
      <c r="C160" t="s">
        <v>1148</v>
      </c>
      <c r="D160">
        <v>40102</v>
      </c>
    </row>
    <row r="161" spans="1:4">
      <c r="A161" t="s">
        <v>608</v>
      </c>
      <c r="B161" t="s">
        <v>520</v>
      </c>
      <c r="C161" t="s">
        <v>1266</v>
      </c>
      <c r="D161">
        <v>40701</v>
      </c>
    </row>
    <row r="162" spans="1:4">
      <c r="A162" t="s">
        <v>1267</v>
      </c>
      <c r="B162" t="s">
        <v>520</v>
      </c>
      <c r="C162" t="s">
        <v>1189</v>
      </c>
      <c r="D162">
        <v>41007</v>
      </c>
    </row>
    <row r="163" spans="1:4">
      <c r="A163" t="s">
        <v>560</v>
      </c>
      <c r="B163" t="s">
        <v>515</v>
      </c>
      <c r="C163" t="s">
        <v>515</v>
      </c>
      <c r="D163">
        <v>80826</v>
      </c>
    </row>
    <row r="164" spans="1:4">
      <c r="A164" t="s">
        <v>1268</v>
      </c>
      <c r="B164" t="s">
        <v>520</v>
      </c>
      <c r="C164" t="s">
        <v>1266</v>
      </c>
      <c r="D164">
        <v>40702</v>
      </c>
    </row>
    <row r="165" spans="1:4">
      <c r="A165" t="s">
        <v>747</v>
      </c>
      <c r="B165" t="s">
        <v>519</v>
      </c>
      <c r="C165" t="s">
        <v>1211</v>
      </c>
      <c r="D165">
        <v>91010</v>
      </c>
    </row>
    <row r="166" spans="1:4">
      <c r="A166" t="s">
        <v>1269</v>
      </c>
      <c r="B166" t="s">
        <v>519</v>
      </c>
      <c r="C166" t="s">
        <v>1146</v>
      </c>
      <c r="D166">
        <v>90903</v>
      </c>
    </row>
    <row r="167" spans="1:4">
      <c r="A167" t="s">
        <v>641</v>
      </c>
      <c r="B167" t="s">
        <v>512</v>
      </c>
      <c r="C167" t="s">
        <v>1156</v>
      </c>
      <c r="D167">
        <v>130705</v>
      </c>
    </row>
    <row r="168" spans="1:4">
      <c r="A168" t="s">
        <v>1270</v>
      </c>
      <c r="B168" t="s">
        <v>519</v>
      </c>
      <c r="C168" t="s">
        <v>1214</v>
      </c>
      <c r="D168">
        <v>90307</v>
      </c>
    </row>
    <row r="169" spans="1:4">
      <c r="A169" t="s">
        <v>1271</v>
      </c>
      <c r="B169" t="s">
        <v>510</v>
      </c>
      <c r="C169" t="s">
        <v>1144</v>
      </c>
      <c r="D169">
        <v>120505</v>
      </c>
    </row>
    <row r="170" spans="1:4">
      <c r="A170" t="s">
        <v>700</v>
      </c>
      <c r="B170" t="s">
        <v>517</v>
      </c>
      <c r="C170" t="s">
        <v>1272</v>
      </c>
      <c r="D170">
        <v>60604</v>
      </c>
    </row>
    <row r="171" spans="1:4">
      <c r="A171" t="s">
        <v>1273</v>
      </c>
      <c r="B171" t="s">
        <v>519</v>
      </c>
      <c r="C171" t="s">
        <v>1163</v>
      </c>
      <c r="D171">
        <v>90102</v>
      </c>
    </row>
    <row r="172" spans="1:4">
      <c r="A172" t="s">
        <v>1274</v>
      </c>
      <c r="B172" t="s">
        <v>518</v>
      </c>
      <c r="C172" t="s">
        <v>1155</v>
      </c>
      <c r="D172">
        <v>70704</v>
      </c>
    </row>
    <row r="173" spans="1:4">
      <c r="A173" t="s">
        <v>666</v>
      </c>
      <c r="B173" t="s">
        <v>520</v>
      </c>
      <c r="C173" t="s">
        <v>594</v>
      </c>
      <c r="D173">
        <v>40513</v>
      </c>
    </row>
    <row r="174" spans="1:4">
      <c r="A174" t="s">
        <v>1275</v>
      </c>
      <c r="B174" t="s">
        <v>518</v>
      </c>
      <c r="C174" t="s">
        <v>1155</v>
      </c>
      <c r="D174">
        <v>70705</v>
      </c>
    </row>
    <row r="175" spans="1:4">
      <c r="A175" t="s">
        <v>1275</v>
      </c>
      <c r="B175" t="s">
        <v>519</v>
      </c>
      <c r="C175" t="s">
        <v>1160</v>
      </c>
      <c r="D175">
        <v>91203</v>
      </c>
    </row>
    <row r="176" spans="1:4">
      <c r="A176" t="s">
        <v>1275</v>
      </c>
      <c r="B176" t="s">
        <v>512</v>
      </c>
      <c r="C176" t="s">
        <v>1201</v>
      </c>
      <c r="D176">
        <v>130307</v>
      </c>
    </row>
    <row r="177" spans="1:4">
      <c r="A177" t="s">
        <v>1276</v>
      </c>
      <c r="B177" t="s">
        <v>517</v>
      </c>
      <c r="C177" t="s">
        <v>1277</v>
      </c>
      <c r="D177">
        <v>60303</v>
      </c>
    </row>
    <row r="178" spans="1:4">
      <c r="A178" t="s">
        <v>1278</v>
      </c>
      <c r="B178" t="s">
        <v>518</v>
      </c>
      <c r="C178" t="s">
        <v>1279</v>
      </c>
      <c r="D178">
        <v>70602</v>
      </c>
    </row>
    <row r="179" spans="1:4">
      <c r="A179" t="s">
        <v>1280</v>
      </c>
      <c r="B179" t="s">
        <v>516</v>
      </c>
      <c r="C179" t="s">
        <v>1216</v>
      </c>
      <c r="D179">
        <v>20403</v>
      </c>
    </row>
    <row r="180" spans="1:4">
      <c r="A180" t="s">
        <v>1281</v>
      </c>
      <c r="B180" t="s">
        <v>517</v>
      </c>
      <c r="C180" t="s">
        <v>1277</v>
      </c>
      <c r="D180">
        <v>60302</v>
      </c>
    </row>
    <row r="181" spans="1:4">
      <c r="A181" t="s">
        <v>1282</v>
      </c>
      <c r="B181" t="s">
        <v>518</v>
      </c>
      <c r="C181" t="s">
        <v>621</v>
      </c>
      <c r="D181">
        <v>70204</v>
      </c>
    </row>
    <row r="182" spans="1:4">
      <c r="A182" t="s">
        <v>1283</v>
      </c>
      <c r="B182" t="s">
        <v>517</v>
      </c>
      <c r="C182" t="s">
        <v>1277</v>
      </c>
      <c r="D182">
        <v>60304</v>
      </c>
    </row>
    <row r="183" spans="1:4">
      <c r="A183" t="s">
        <v>1283</v>
      </c>
      <c r="B183" t="s">
        <v>518</v>
      </c>
      <c r="C183" t="s">
        <v>1168</v>
      </c>
      <c r="D183">
        <v>70406</v>
      </c>
    </row>
    <row r="184" spans="1:4">
      <c r="A184" t="s">
        <v>1284</v>
      </c>
      <c r="B184" t="s">
        <v>516</v>
      </c>
      <c r="C184" t="s">
        <v>1158</v>
      </c>
      <c r="D184">
        <v>20203</v>
      </c>
    </row>
    <row r="185" spans="1:4">
      <c r="A185" t="s">
        <v>527</v>
      </c>
      <c r="B185" t="s">
        <v>515</v>
      </c>
      <c r="C185" t="s">
        <v>515</v>
      </c>
      <c r="D185">
        <v>80802</v>
      </c>
    </row>
    <row r="186" spans="1:4">
      <c r="A186" t="s">
        <v>1285</v>
      </c>
      <c r="B186" t="s">
        <v>517</v>
      </c>
      <c r="C186" t="s">
        <v>1272</v>
      </c>
      <c r="D186">
        <v>60606</v>
      </c>
    </row>
    <row r="187" spans="1:4">
      <c r="A187" t="s">
        <v>1286</v>
      </c>
      <c r="B187" t="s">
        <v>518</v>
      </c>
      <c r="C187" t="s">
        <v>621</v>
      </c>
      <c r="D187">
        <v>70205</v>
      </c>
    </row>
    <row r="188" spans="1:4">
      <c r="A188" t="s">
        <v>1287</v>
      </c>
      <c r="B188" t="s">
        <v>519</v>
      </c>
      <c r="C188" t="s">
        <v>1174</v>
      </c>
      <c r="D188">
        <v>90204</v>
      </c>
    </row>
    <row r="189" spans="1:4">
      <c r="A189" t="s">
        <v>579</v>
      </c>
      <c r="B189" t="s">
        <v>512</v>
      </c>
      <c r="C189" t="s">
        <v>1156</v>
      </c>
      <c r="D189">
        <v>130706</v>
      </c>
    </row>
    <row r="190" spans="1:4">
      <c r="A190" t="s">
        <v>579</v>
      </c>
      <c r="B190" t="s">
        <v>516</v>
      </c>
      <c r="C190" t="s">
        <v>1213</v>
      </c>
      <c r="D190">
        <v>20605</v>
      </c>
    </row>
    <row r="191" spans="1:4">
      <c r="A191" t="s">
        <v>1288</v>
      </c>
      <c r="B191" t="s">
        <v>516</v>
      </c>
      <c r="C191" t="s">
        <v>1289</v>
      </c>
      <c r="D191">
        <v>20502</v>
      </c>
    </row>
    <row r="192" spans="1:4">
      <c r="A192" t="s">
        <v>1290</v>
      </c>
      <c r="B192" t="s">
        <v>518</v>
      </c>
      <c r="C192" t="s">
        <v>1155</v>
      </c>
      <c r="D192">
        <v>70706</v>
      </c>
    </row>
    <row r="193" spans="1:4">
      <c r="A193" t="s">
        <v>713</v>
      </c>
      <c r="B193" t="s">
        <v>516</v>
      </c>
      <c r="C193" t="s">
        <v>1147</v>
      </c>
      <c r="D193">
        <v>20102</v>
      </c>
    </row>
    <row r="194" spans="1:4">
      <c r="A194" t="s">
        <v>713</v>
      </c>
      <c r="B194" t="s">
        <v>520</v>
      </c>
      <c r="C194" t="s">
        <v>1181</v>
      </c>
      <c r="D194">
        <v>41304</v>
      </c>
    </row>
    <row r="195" spans="1:4">
      <c r="A195" t="s">
        <v>1291</v>
      </c>
      <c r="B195" t="s">
        <v>519</v>
      </c>
      <c r="C195" t="s">
        <v>1146</v>
      </c>
      <c r="D195">
        <v>90904</v>
      </c>
    </row>
    <row r="196" spans="1:4">
      <c r="A196" t="s">
        <v>1292</v>
      </c>
      <c r="B196" t="s">
        <v>518</v>
      </c>
      <c r="C196" t="s">
        <v>518</v>
      </c>
      <c r="D196">
        <v>70315</v>
      </c>
    </row>
    <row r="197" spans="1:4">
      <c r="A197" t="s">
        <v>605</v>
      </c>
      <c r="B197" t="s">
        <v>509</v>
      </c>
      <c r="C197" t="s">
        <v>1176</v>
      </c>
      <c r="D197">
        <v>10206</v>
      </c>
    </row>
    <row r="198" spans="1:4">
      <c r="A198" t="s">
        <v>1293</v>
      </c>
      <c r="B198" t="s">
        <v>518</v>
      </c>
      <c r="C198" t="s">
        <v>1294</v>
      </c>
      <c r="D198">
        <v>70102</v>
      </c>
    </row>
    <row r="199" spans="1:4">
      <c r="A199" t="s">
        <v>1295</v>
      </c>
      <c r="B199" t="s">
        <v>512</v>
      </c>
      <c r="C199" t="s">
        <v>727</v>
      </c>
      <c r="D199">
        <v>130902</v>
      </c>
    </row>
    <row r="200" spans="1:4">
      <c r="A200" t="s">
        <v>652</v>
      </c>
      <c r="B200" t="s">
        <v>511</v>
      </c>
      <c r="C200" t="s">
        <v>1141</v>
      </c>
      <c r="D200">
        <v>30203</v>
      </c>
    </row>
    <row r="201" spans="1:4">
      <c r="A201" t="s">
        <v>1296</v>
      </c>
      <c r="B201" t="s">
        <v>511</v>
      </c>
      <c r="C201" t="s">
        <v>1253</v>
      </c>
      <c r="D201">
        <v>30303</v>
      </c>
    </row>
    <row r="202" spans="1:4">
      <c r="A202" t="s">
        <v>1296</v>
      </c>
      <c r="B202" t="s">
        <v>518</v>
      </c>
      <c r="C202" t="s">
        <v>518</v>
      </c>
      <c r="D202">
        <v>70302</v>
      </c>
    </row>
    <row r="203" spans="1:4">
      <c r="A203" t="s">
        <v>723</v>
      </c>
      <c r="B203" t="s">
        <v>516</v>
      </c>
      <c r="C203" t="s">
        <v>1297</v>
      </c>
      <c r="D203">
        <v>20302</v>
      </c>
    </row>
    <row r="204" spans="1:4">
      <c r="A204" t="s">
        <v>1298</v>
      </c>
      <c r="B204" t="s">
        <v>518</v>
      </c>
      <c r="C204" t="s">
        <v>1294</v>
      </c>
      <c r="D204">
        <v>70109</v>
      </c>
    </row>
    <row r="205" spans="1:4">
      <c r="A205" t="s">
        <v>1299</v>
      </c>
      <c r="B205" t="s">
        <v>516</v>
      </c>
      <c r="C205" t="s">
        <v>1147</v>
      </c>
      <c r="D205">
        <v>20108</v>
      </c>
    </row>
    <row r="206" spans="1:4">
      <c r="A206" t="s">
        <v>680</v>
      </c>
      <c r="B206" t="s">
        <v>519</v>
      </c>
      <c r="C206" t="s">
        <v>706</v>
      </c>
      <c r="D206">
        <v>90407</v>
      </c>
    </row>
    <row r="207" spans="1:4">
      <c r="A207" t="s">
        <v>680</v>
      </c>
      <c r="B207" t="s">
        <v>512</v>
      </c>
      <c r="C207" t="s">
        <v>727</v>
      </c>
      <c r="D207">
        <v>130903</v>
      </c>
    </row>
    <row r="208" spans="1:4">
      <c r="A208" t="s">
        <v>1300</v>
      </c>
      <c r="B208" t="s">
        <v>512</v>
      </c>
      <c r="C208" t="s">
        <v>1180</v>
      </c>
      <c r="D208">
        <v>130406</v>
      </c>
    </row>
    <row r="209" spans="1:4">
      <c r="A209" t="s">
        <v>1301</v>
      </c>
      <c r="B209" t="s">
        <v>517</v>
      </c>
      <c r="C209" t="s">
        <v>1245</v>
      </c>
      <c r="D209">
        <v>60704</v>
      </c>
    </row>
    <row r="210" spans="1:4">
      <c r="A210" t="s">
        <v>1302</v>
      </c>
      <c r="B210" t="s">
        <v>515</v>
      </c>
      <c r="C210" t="s">
        <v>725</v>
      </c>
      <c r="D210">
        <v>80504</v>
      </c>
    </row>
    <row r="211" spans="1:4">
      <c r="A211" t="s">
        <v>1303</v>
      </c>
      <c r="B211" t="s">
        <v>518</v>
      </c>
      <c r="C211" t="s">
        <v>1294</v>
      </c>
      <c r="D211">
        <v>70103</v>
      </c>
    </row>
    <row r="212" spans="1:4">
      <c r="A212" t="s">
        <v>1304</v>
      </c>
      <c r="B212" t="s">
        <v>518</v>
      </c>
      <c r="C212" t="s">
        <v>621</v>
      </c>
      <c r="D212">
        <v>70206</v>
      </c>
    </row>
    <row r="213" spans="1:4">
      <c r="A213" t="s">
        <v>724</v>
      </c>
      <c r="B213" t="s">
        <v>519</v>
      </c>
      <c r="C213" t="s">
        <v>1167</v>
      </c>
      <c r="D213">
        <v>91105</v>
      </c>
    </row>
    <row r="214" spans="1:4">
      <c r="A214" t="s">
        <v>1305</v>
      </c>
      <c r="B214" t="s">
        <v>519</v>
      </c>
      <c r="C214" t="s">
        <v>658</v>
      </c>
      <c r="D214">
        <v>90504</v>
      </c>
    </row>
    <row r="215" spans="1:4">
      <c r="A215" t="s">
        <v>1306</v>
      </c>
      <c r="B215" t="s">
        <v>518</v>
      </c>
      <c r="C215" t="s">
        <v>621</v>
      </c>
      <c r="D215">
        <v>70207</v>
      </c>
    </row>
    <row r="216" spans="1:4">
      <c r="A216" t="s">
        <v>1307</v>
      </c>
      <c r="B216" t="s">
        <v>520</v>
      </c>
      <c r="C216" t="s">
        <v>1308</v>
      </c>
      <c r="D216">
        <v>40902</v>
      </c>
    </row>
    <row r="217" spans="1:4">
      <c r="A217" t="s">
        <v>1309</v>
      </c>
      <c r="B217" t="s">
        <v>517</v>
      </c>
      <c r="C217" t="s">
        <v>1272</v>
      </c>
      <c r="D217">
        <v>60603</v>
      </c>
    </row>
    <row r="218" spans="1:4">
      <c r="A218" t="s">
        <v>1310</v>
      </c>
      <c r="B218" t="s">
        <v>516</v>
      </c>
      <c r="C218" t="s">
        <v>1289</v>
      </c>
      <c r="D218">
        <v>20503</v>
      </c>
    </row>
    <row r="219" spans="1:4">
      <c r="A219" t="s">
        <v>1311</v>
      </c>
      <c r="B219" t="s">
        <v>519</v>
      </c>
      <c r="C219" t="s">
        <v>1146</v>
      </c>
      <c r="D219">
        <v>90905</v>
      </c>
    </row>
    <row r="220" spans="1:4">
      <c r="A220" t="s">
        <v>1312</v>
      </c>
      <c r="B220" t="s">
        <v>510</v>
      </c>
      <c r="C220" t="s">
        <v>1144</v>
      </c>
      <c r="D220">
        <v>120506</v>
      </c>
    </row>
    <row r="221" spans="1:4">
      <c r="A221" t="s">
        <v>1313</v>
      </c>
      <c r="B221" t="s">
        <v>517</v>
      </c>
      <c r="C221" t="s">
        <v>1272</v>
      </c>
      <c r="D221">
        <v>60605</v>
      </c>
    </row>
    <row r="222" spans="1:4">
      <c r="A222" t="s">
        <v>1313</v>
      </c>
      <c r="B222" t="s">
        <v>518</v>
      </c>
      <c r="C222" t="s">
        <v>621</v>
      </c>
      <c r="D222">
        <v>70208</v>
      </c>
    </row>
    <row r="223" spans="1:4">
      <c r="A223" t="s">
        <v>702</v>
      </c>
      <c r="B223" t="s">
        <v>510</v>
      </c>
      <c r="C223" t="s">
        <v>1144</v>
      </c>
      <c r="D223">
        <v>120510</v>
      </c>
    </row>
    <row r="224" spans="1:4">
      <c r="A224" t="s">
        <v>1314</v>
      </c>
      <c r="B224" t="s">
        <v>516</v>
      </c>
      <c r="C224" t="s">
        <v>1289</v>
      </c>
      <c r="D224">
        <v>20504</v>
      </c>
    </row>
    <row r="225" spans="1:4">
      <c r="A225" t="s">
        <v>1030</v>
      </c>
      <c r="B225" t="s">
        <v>519</v>
      </c>
      <c r="C225" t="s">
        <v>1214</v>
      </c>
      <c r="D225">
        <v>90303</v>
      </c>
    </row>
    <row r="226" spans="1:4">
      <c r="A226" t="s">
        <v>613</v>
      </c>
      <c r="B226" t="s">
        <v>510</v>
      </c>
      <c r="C226" t="s">
        <v>1144</v>
      </c>
      <c r="D226">
        <v>120507</v>
      </c>
    </row>
    <row r="227" spans="1:4">
      <c r="A227" t="s">
        <v>1315</v>
      </c>
      <c r="B227" t="s">
        <v>510</v>
      </c>
      <c r="C227" t="s">
        <v>1144</v>
      </c>
      <c r="D227">
        <v>120511</v>
      </c>
    </row>
    <row r="228" spans="1:4">
      <c r="A228" t="s">
        <v>1316</v>
      </c>
      <c r="B228" t="s">
        <v>520</v>
      </c>
      <c r="C228" t="s">
        <v>1308</v>
      </c>
      <c r="D228">
        <v>40903</v>
      </c>
    </row>
    <row r="229" spans="1:4">
      <c r="A229" t="s">
        <v>1317</v>
      </c>
      <c r="B229" t="s">
        <v>516</v>
      </c>
      <c r="C229" t="s">
        <v>1297</v>
      </c>
      <c r="D229">
        <v>20303</v>
      </c>
    </row>
    <row r="230" spans="1:4">
      <c r="A230" t="s">
        <v>1317</v>
      </c>
      <c r="B230" t="s">
        <v>519</v>
      </c>
      <c r="C230" t="s">
        <v>1174</v>
      </c>
      <c r="D230">
        <v>90205</v>
      </c>
    </row>
    <row r="231" spans="1:4">
      <c r="A231" t="s">
        <v>1318</v>
      </c>
      <c r="B231" t="s">
        <v>519</v>
      </c>
      <c r="C231" t="s">
        <v>658</v>
      </c>
      <c r="D231">
        <v>90505</v>
      </c>
    </row>
    <row r="232" spans="1:4">
      <c r="A232" t="s">
        <v>1319</v>
      </c>
      <c r="B232" t="s">
        <v>520</v>
      </c>
      <c r="C232" t="s">
        <v>1308</v>
      </c>
      <c r="D232">
        <v>40904</v>
      </c>
    </row>
    <row r="233" spans="1:4">
      <c r="A233" t="s">
        <v>1320</v>
      </c>
      <c r="B233" t="s">
        <v>514</v>
      </c>
      <c r="C233" t="s">
        <v>581</v>
      </c>
      <c r="D233">
        <v>50201</v>
      </c>
    </row>
    <row r="234" spans="1:4">
      <c r="A234" t="s">
        <v>1321</v>
      </c>
      <c r="B234" t="s">
        <v>516</v>
      </c>
      <c r="C234" t="s">
        <v>1158</v>
      </c>
      <c r="D234">
        <v>20204</v>
      </c>
    </row>
    <row r="235" spans="1:4">
      <c r="A235" t="s">
        <v>698</v>
      </c>
      <c r="B235" t="s">
        <v>517</v>
      </c>
      <c r="C235" t="s">
        <v>1245</v>
      </c>
      <c r="D235">
        <v>60703</v>
      </c>
    </row>
    <row r="236" spans="1:4">
      <c r="A236" t="s">
        <v>698</v>
      </c>
      <c r="B236" t="s">
        <v>519</v>
      </c>
      <c r="C236" t="s">
        <v>658</v>
      </c>
      <c r="D236">
        <v>90506</v>
      </c>
    </row>
    <row r="237" spans="1:4">
      <c r="A237" t="s">
        <v>755</v>
      </c>
      <c r="B237" t="s">
        <v>516</v>
      </c>
      <c r="C237" t="s">
        <v>1147</v>
      </c>
      <c r="D237">
        <v>20103</v>
      </c>
    </row>
    <row r="238" spans="1:4">
      <c r="A238" t="s">
        <v>1322</v>
      </c>
      <c r="B238" t="s">
        <v>509</v>
      </c>
      <c r="C238" t="s">
        <v>1176</v>
      </c>
      <c r="D238">
        <v>10214</v>
      </c>
    </row>
    <row r="239" spans="1:4">
      <c r="A239" t="s">
        <v>1323</v>
      </c>
      <c r="B239" t="s">
        <v>520</v>
      </c>
      <c r="C239" t="s">
        <v>1148</v>
      </c>
      <c r="D239">
        <v>40103</v>
      </c>
    </row>
    <row r="240" spans="1:4">
      <c r="A240" t="s">
        <v>678</v>
      </c>
      <c r="B240" t="s">
        <v>509</v>
      </c>
      <c r="C240" t="s">
        <v>1176</v>
      </c>
      <c r="D240">
        <v>10204</v>
      </c>
    </row>
    <row r="241" spans="1:4">
      <c r="A241" t="s">
        <v>1324</v>
      </c>
      <c r="B241" t="s">
        <v>517</v>
      </c>
      <c r="C241" t="s">
        <v>1233</v>
      </c>
      <c r="D241">
        <v>60406</v>
      </c>
    </row>
    <row r="242" spans="1:4">
      <c r="A242" t="s">
        <v>1325</v>
      </c>
      <c r="B242" t="s">
        <v>517</v>
      </c>
      <c r="C242" t="s">
        <v>1237</v>
      </c>
      <c r="D242">
        <v>60204</v>
      </c>
    </row>
    <row r="243" spans="1:4">
      <c r="A243" t="s">
        <v>661</v>
      </c>
      <c r="B243" t="s">
        <v>516</v>
      </c>
      <c r="C243" t="s">
        <v>1158</v>
      </c>
      <c r="D243">
        <v>20205</v>
      </c>
    </row>
    <row r="244" spans="1:4">
      <c r="A244" t="s">
        <v>1326</v>
      </c>
      <c r="B244" t="s">
        <v>510</v>
      </c>
      <c r="C244" t="s">
        <v>1186</v>
      </c>
      <c r="D244">
        <v>120106</v>
      </c>
    </row>
    <row r="245" spans="1:4">
      <c r="A245" t="s">
        <v>1327</v>
      </c>
      <c r="B245" t="s">
        <v>517</v>
      </c>
      <c r="C245" t="s">
        <v>1233</v>
      </c>
      <c r="D245">
        <v>60408</v>
      </c>
    </row>
    <row r="246" spans="1:4">
      <c r="A246" t="s">
        <v>535</v>
      </c>
      <c r="B246" t="s">
        <v>515</v>
      </c>
      <c r="C246" t="s">
        <v>515</v>
      </c>
      <c r="D246">
        <v>80823</v>
      </c>
    </row>
    <row r="247" spans="1:4">
      <c r="A247" t="s">
        <v>1328</v>
      </c>
      <c r="B247" t="s">
        <v>518</v>
      </c>
      <c r="C247" t="s">
        <v>1168</v>
      </c>
      <c r="D247">
        <v>70407</v>
      </c>
    </row>
    <row r="248" spans="1:4">
      <c r="A248" t="s">
        <v>1329</v>
      </c>
      <c r="B248" t="s">
        <v>512</v>
      </c>
      <c r="C248" t="s">
        <v>1156</v>
      </c>
      <c r="D248">
        <v>130707</v>
      </c>
    </row>
    <row r="249" spans="1:4">
      <c r="A249" t="s">
        <v>1330</v>
      </c>
      <c r="B249" t="s">
        <v>509</v>
      </c>
      <c r="C249" t="s">
        <v>1176</v>
      </c>
      <c r="D249">
        <v>10216</v>
      </c>
    </row>
    <row r="250" spans="1:4">
      <c r="A250" t="s">
        <v>1035</v>
      </c>
      <c r="B250" t="s">
        <v>509</v>
      </c>
      <c r="C250" t="s">
        <v>1176</v>
      </c>
      <c r="D250">
        <v>10215</v>
      </c>
    </row>
    <row r="251" spans="1:4">
      <c r="A251" t="s">
        <v>1331</v>
      </c>
      <c r="B251" t="s">
        <v>509</v>
      </c>
      <c r="C251" t="s">
        <v>1176</v>
      </c>
      <c r="D251">
        <v>10217</v>
      </c>
    </row>
    <row r="252" spans="1:4">
      <c r="A252" t="s">
        <v>1332</v>
      </c>
      <c r="B252" t="s">
        <v>518</v>
      </c>
      <c r="C252" t="s">
        <v>1155</v>
      </c>
      <c r="D252">
        <v>70707</v>
      </c>
    </row>
    <row r="253" spans="1:4">
      <c r="A253" t="s">
        <v>653</v>
      </c>
      <c r="B253" t="s">
        <v>514</v>
      </c>
      <c r="C253" t="s">
        <v>1208</v>
      </c>
      <c r="D253">
        <v>50104</v>
      </c>
    </row>
    <row r="254" spans="1:4">
      <c r="A254" t="s">
        <v>1333</v>
      </c>
      <c r="B254" t="s">
        <v>519</v>
      </c>
      <c r="C254" t="s">
        <v>1146</v>
      </c>
      <c r="D254">
        <v>90906</v>
      </c>
    </row>
    <row r="255" spans="1:4">
      <c r="A255" t="s">
        <v>1334</v>
      </c>
      <c r="B255" t="s">
        <v>511</v>
      </c>
      <c r="C255" t="s">
        <v>1253</v>
      </c>
      <c r="D255">
        <v>30304</v>
      </c>
    </row>
    <row r="256" spans="1:4">
      <c r="A256" t="s">
        <v>1335</v>
      </c>
      <c r="B256" t="s">
        <v>519</v>
      </c>
      <c r="C256" t="s">
        <v>1224</v>
      </c>
      <c r="D256">
        <v>90602</v>
      </c>
    </row>
    <row r="257" spans="1:4">
      <c r="A257" t="s">
        <v>1336</v>
      </c>
      <c r="B257" t="s">
        <v>520</v>
      </c>
      <c r="C257" t="s">
        <v>594</v>
      </c>
      <c r="D257">
        <v>40505</v>
      </c>
    </row>
    <row r="258" spans="1:4">
      <c r="A258" t="s">
        <v>1337</v>
      </c>
      <c r="B258" t="s">
        <v>515</v>
      </c>
      <c r="C258" t="s">
        <v>1191</v>
      </c>
      <c r="D258">
        <v>80603</v>
      </c>
    </row>
    <row r="259" spans="1:4">
      <c r="A259" t="s">
        <v>1059</v>
      </c>
      <c r="B259" t="s">
        <v>520</v>
      </c>
      <c r="C259" t="s">
        <v>1166</v>
      </c>
      <c r="D259">
        <v>40304</v>
      </c>
    </row>
    <row r="260" spans="1:4">
      <c r="A260" t="s">
        <v>660</v>
      </c>
      <c r="B260" t="s">
        <v>509</v>
      </c>
      <c r="C260" t="s">
        <v>1176</v>
      </c>
      <c r="D260">
        <v>10203</v>
      </c>
    </row>
    <row r="261" spans="1:4">
      <c r="A261" t="s">
        <v>1338</v>
      </c>
      <c r="B261" t="s">
        <v>520</v>
      </c>
      <c r="C261" t="s">
        <v>1183</v>
      </c>
      <c r="D261">
        <v>40605</v>
      </c>
    </row>
    <row r="262" spans="1:4">
      <c r="A262" t="s">
        <v>559</v>
      </c>
      <c r="B262" t="s">
        <v>512</v>
      </c>
      <c r="C262" t="s">
        <v>1156</v>
      </c>
      <c r="D262">
        <v>130708</v>
      </c>
    </row>
    <row r="263" spans="1:4">
      <c r="A263" t="s">
        <v>617</v>
      </c>
      <c r="B263" t="s">
        <v>520</v>
      </c>
      <c r="C263" t="s">
        <v>617</v>
      </c>
      <c r="D263">
        <v>40801</v>
      </c>
    </row>
    <row r="264" spans="1:4">
      <c r="A264" t="s">
        <v>1339</v>
      </c>
      <c r="B264" t="s">
        <v>518</v>
      </c>
      <c r="C264" t="s">
        <v>1155</v>
      </c>
      <c r="D264">
        <v>70708</v>
      </c>
    </row>
    <row r="265" spans="1:4">
      <c r="A265" t="s">
        <v>1340</v>
      </c>
      <c r="B265" t="s">
        <v>518</v>
      </c>
      <c r="C265" t="s">
        <v>1294</v>
      </c>
      <c r="D265">
        <v>70101</v>
      </c>
    </row>
    <row r="266" spans="1:4">
      <c r="A266" t="s">
        <v>1341</v>
      </c>
      <c r="B266" t="s">
        <v>518</v>
      </c>
      <c r="C266" t="s">
        <v>1294</v>
      </c>
      <c r="D266">
        <v>70104</v>
      </c>
    </row>
    <row r="267" spans="1:4">
      <c r="A267" t="s">
        <v>748</v>
      </c>
      <c r="B267" t="s">
        <v>520</v>
      </c>
      <c r="C267" t="s">
        <v>1148</v>
      </c>
      <c r="D267">
        <v>40104</v>
      </c>
    </row>
    <row r="268" spans="1:4">
      <c r="A268" t="s">
        <v>748</v>
      </c>
      <c r="B268" t="s">
        <v>519</v>
      </c>
      <c r="C268" t="s">
        <v>1167</v>
      </c>
      <c r="D268">
        <v>91106</v>
      </c>
    </row>
    <row r="269" spans="1:4">
      <c r="A269" t="s">
        <v>1342</v>
      </c>
      <c r="B269" t="s">
        <v>520</v>
      </c>
      <c r="C269" t="s">
        <v>1166</v>
      </c>
      <c r="D269">
        <v>40305</v>
      </c>
    </row>
    <row r="270" spans="1:4">
      <c r="A270" t="s">
        <v>1343</v>
      </c>
      <c r="B270" t="s">
        <v>512</v>
      </c>
      <c r="C270" t="s">
        <v>727</v>
      </c>
      <c r="D270">
        <v>130904</v>
      </c>
    </row>
    <row r="271" spans="1:4">
      <c r="A271" t="s">
        <v>1343</v>
      </c>
      <c r="B271" t="s">
        <v>510</v>
      </c>
      <c r="C271" t="s">
        <v>1144</v>
      </c>
      <c r="D271">
        <v>120508</v>
      </c>
    </row>
    <row r="272" spans="1:4">
      <c r="A272" t="s">
        <v>712</v>
      </c>
      <c r="B272" t="s">
        <v>510</v>
      </c>
      <c r="C272" t="s">
        <v>1144</v>
      </c>
      <c r="D272">
        <v>120509</v>
      </c>
    </row>
    <row r="273" spans="1:4">
      <c r="A273" t="s">
        <v>1344</v>
      </c>
      <c r="B273" t="s">
        <v>516</v>
      </c>
      <c r="C273" t="s">
        <v>1216</v>
      </c>
      <c r="D273">
        <v>20404</v>
      </c>
    </row>
    <row r="274" spans="1:4">
      <c r="A274" t="s">
        <v>1345</v>
      </c>
      <c r="B274" t="s">
        <v>510</v>
      </c>
      <c r="C274" t="s">
        <v>1195</v>
      </c>
      <c r="D274">
        <v>120803</v>
      </c>
    </row>
    <row r="275" spans="1:4">
      <c r="A275" t="s">
        <v>1346</v>
      </c>
      <c r="B275" t="s">
        <v>510</v>
      </c>
      <c r="C275" t="s">
        <v>551</v>
      </c>
      <c r="D275">
        <v>120604</v>
      </c>
    </row>
    <row r="276" spans="1:4">
      <c r="A276" t="s">
        <v>631</v>
      </c>
      <c r="B276" t="s">
        <v>510</v>
      </c>
      <c r="C276" t="s">
        <v>1231</v>
      </c>
      <c r="D276">
        <v>120402</v>
      </c>
    </row>
    <row r="277" spans="1:4">
      <c r="A277" t="s">
        <v>1347</v>
      </c>
      <c r="B277" t="s">
        <v>510</v>
      </c>
      <c r="C277" t="s">
        <v>1219</v>
      </c>
      <c r="D277">
        <v>120203</v>
      </c>
    </row>
    <row r="278" spans="1:4">
      <c r="A278" t="s">
        <v>1348</v>
      </c>
      <c r="B278" t="s">
        <v>510</v>
      </c>
      <c r="C278" t="s">
        <v>1219</v>
      </c>
      <c r="D278">
        <v>120204</v>
      </c>
    </row>
    <row r="279" spans="1:4">
      <c r="A279" t="s">
        <v>1349</v>
      </c>
      <c r="B279" t="s">
        <v>510</v>
      </c>
      <c r="C279" t="s">
        <v>1219</v>
      </c>
      <c r="D279">
        <v>120205</v>
      </c>
    </row>
    <row r="280" spans="1:4">
      <c r="A280" t="s">
        <v>1350</v>
      </c>
      <c r="B280" t="s">
        <v>510</v>
      </c>
      <c r="C280" t="s">
        <v>1219</v>
      </c>
      <c r="D280">
        <v>120206</v>
      </c>
    </row>
    <row r="281" spans="1:4">
      <c r="A281" t="s">
        <v>1351</v>
      </c>
      <c r="B281" t="s">
        <v>510</v>
      </c>
      <c r="C281" t="s">
        <v>1219</v>
      </c>
      <c r="D281">
        <v>120201</v>
      </c>
    </row>
    <row r="282" spans="1:4">
      <c r="A282" t="s">
        <v>517</v>
      </c>
      <c r="B282" t="s">
        <v>512</v>
      </c>
      <c r="C282" t="s">
        <v>1156</v>
      </c>
      <c r="D282">
        <v>130709</v>
      </c>
    </row>
    <row r="283" spans="1:4">
      <c r="A283" t="s">
        <v>1352</v>
      </c>
      <c r="B283" t="s">
        <v>519</v>
      </c>
      <c r="C283" t="s">
        <v>1167</v>
      </c>
      <c r="D283">
        <v>91111</v>
      </c>
    </row>
    <row r="284" spans="1:4">
      <c r="A284" t="s">
        <v>714</v>
      </c>
      <c r="B284" t="s">
        <v>520</v>
      </c>
      <c r="C284" t="s">
        <v>1185</v>
      </c>
      <c r="D284">
        <v>41201</v>
      </c>
    </row>
    <row r="285" spans="1:4">
      <c r="A285" t="s">
        <v>1353</v>
      </c>
      <c r="B285" t="s">
        <v>520</v>
      </c>
      <c r="C285" t="s">
        <v>617</v>
      </c>
      <c r="D285">
        <v>40802</v>
      </c>
    </row>
    <row r="286" spans="1:4">
      <c r="A286" t="s">
        <v>1354</v>
      </c>
      <c r="B286" t="s">
        <v>512</v>
      </c>
      <c r="C286" t="s">
        <v>1156</v>
      </c>
      <c r="D286">
        <v>130710</v>
      </c>
    </row>
    <row r="287" spans="1:4">
      <c r="A287" t="s">
        <v>1355</v>
      </c>
      <c r="B287" t="s">
        <v>518</v>
      </c>
      <c r="C287" t="s">
        <v>1155</v>
      </c>
      <c r="D287">
        <v>70711</v>
      </c>
    </row>
    <row r="288" spans="1:4">
      <c r="A288" t="s">
        <v>1356</v>
      </c>
      <c r="B288" t="s">
        <v>511</v>
      </c>
      <c r="C288" t="s">
        <v>1200</v>
      </c>
      <c r="D288">
        <v>30404</v>
      </c>
    </row>
    <row r="289" spans="1:4">
      <c r="A289" t="s">
        <v>1357</v>
      </c>
      <c r="B289" t="s">
        <v>512</v>
      </c>
      <c r="C289" t="s">
        <v>1156</v>
      </c>
      <c r="D289">
        <v>130711</v>
      </c>
    </row>
    <row r="290" spans="1:4">
      <c r="A290" t="s">
        <v>1358</v>
      </c>
      <c r="B290" t="s">
        <v>510</v>
      </c>
      <c r="C290" t="s">
        <v>1231</v>
      </c>
      <c r="D290">
        <v>120403</v>
      </c>
    </row>
    <row r="291" spans="1:4">
      <c r="A291" t="s">
        <v>655</v>
      </c>
      <c r="B291" t="s">
        <v>514</v>
      </c>
      <c r="C291" t="s">
        <v>1208</v>
      </c>
      <c r="D291">
        <v>50105</v>
      </c>
    </row>
    <row r="292" spans="1:4">
      <c r="A292" t="s">
        <v>1084</v>
      </c>
      <c r="B292" t="s">
        <v>520</v>
      </c>
      <c r="C292" t="s">
        <v>1152</v>
      </c>
      <c r="D292">
        <v>40405</v>
      </c>
    </row>
    <row r="293" spans="1:4">
      <c r="A293" t="s">
        <v>695</v>
      </c>
      <c r="B293" t="s">
        <v>1249</v>
      </c>
      <c r="C293" t="s">
        <v>696</v>
      </c>
      <c r="D293">
        <v>110202</v>
      </c>
    </row>
    <row r="294" spans="1:4">
      <c r="A294" t="s">
        <v>569</v>
      </c>
      <c r="B294" t="s">
        <v>515</v>
      </c>
      <c r="C294" t="s">
        <v>1157</v>
      </c>
      <c r="D294">
        <v>81003</v>
      </c>
    </row>
    <row r="295" spans="1:4">
      <c r="A295" t="s">
        <v>528</v>
      </c>
      <c r="B295" t="s">
        <v>512</v>
      </c>
      <c r="C295" t="s">
        <v>1162</v>
      </c>
      <c r="D295">
        <v>130102</v>
      </c>
    </row>
    <row r="296" spans="1:4">
      <c r="A296" t="s">
        <v>540</v>
      </c>
      <c r="B296" t="s">
        <v>515</v>
      </c>
      <c r="C296" t="s">
        <v>515</v>
      </c>
      <c r="D296">
        <v>80812</v>
      </c>
    </row>
    <row r="297" spans="1:4">
      <c r="A297" t="s">
        <v>540</v>
      </c>
      <c r="B297" t="s">
        <v>516</v>
      </c>
      <c r="C297" t="s">
        <v>1158</v>
      </c>
      <c r="D297">
        <v>20206</v>
      </c>
    </row>
    <row r="298" spans="1:4">
      <c r="A298" t="s">
        <v>1116</v>
      </c>
      <c r="B298" t="s">
        <v>520</v>
      </c>
      <c r="C298" t="s">
        <v>1359</v>
      </c>
      <c r="D298">
        <v>41102</v>
      </c>
    </row>
    <row r="299" spans="1:4">
      <c r="A299" t="s">
        <v>1360</v>
      </c>
      <c r="B299" t="s">
        <v>520</v>
      </c>
      <c r="C299" t="s">
        <v>1181</v>
      </c>
      <c r="D299">
        <v>41305</v>
      </c>
    </row>
    <row r="300" spans="1:4">
      <c r="A300" t="s">
        <v>551</v>
      </c>
      <c r="B300" t="s">
        <v>510</v>
      </c>
      <c r="C300" t="s">
        <v>551</v>
      </c>
      <c r="D300">
        <v>120605</v>
      </c>
    </row>
    <row r="301" spans="1:4">
      <c r="A301" t="s">
        <v>1361</v>
      </c>
      <c r="B301" t="s">
        <v>510</v>
      </c>
      <c r="C301" t="s">
        <v>1153</v>
      </c>
      <c r="D301">
        <v>120306</v>
      </c>
    </row>
    <row r="302" spans="1:4">
      <c r="A302" t="s">
        <v>601</v>
      </c>
      <c r="B302" t="s">
        <v>510</v>
      </c>
      <c r="C302" t="s">
        <v>601</v>
      </c>
      <c r="D302">
        <v>120701</v>
      </c>
    </row>
    <row r="303" spans="1:4">
      <c r="A303" t="s">
        <v>685</v>
      </c>
      <c r="B303" t="s">
        <v>517</v>
      </c>
      <c r="C303" t="s">
        <v>1241</v>
      </c>
      <c r="D303">
        <v>60102</v>
      </c>
    </row>
    <row r="304" spans="1:4">
      <c r="A304" t="s">
        <v>685</v>
      </c>
      <c r="B304" t="s">
        <v>517</v>
      </c>
      <c r="C304" t="s">
        <v>1277</v>
      </c>
      <c r="D304">
        <v>60305</v>
      </c>
    </row>
    <row r="305" spans="1:4">
      <c r="A305" t="s">
        <v>1362</v>
      </c>
      <c r="B305" t="s">
        <v>519</v>
      </c>
      <c r="C305" t="s">
        <v>1163</v>
      </c>
      <c r="D305">
        <v>90104</v>
      </c>
    </row>
    <row r="306" spans="1:4">
      <c r="A306" t="s">
        <v>1363</v>
      </c>
      <c r="B306" t="s">
        <v>519</v>
      </c>
      <c r="C306" t="s">
        <v>1211</v>
      </c>
      <c r="D306">
        <v>91002</v>
      </c>
    </row>
    <row r="307" spans="1:4">
      <c r="A307" t="s">
        <v>1363</v>
      </c>
      <c r="B307" t="s">
        <v>518</v>
      </c>
      <c r="C307" t="s">
        <v>518</v>
      </c>
      <c r="D307">
        <v>70303</v>
      </c>
    </row>
    <row r="308" spans="1:4">
      <c r="A308" t="s">
        <v>633</v>
      </c>
      <c r="B308" t="s">
        <v>520</v>
      </c>
      <c r="C308" t="s">
        <v>594</v>
      </c>
      <c r="D308">
        <v>40501</v>
      </c>
    </row>
    <row r="309" spans="1:4">
      <c r="A309" t="s">
        <v>1364</v>
      </c>
      <c r="B309" t="s">
        <v>511</v>
      </c>
      <c r="C309" t="s">
        <v>1141</v>
      </c>
      <c r="D309">
        <v>30204</v>
      </c>
    </row>
    <row r="310" spans="1:4">
      <c r="A310" t="s">
        <v>1365</v>
      </c>
      <c r="B310" t="s">
        <v>518</v>
      </c>
      <c r="C310" t="s">
        <v>1294</v>
      </c>
      <c r="D310">
        <v>70105</v>
      </c>
    </row>
    <row r="311" spans="1:4">
      <c r="A311" t="s">
        <v>1366</v>
      </c>
      <c r="B311" t="s">
        <v>515</v>
      </c>
      <c r="C311" t="s">
        <v>1367</v>
      </c>
      <c r="D311">
        <v>80202</v>
      </c>
    </row>
    <row r="312" spans="1:4">
      <c r="A312" t="s">
        <v>1368</v>
      </c>
      <c r="B312" t="s">
        <v>512</v>
      </c>
      <c r="C312" t="s">
        <v>727</v>
      </c>
      <c r="D312">
        <v>130905</v>
      </c>
    </row>
    <row r="313" spans="1:4">
      <c r="A313" t="s">
        <v>1369</v>
      </c>
      <c r="B313" t="s">
        <v>515</v>
      </c>
      <c r="C313" t="s">
        <v>1367</v>
      </c>
      <c r="D313">
        <v>80203</v>
      </c>
    </row>
    <row r="314" spans="1:4">
      <c r="A314" t="s">
        <v>1370</v>
      </c>
      <c r="B314" t="s">
        <v>518</v>
      </c>
      <c r="C314" t="s">
        <v>518</v>
      </c>
      <c r="D314">
        <v>70304</v>
      </c>
    </row>
    <row r="315" spans="1:4">
      <c r="A315" t="s">
        <v>1371</v>
      </c>
      <c r="B315" t="s">
        <v>520</v>
      </c>
      <c r="C315" t="s">
        <v>594</v>
      </c>
      <c r="D315">
        <v>40506</v>
      </c>
    </row>
    <row r="316" spans="1:4">
      <c r="A316" t="s">
        <v>573</v>
      </c>
      <c r="B316" t="s">
        <v>515</v>
      </c>
      <c r="C316" t="s">
        <v>515</v>
      </c>
      <c r="D316">
        <v>80804</v>
      </c>
    </row>
    <row r="317" spans="1:4">
      <c r="A317" t="s">
        <v>1372</v>
      </c>
      <c r="B317" t="s">
        <v>519</v>
      </c>
      <c r="C317" t="s">
        <v>1224</v>
      </c>
      <c r="D317">
        <v>90603</v>
      </c>
    </row>
    <row r="318" spans="1:4">
      <c r="A318" t="s">
        <v>1373</v>
      </c>
      <c r="B318" t="s">
        <v>509</v>
      </c>
      <c r="C318" t="s">
        <v>1176</v>
      </c>
      <c r="D318">
        <v>10209</v>
      </c>
    </row>
    <row r="319" spans="1:4">
      <c r="A319" t="s">
        <v>1374</v>
      </c>
      <c r="B319" t="s">
        <v>515</v>
      </c>
      <c r="C319" t="s">
        <v>1367</v>
      </c>
      <c r="D319">
        <v>80204</v>
      </c>
    </row>
    <row r="320" spans="1:4">
      <c r="A320" t="s">
        <v>1375</v>
      </c>
      <c r="B320" t="s">
        <v>512</v>
      </c>
      <c r="C320" t="s">
        <v>727</v>
      </c>
      <c r="D320">
        <v>130906</v>
      </c>
    </row>
    <row r="321" spans="1:4">
      <c r="A321" t="s">
        <v>1375</v>
      </c>
      <c r="B321" t="s">
        <v>519</v>
      </c>
      <c r="C321" t="s">
        <v>1174</v>
      </c>
      <c r="D321">
        <v>90206</v>
      </c>
    </row>
    <row r="322" spans="1:4">
      <c r="A322" t="s">
        <v>1376</v>
      </c>
      <c r="B322" t="s">
        <v>518</v>
      </c>
      <c r="C322" t="s">
        <v>621</v>
      </c>
      <c r="D322">
        <v>70209</v>
      </c>
    </row>
    <row r="323" spans="1:4">
      <c r="A323" t="s">
        <v>706</v>
      </c>
      <c r="B323" t="s">
        <v>518</v>
      </c>
      <c r="C323" t="s">
        <v>1168</v>
      </c>
      <c r="D323">
        <v>70408</v>
      </c>
    </row>
    <row r="324" spans="1:4">
      <c r="A324" t="s">
        <v>681</v>
      </c>
      <c r="B324" t="s">
        <v>519</v>
      </c>
      <c r="C324" t="s">
        <v>706</v>
      </c>
      <c r="D324">
        <v>90401</v>
      </c>
    </row>
    <row r="325" spans="1:4">
      <c r="A325" t="s">
        <v>1377</v>
      </c>
      <c r="B325" t="s">
        <v>518</v>
      </c>
      <c r="C325" t="s">
        <v>621</v>
      </c>
      <c r="D325">
        <v>70210</v>
      </c>
    </row>
    <row r="326" spans="1:4">
      <c r="A326" t="s">
        <v>922</v>
      </c>
      <c r="B326" t="s">
        <v>519</v>
      </c>
      <c r="C326" t="s">
        <v>1163</v>
      </c>
      <c r="D326">
        <v>90103</v>
      </c>
    </row>
    <row r="327" spans="1:4">
      <c r="A327" t="s">
        <v>677</v>
      </c>
      <c r="B327" t="s">
        <v>518</v>
      </c>
      <c r="C327" t="s">
        <v>621</v>
      </c>
      <c r="D327">
        <v>70211</v>
      </c>
    </row>
    <row r="328" spans="1:4">
      <c r="A328" t="s">
        <v>1378</v>
      </c>
      <c r="B328" t="s">
        <v>514</v>
      </c>
      <c r="C328" t="s">
        <v>1208</v>
      </c>
      <c r="D328">
        <v>50101</v>
      </c>
    </row>
    <row r="329" spans="1:4">
      <c r="A329" t="s">
        <v>1379</v>
      </c>
      <c r="B329" t="s">
        <v>518</v>
      </c>
      <c r="C329" t="s">
        <v>1294</v>
      </c>
      <c r="D329">
        <v>70106</v>
      </c>
    </row>
    <row r="330" spans="1:4">
      <c r="A330" t="s">
        <v>1380</v>
      </c>
      <c r="B330" t="s">
        <v>516</v>
      </c>
      <c r="C330" t="s">
        <v>1289</v>
      </c>
      <c r="D330">
        <v>20505</v>
      </c>
    </row>
    <row r="331" spans="1:4">
      <c r="A331" t="s">
        <v>672</v>
      </c>
      <c r="B331" t="s">
        <v>519</v>
      </c>
      <c r="C331" t="s">
        <v>1211</v>
      </c>
      <c r="D331">
        <v>91003</v>
      </c>
    </row>
    <row r="332" spans="1:4">
      <c r="A332" t="s">
        <v>1381</v>
      </c>
      <c r="B332" t="s">
        <v>516</v>
      </c>
      <c r="C332" t="s">
        <v>1297</v>
      </c>
      <c r="D332">
        <v>20301</v>
      </c>
    </row>
    <row r="333" spans="1:4">
      <c r="A333" t="s">
        <v>1382</v>
      </c>
      <c r="B333" t="s">
        <v>517</v>
      </c>
      <c r="C333" t="s">
        <v>1277</v>
      </c>
      <c r="D333">
        <v>60306</v>
      </c>
    </row>
    <row r="334" spans="1:4">
      <c r="A334" t="s">
        <v>1383</v>
      </c>
      <c r="B334" t="s">
        <v>519</v>
      </c>
      <c r="C334" t="s">
        <v>1174</v>
      </c>
      <c r="D334">
        <v>90207</v>
      </c>
    </row>
    <row r="335" spans="1:4">
      <c r="A335" t="s">
        <v>1384</v>
      </c>
      <c r="B335" t="s">
        <v>519</v>
      </c>
      <c r="C335" t="s">
        <v>1211</v>
      </c>
      <c r="D335">
        <v>91004</v>
      </c>
    </row>
    <row r="336" spans="1:4">
      <c r="A336" t="s">
        <v>1385</v>
      </c>
      <c r="B336" t="s">
        <v>512</v>
      </c>
      <c r="C336" t="s">
        <v>1156</v>
      </c>
      <c r="D336">
        <v>130712</v>
      </c>
    </row>
    <row r="337" spans="1:4">
      <c r="A337" t="s">
        <v>703</v>
      </c>
      <c r="B337" t="s">
        <v>519</v>
      </c>
      <c r="C337" t="s">
        <v>1167</v>
      </c>
      <c r="D337">
        <v>91107</v>
      </c>
    </row>
    <row r="338" spans="1:4">
      <c r="A338" t="s">
        <v>1386</v>
      </c>
      <c r="B338" t="s">
        <v>519</v>
      </c>
      <c r="C338" t="s">
        <v>1174</v>
      </c>
      <c r="D338">
        <v>90208</v>
      </c>
    </row>
    <row r="339" spans="1:4">
      <c r="A339" t="s">
        <v>1387</v>
      </c>
      <c r="B339" t="s">
        <v>518</v>
      </c>
      <c r="C339" t="s">
        <v>621</v>
      </c>
      <c r="D339">
        <v>70212</v>
      </c>
    </row>
    <row r="340" spans="1:4">
      <c r="A340" t="s">
        <v>704</v>
      </c>
      <c r="B340" t="s">
        <v>519</v>
      </c>
      <c r="C340" t="s">
        <v>1167</v>
      </c>
      <c r="D340">
        <v>91112</v>
      </c>
    </row>
    <row r="341" spans="1:4">
      <c r="A341" t="s">
        <v>1388</v>
      </c>
      <c r="B341" t="s">
        <v>512</v>
      </c>
      <c r="C341" t="s">
        <v>1201</v>
      </c>
      <c r="D341">
        <v>130308</v>
      </c>
    </row>
    <row r="342" spans="1:4">
      <c r="A342" t="s">
        <v>1389</v>
      </c>
      <c r="B342" t="s">
        <v>518</v>
      </c>
      <c r="C342" t="s">
        <v>1155</v>
      </c>
      <c r="D342">
        <v>70709</v>
      </c>
    </row>
    <row r="343" spans="1:4">
      <c r="A343" t="s">
        <v>735</v>
      </c>
      <c r="B343" t="s">
        <v>518</v>
      </c>
      <c r="C343" t="s">
        <v>518</v>
      </c>
      <c r="D343">
        <v>70301</v>
      </c>
    </row>
    <row r="344" spans="1:4">
      <c r="A344" t="s">
        <v>1390</v>
      </c>
      <c r="B344" t="s">
        <v>519</v>
      </c>
      <c r="C344" t="s">
        <v>1174</v>
      </c>
      <c r="D344">
        <v>90209</v>
      </c>
    </row>
    <row r="345" spans="1:4">
      <c r="A345" t="s">
        <v>1391</v>
      </c>
      <c r="B345" t="s">
        <v>518</v>
      </c>
      <c r="C345" t="s">
        <v>1279</v>
      </c>
      <c r="D345">
        <v>70603</v>
      </c>
    </row>
    <row r="346" spans="1:4">
      <c r="A346" t="s">
        <v>1392</v>
      </c>
      <c r="B346" t="s">
        <v>520</v>
      </c>
      <c r="C346" t="s">
        <v>1359</v>
      </c>
      <c r="D346">
        <v>41103</v>
      </c>
    </row>
    <row r="347" spans="1:4">
      <c r="A347" t="s">
        <v>556</v>
      </c>
      <c r="B347" t="s">
        <v>1249</v>
      </c>
      <c r="C347" t="s">
        <v>1250</v>
      </c>
      <c r="D347">
        <v>110102</v>
      </c>
    </row>
    <row r="348" spans="1:4">
      <c r="A348" t="s">
        <v>1393</v>
      </c>
      <c r="B348" t="s">
        <v>520</v>
      </c>
      <c r="C348" t="s">
        <v>1181</v>
      </c>
      <c r="D348">
        <v>41306</v>
      </c>
    </row>
    <row r="349" spans="1:4">
      <c r="A349" t="s">
        <v>1394</v>
      </c>
      <c r="B349" t="s">
        <v>510</v>
      </c>
      <c r="C349" t="s">
        <v>1231</v>
      </c>
      <c r="D349">
        <v>120404</v>
      </c>
    </row>
    <row r="350" spans="1:4">
      <c r="A350" t="s">
        <v>1395</v>
      </c>
      <c r="B350" t="s">
        <v>517</v>
      </c>
      <c r="C350" t="s">
        <v>1272</v>
      </c>
      <c r="D350">
        <v>60602</v>
      </c>
    </row>
    <row r="351" spans="1:4">
      <c r="A351" t="s">
        <v>1396</v>
      </c>
      <c r="B351" t="s">
        <v>518</v>
      </c>
      <c r="C351" t="s">
        <v>518</v>
      </c>
      <c r="D351">
        <v>70305</v>
      </c>
    </row>
    <row r="352" spans="1:4">
      <c r="A352" t="s">
        <v>1396</v>
      </c>
      <c r="B352" t="s">
        <v>519</v>
      </c>
      <c r="C352" t="s">
        <v>1214</v>
      </c>
      <c r="D352">
        <v>90308</v>
      </c>
    </row>
    <row r="353" spans="1:4">
      <c r="A353" t="s">
        <v>532</v>
      </c>
      <c r="B353" t="s">
        <v>515</v>
      </c>
      <c r="C353" t="s">
        <v>515</v>
      </c>
      <c r="D353">
        <v>80816</v>
      </c>
    </row>
    <row r="354" spans="1:4">
      <c r="A354" t="s">
        <v>1397</v>
      </c>
      <c r="B354" t="s">
        <v>509</v>
      </c>
      <c r="C354" t="s">
        <v>1176</v>
      </c>
      <c r="D354">
        <v>10210</v>
      </c>
    </row>
    <row r="355" spans="1:4">
      <c r="A355" t="s">
        <v>1398</v>
      </c>
      <c r="B355" t="s">
        <v>518</v>
      </c>
      <c r="C355" t="s">
        <v>518</v>
      </c>
      <c r="D355">
        <v>70306</v>
      </c>
    </row>
    <row r="356" spans="1:4">
      <c r="A356" t="s">
        <v>1399</v>
      </c>
      <c r="B356" t="s">
        <v>519</v>
      </c>
      <c r="C356" t="s">
        <v>1174</v>
      </c>
      <c r="D356">
        <v>90210</v>
      </c>
    </row>
    <row r="357" spans="1:4">
      <c r="A357" t="s">
        <v>1034</v>
      </c>
      <c r="B357" t="s">
        <v>516</v>
      </c>
      <c r="C357" t="s">
        <v>1216</v>
      </c>
      <c r="D357">
        <v>20405</v>
      </c>
    </row>
    <row r="358" spans="1:4">
      <c r="A358" t="s">
        <v>1034</v>
      </c>
      <c r="B358" t="s">
        <v>519</v>
      </c>
      <c r="C358" t="s">
        <v>1221</v>
      </c>
      <c r="D358">
        <v>90702</v>
      </c>
    </row>
    <row r="359" spans="1:4">
      <c r="A359" t="s">
        <v>780</v>
      </c>
      <c r="B359" t="s">
        <v>512</v>
      </c>
      <c r="C359" t="s">
        <v>1180</v>
      </c>
      <c r="D359">
        <v>130407</v>
      </c>
    </row>
    <row r="360" spans="1:4">
      <c r="A360" t="s">
        <v>780</v>
      </c>
      <c r="B360" t="s">
        <v>520</v>
      </c>
      <c r="C360" t="s">
        <v>1359</v>
      </c>
      <c r="D360">
        <v>41101</v>
      </c>
    </row>
    <row r="361" spans="1:4">
      <c r="A361" t="s">
        <v>1400</v>
      </c>
      <c r="B361" t="s">
        <v>517</v>
      </c>
      <c r="C361" t="s">
        <v>1277</v>
      </c>
      <c r="D361">
        <v>60309</v>
      </c>
    </row>
    <row r="362" spans="1:4">
      <c r="A362" t="s">
        <v>627</v>
      </c>
      <c r="B362" t="s">
        <v>520</v>
      </c>
      <c r="C362" t="s">
        <v>1183</v>
      </c>
      <c r="D362">
        <v>40606</v>
      </c>
    </row>
    <row r="363" spans="1:4">
      <c r="A363" t="s">
        <v>627</v>
      </c>
      <c r="B363" t="s">
        <v>516</v>
      </c>
      <c r="C363" t="s">
        <v>1297</v>
      </c>
      <c r="D363">
        <v>20306</v>
      </c>
    </row>
    <row r="364" spans="1:4">
      <c r="A364" t="s">
        <v>554</v>
      </c>
      <c r="B364" t="s">
        <v>515</v>
      </c>
      <c r="C364" t="s">
        <v>515</v>
      </c>
      <c r="D364">
        <v>80820</v>
      </c>
    </row>
    <row r="365" spans="1:4">
      <c r="A365" t="s">
        <v>577</v>
      </c>
      <c r="B365" t="s">
        <v>515</v>
      </c>
      <c r="C365" t="s">
        <v>725</v>
      </c>
      <c r="D365">
        <v>80505</v>
      </c>
    </row>
    <row r="366" spans="1:4">
      <c r="A366" t="s">
        <v>1401</v>
      </c>
      <c r="B366" t="s">
        <v>517</v>
      </c>
      <c r="C366" t="s">
        <v>1237</v>
      </c>
      <c r="D366">
        <v>60201</v>
      </c>
    </row>
    <row r="367" spans="1:4">
      <c r="A367" t="s">
        <v>1402</v>
      </c>
      <c r="B367" t="s">
        <v>512</v>
      </c>
      <c r="C367" t="s">
        <v>1201</v>
      </c>
      <c r="D367">
        <v>130309</v>
      </c>
    </row>
    <row r="368" spans="1:4">
      <c r="A368" t="s">
        <v>658</v>
      </c>
      <c r="B368" t="s">
        <v>518</v>
      </c>
      <c r="C368" t="s">
        <v>1168</v>
      </c>
      <c r="D368">
        <v>70409</v>
      </c>
    </row>
    <row r="369" spans="1:4">
      <c r="A369" t="s">
        <v>1403</v>
      </c>
      <c r="B369" t="s">
        <v>519</v>
      </c>
      <c r="C369" t="s">
        <v>658</v>
      </c>
      <c r="D369">
        <v>90501</v>
      </c>
    </row>
    <row r="370" spans="1:4">
      <c r="A370" t="s">
        <v>1404</v>
      </c>
      <c r="B370" t="s">
        <v>518</v>
      </c>
      <c r="C370" t="s">
        <v>621</v>
      </c>
      <c r="D370">
        <v>70213</v>
      </c>
    </row>
    <row r="371" spans="1:4">
      <c r="A371" t="s">
        <v>621</v>
      </c>
      <c r="B371" t="s">
        <v>509</v>
      </c>
      <c r="C371" t="s">
        <v>1176</v>
      </c>
      <c r="D371">
        <v>10207</v>
      </c>
    </row>
    <row r="372" spans="1:4">
      <c r="A372" t="s">
        <v>1405</v>
      </c>
      <c r="B372" t="s">
        <v>518</v>
      </c>
      <c r="C372" t="s">
        <v>621</v>
      </c>
      <c r="D372">
        <v>70201</v>
      </c>
    </row>
    <row r="373" spans="1:4">
      <c r="A373" t="s">
        <v>1406</v>
      </c>
      <c r="B373" t="s">
        <v>518</v>
      </c>
      <c r="C373" t="s">
        <v>621</v>
      </c>
      <c r="D373">
        <v>70214</v>
      </c>
    </row>
    <row r="374" spans="1:4">
      <c r="A374" t="s">
        <v>1407</v>
      </c>
      <c r="B374" t="s">
        <v>518</v>
      </c>
      <c r="C374" t="s">
        <v>1294</v>
      </c>
      <c r="D374">
        <v>70107</v>
      </c>
    </row>
    <row r="375" spans="1:4">
      <c r="A375" t="s">
        <v>1408</v>
      </c>
      <c r="B375" t="s">
        <v>512</v>
      </c>
      <c r="C375" t="s">
        <v>727</v>
      </c>
      <c r="D375">
        <v>130907</v>
      </c>
    </row>
    <row r="376" spans="1:4">
      <c r="A376" t="s">
        <v>1409</v>
      </c>
      <c r="B376" t="s">
        <v>519</v>
      </c>
      <c r="C376" t="s">
        <v>1224</v>
      </c>
      <c r="D376">
        <v>90604</v>
      </c>
    </row>
    <row r="377" spans="1:4">
      <c r="A377" t="s">
        <v>1409</v>
      </c>
      <c r="B377" t="s">
        <v>517</v>
      </c>
      <c r="C377" t="s">
        <v>1237</v>
      </c>
      <c r="D377">
        <v>60205</v>
      </c>
    </row>
    <row r="378" spans="1:4">
      <c r="A378" t="s">
        <v>669</v>
      </c>
      <c r="B378" t="s">
        <v>512</v>
      </c>
      <c r="C378" t="s">
        <v>1201</v>
      </c>
      <c r="D378">
        <v>130310</v>
      </c>
    </row>
    <row r="379" spans="1:4">
      <c r="A379" t="s">
        <v>1410</v>
      </c>
      <c r="B379" t="s">
        <v>511</v>
      </c>
      <c r="C379" t="s">
        <v>511</v>
      </c>
      <c r="D379">
        <v>30108</v>
      </c>
    </row>
    <row r="380" spans="1:4">
      <c r="A380" t="s">
        <v>749</v>
      </c>
      <c r="B380" t="s">
        <v>520</v>
      </c>
      <c r="C380" t="s">
        <v>1164</v>
      </c>
      <c r="D380">
        <v>40202</v>
      </c>
    </row>
    <row r="381" spans="1:4">
      <c r="A381" t="s">
        <v>1411</v>
      </c>
      <c r="B381" t="s">
        <v>518</v>
      </c>
      <c r="C381" t="s">
        <v>1294</v>
      </c>
      <c r="D381">
        <v>70108</v>
      </c>
    </row>
    <row r="382" spans="1:4">
      <c r="A382" t="s">
        <v>1412</v>
      </c>
      <c r="B382" t="s">
        <v>517</v>
      </c>
      <c r="C382" t="s">
        <v>1241</v>
      </c>
      <c r="D382">
        <v>60104</v>
      </c>
    </row>
    <row r="383" spans="1:4">
      <c r="A383" t="s">
        <v>985</v>
      </c>
      <c r="B383" t="s">
        <v>519</v>
      </c>
      <c r="C383" t="s">
        <v>1160</v>
      </c>
      <c r="D383">
        <v>91201</v>
      </c>
    </row>
    <row r="384" spans="1:4">
      <c r="A384" t="s">
        <v>1413</v>
      </c>
      <c r="B384" t="s">
        <v>517</v>
      </c>
      <c r="C384" t="s">
        <v>1198</v>
      </c>
      <c r="D384">
        <v>60504</v>
      </c>
    </row>
    <row r="385" spans="1:4">
      <c r="A385" t="s">
        <v>1414</v>
      </c>
      <c r="B385" t="s">
        <v>518</v>
      </c>
      <c r="C385" t="s">
        <v>1168</v>
      </c>
      <c r="D385">
        <v>70410</v>
      </c>
    </row>
    <row r="386" spans="1:4">
      <c r="A386" t="s">
        <v>1415</v>
      </c>
      <c r="B386" t="s">
        <v>516</v>
      </c>
      <c r="C386" t="s">
        <v>1297</v>
      </c>
      <c r="D386">
        <v>20304</v>
      </c>
    </row>
    <row r="387" spans="1:4">
      <c r="A387" t="s">
        <v>1415</v>
      </c>
      <c r="B387" t="s">
        <v>517</v>
      </c>
      <c r="C387" t="s">
        <v>1233</v>
      </c>
      <c r="D387">
        <v>60404</v>
      </c>
    </row>
    <row r="388" spans="1:4">
      <c r="A388" t="s">
        <v>1415</v>
      </c>
      <c r="B388" t="s">
        <v>519</v>
      </c>
      <c r="C388" t="s">
        <v>706</v>
      </c>
      <c r="D388">
        <v>90404</v>
      </c>
    </row>
    <row r="389" spans="1:4">
      <c r="A389" t="s">
        <v>1416</v>
      </c>
      <c r="B389" t="s">
        <v>518</v>
      </c>
      <c r="C389" t="s">
        <v>518</v>
      </c>
      <c r="D389">
        <v>70309</v>
      </c>
    </row>
    <row r="390" spans="1:4">
      <c r="A390" t="s">
        <v>730</v>
      </c>
      <c r="B390" t="s">
        <v>516</v>
      </c>
      <c r="C390" t="s">
        <v>1297</v>
      </c>
      <c r="D390">
        <v>20307</v>
      </c>
    </row>
    <row r="391" spans="1:4">
      <c r="A391" t="s">
        <v>1417</v>
      </c>
      <c r="B391" t="s">
        <v>519</v>
      </c>
      <c r="C391" t="s">
        <v>658</v>
      </c>
      <c r="D391">
        <v>90507</v>
      </c>
    </row>
    <row r="392" spans="1:4">
      <c r="A392" t="s">
        <v>1418</v>
      </c>
      <c r="B392" t="s">
        <v>510</v>
      </c>
      <c r="C392" t="s">
        <v>1151</v>
      </c>
      <c r="D392">
        <v>120903</v>
      </c>
    </row>
    <row r="393" spans="1:4">
      <c r="A393" t="s">
        <v>634</v>
      </c>
      <c r="B393" t="s">
        <v>519</v>
      </c>
      <c r="C393" t="s">
        <v>1211</v>
      </c>
      <c r="D393">
        <v>91008</v>
      </c>
    </row>
    <row r="394" spans="1:4">
      <c r="A394" t="s">
        <v>634</v>
      </c>
      <c r="B394" t="s">
        <v>520</v>
      </c>
      <c r="C394" t="s">
        <v>1266</v>
      </c>
      <c r="D394">
        <v>40708</v>
      </c>
    </row>
    <row r="395" spans="1:4">
      <c r="A395" t="s">
        <v>1419</v>
      </c>
      <c r="B395" t="s">
        <v>520</v>
      </c>
      <c r="C395" t="s">
        <v>1266</v>
      </c>
      <c r="D395">
        <v>40703</v>
      </c>
    </row>
    <row r="396" spans="1:4">
      <c r="A396" t="s">
        <v>1420</v>
      </c>
      <c r="B396" t="s">
        <v>520</v>
      </c>
      <c r="C396" t="s">
        <v>617</v>
      </c>
      <c r="D396">
        <v>40803</v>
      </c>
    </row>
    <row r="397" spans="1:4">
      <c r="A397" t="s">
        <v>1420</v>
      </c>
      <c r="B397" t="s">
        <v>518</v>
      </c>
      <c r="C397" t="s">
        <v>518</v>
      </c>
      <c r="D397">
        <v>70307</v>
      </c>
    </row>
    <row r="398" spans="1:4">
      <c r="A398" t="s">
        <v>1421</v>
      </c>
      <c r="B398" t="s">
        <v>518</v>
      </c>
      <c r="C398" t="s">
        <v>1422</v>
      </c>
      <c r="D398">
        <v>70502</v>
      </c>
    </row>
    <row r="399" spans="1:4">
      <c r="A399" t="s">
        <v>1423</v>
      </c>
      <c r="B399" t="s">
        <v>517</v>
      </c>
      <c r="C399" t="s">
        <v>1245</v>
      </c>
      <c r="D399">
        <v>60705</v>
      </c>
    </row>
    <row r="400" spans="1:4">
      <c r="A400" t="s">
        <v>1424</v>
      </c>
      <c r="B400" t="s">
        <v>519</v>
      </c>
      <c r="C400" t="s">
        <v>1221</v>
      </c>
      <c r="D400">
        <v>90703</v>
      </c>
    </row>
    <row r="401" spans="1:4">
      <c r="A401" t="s">
        <v>1424</v>
      </c>
      <c r="B401" t="s">
        <v>517</v>
      </c>
      <c r="C401" t="s">
        <v>1198</v>
      </c>
      <c r="D401">
        <v>60503</v>
      </c>
    </row>
    <row r="402" spans="1:4">
      <c r="A402" t="s">
        <v>1425</v>
      </c>
      <c r="B402" t="s">
        <v>517</v>
      </c>
      <c r="C402" t="s">
        <v>1277</v>
      </c>
      <c r="D402">
        <v>60307</v>
      </c>
    </row>
    <row r="403" spans="1:4">
      <c r="A403" t="s">
        <v>1426</v>
      </c>
      <c r="B403" t="s">
        <v>517</v>
      </c>
      <c r="C403" t="s">
        <v>1277</v>
      </c>
      <c r="D403">
        <v>60308</v>
      </c>
    </row>
    <row r="404" spans="1:4">
      <c r="A404" t="s">
        <v>1427</v>
      </c>
      <c r="B404" t="s">
        <v>512</v>
      </c>
      <c r="C404" t="s">
        <v>1156</v>
      </c>
      <c r="D404">
        <v>130713</v>
      </c>
    </row>
    <row r="405" spans="1:4">
      <c r="A405" t="s">
        <v>1428</v>
      </c>
      <c r="B405" t="s">
        <v>519</v>
      </c>
      <c r="C405" t="s">
        <v>565</v>
      </c>
      <c r="D405">
        <v>90803</v>
      </c>
    </row>
    <row r="406" spans="1:4">
      <c r="A406" t="s">
        <v>721</v>
      </c>
      <c r="B406" t="s">
        <v>512</v>
      </c>
      <c r="C406" t="s">
        <v>727</v>
      </c>
      <c r="D406">
        <v>130908</v>
      </c>
    </row>
    <row r="407" spans="1:4">
      <c r="A407" t="s">
        <v>1429</v>
      </c>
      <c r="B407" t="s">
        <v>517</v>
      </c>
      <c r="C407" t="s">
        <v>1233</v>
      </c>
      <c r="D407">
        <v>60403</v>
      </c>
    </row>
    <row r="408" spans="1:4">
      <c r="A408" t="s">
        <v>1430</v>
      </c>
      <c r="B408" t="s">
        <v>519</v>
      </c>
      <c r="C408" t="s">
        <v>706</v>
      </c>
      <c r="D408">
        <v>90406</v>
      </c>
    </row>
    <row r="409" spans="1:4">
      <c r="A409" t="s">
        <v>656</v>
      </c>
      <c r="B409" t="s">
        <v>520</v>
      </c>
      <c r="C409" t="s">
        <v>1152</v>
      </c>
      <c r="D409">
        <v>40406</v>
      </c>
    </row>
    <row r="410" spans="1:4">
      <c r="A410" t="s">
        <v>1431</v>
      </c>
      <c r="B410" t="s">
        <v>518</v>
      </c>
      <c r="C410" t="s">
        <v>518</v>
      </c>
      <c r="D410">
        <v>70308</v>
      </c>
    </row>
    <row r="411" spans="1:4">
      <c r="A411" t="s">
        <v>1432</v>
      </c>
      <c r="B411" t="s">
        <v>517</v>
      </c>
      <c r="C411" t="s">
        <v>1277</v>
      </c>
      <c r="D411">
        <v>60301</v>
      </c>
    </row>
    <row r="412" spans="1:4">
      <c r="A412" t="s">
        <v>754</v>
      </c>
      <c r="B412" t="s">
        <v>519</v>
      </c>
      <c r="C412" t="s">
        <v>1214</v>
      </c>
      <c r="D412">
        <v>90304</v>
      </c>
    </row>
    <row r="413" spans="1:4">
      <c r="A413" t="s">
        <v>1433</v>
      </c>
      <c r="B413" t="s">
        <v>518</v>
      </c>
      <c r="C413" t="s">
        <v>1168</v>
      </c>
      <c r="D413">
        <v>70401</v>
      </c>
    </row>
    <row r="414" spans="1:4">
      <c r="A414" t="s">
        <v>1434</v>
      </c>
      <c r="B414" t="s">
        <v>510</v>
      </c>
      <c r="C414" t="s">
        <v>1195</v>
      </c>
      <c r="D414">
        <v>120804</v>
      </c>
    </row>
    <row r="415" spans="1:4">
      <c r="A415" t="s">
        <v>1435</v>
      </c>
      <c r="B415" t="s">
        <v>519</v>
      </c>
      <c r="C415" t="s">
        <v>658</v>
      </c>
      <c r="D415">
        <v>90513</v>
      </c>
    </row>
    <row r="416" spans="1:4">
      <c r="A416" t="s">
        <v>1436</v>
      </c>
      <c r="B416" t="s">
        <v>1249</v>
      </c>
      <c r="C416" t="s">
        <v>1250</v>
      </c>
      <c r="D416">
        <v>110103</v>
      </c>
    </row>
    <row r="417" spans="1:4">
      <c r="A417" t="s">
        <v>1437</v>
      </c>
      <c r="B417" t="s">
        <v>510</v>
      </c>
      <c r="C417" t="s">
        <v>1153</v>
      </c>
      <c r="D417">
        <v>120307</v>
      </c>
    </row>
    <row r="418" spans="1:4">
      <c r="A418" t="s">
        <v>642</v>
      </c>
      <c r="B418" t="s">
        <v>511</v>
      </c>
      <c r="C418" t="s">
        <v>1200</v>
      </c>
      <c r="D418">
        <v>30405</v>
      </c>
    </row>
    <row r="419" spans="1:4">
      <c r="A419" t="s">
        <v>1438</v>
      </c>
      <c r="B419" t="s">
        <v>518</v>
      </c>
      <c r="C419" t="s">
        <v>1422</v>
      </c>
      <c r="D419">
        <v>70503</v>
      </c>
    </row>
    <row r="420" spans="1:4">
      <c r="A420" t="s">
        <v>599</v>
      </c>
      <c r="B420" t="s">
        <v>515</v>
      </c>
      <c r="C420" t="s">
        <v>1157</v>
      </c>
      <c r="D420">
        <v>81004</v>
      </c>
    </row>
    <row r="421" spans="1:4">
      <c r="A421" t="s">
        <v>1439</v>
      </c>
      <c r="B421" t="s">
        <v>517</v>
      </c>
      <c r="C421" t="s">
        <v>1233</v>
      </c>
      <c r="D421">
        <v>60407</v>
      </c>
    </row>
    <row r="422" spans="1:4">
      <c r="A422" t="s">
        <v>1440</v>
      </c>
      <c r="B422" t="s">
        <v>512</v>
      </c>
      <c r="C422" t="s">
        <v>1156</v>
      </c>
      <c r="D422">
        <v>130714</v>
      </c>
    </row>
    <row r="423" spans="1:4">
      <c r="A423" t="s">
        <v>561</v>
      </c>
      <c r="B423" t="s">
        <v>514</v>
      </c>
      <c r="C423" t="s">
        <v>581</v>
      </c>
      <c r="D423">
        <v>50208</v>
      </c>
    </row>
    <row r="424" spans="1:4">
      <c r="A424" t="s">
        <v>1441</v>
      </c>
      <c r="B424" t="s">
        <v>511</v>
      </c>
      <c r="C424" t="s">
        <v>1253</v>
      </c>
      <c r="D424">
        <v>30301</v>
      </c>
    </row>
    <row r="425" spans="1:4">
      <c r="A425" t="s">
        <v>1442</v>
      </c>
      <c r="B425" t="s">
        <v>509</v>
      </c>
      <c r="C425" t="s">
        <v>1170</v>
      </c>
      <c r="D425">
        <v>10302</v>
      </c>
    </row>
    <row r="426" spans="1:4">
      <c r="A426" t="s">
        <v>1442</v>
      </c>
      <c r="B426" t="s">
        <v>511</v>
      </c>
      <c r="C426" t="s">
        <v>1260</v>
      </c>
      <c r="D426">
        <v>30503</v>
      </c>
    </row>
    <row r="427" spans="1:4">
      <c r="A427" t="s">
        <v>1443</v>
      </c>
      <c r="B427" t="s">
        <v>518</v>
      </c>
      <c r="C427" t="s">
        <v>1168</v>
      </c>
      <c r="D427">
        <v>70411</v>
      </c>
    </row>
    <row r="428" spans="1:4">
      <c r="A428" t="s">
        <v>686</v>
      </c>
      <c r="B428" t="s">
        <v>517</v>
      </c>
      <c r="C428" t="s">
        <v>1241</v>
      </c>
      <c r="D428">
        <v>60103</v>
      </c>
    </row>
    <row r="429" spans="1:4">
      <c r="A429" t="s">
        <v>1444</v>
      </c>
      <c r="B429" t="s">
        <v>519</v>
      </c>
      <c r="C429" t="s">
        <v>1174</v>
      </c>
      <c r="D429">
        <v>90211</v>
      </c>
    </row>
    <row r="430" spans="1:4">
      <c r="A430" t="s">
        <v>1445</v>
      </c>
      <c r="B430" t="s">
        <v>520</v>
      </c>
      <c r="C430" t="s">
        <v>1189</v>
      </c>
      <c r="D430">
        <v>41004</v>
      </c>
    </row>
    <row r="431" spans="1:4">
      <c r="A431" t="s">
        <v>731</v>
      </c>
      <c r="B431" t="s">
        <v>519</v>
      </c>
      <c r="C431" t="s">
        <v>1224</v>
      </c>
      <c r="D431">
        <v>90601</v>
      </c>
    </row>
    <row r="432" spans="1:4">
      <c r="A432" t="s">
        <v>1446</v>
      </c>
      <c r="B432" t="s">
        <v>510</v>
      </c>
      <c r="C432" t="s">
        <v>1153</v>
      </c>
      <c r="D432">
        <v>120316</v>
      </c>
    </row>
    <row r="433" spans="1:4">
      <c r="A433" t="s">
        <v>673</v>
      </c>
      <c r="B433" t="s">
        <v>510</v>
      </c>
      <c r="C433" t="s">
        <v>551</v>
      </c>
      <c r="D433">
        <v>120606</v>
      </c>
    </row>
    <row r="434" spans="1:4">
      <c r="A434" t="s">
        <v>1447</v>
      </c>
      <c r="B434" t="s">
        <v>510</v>
      </c>
      <c r="C434" t="s">
        <v>1186</v>
      </c>
      <c r="D434">
        <v>120107</v>
      </c>
    </row>
    <row r="435" spans="1:4">
      <c r="A435" t="s">
        <v>1448</v>
      </c>
      <c r="B435" t="s">
        <v>509</v>
      </c>
      <c r="C435" t="s">
        <v>1149</v>
      </c>
      <c r="D435">
        <v>10404</v>
      </c>
    </row>
    <row r="436" spans="1:4">
      <c r="A436" t="s">
        <v>584</v>
      </c>
      <c r="B436" t="s">
        <v>513</v>
      </c>
      <c r="C436" t="s">
        <v>513</v>
      </c>
      <c r="D436">
        <v>100101</v>
      </c>
    </row>
    <row r="437" spans="1:4">
      <c r="A437" t="s">
        <v>694</v>
      </c>
      <c r="B437" t="s">
        <v>516</v>
      </c>
      <c r="C437" t="s">
        <v>1216</v>
      </c>
      <c r="D437">
        <v>20401</v>
      </c>
    </row>
    <row r="438" spans="1:4">
      <c r="A438" t="s">
        <v>1449</v>
      </c>
      <c r="B438" t="s">
        <v>510</v>
      </c>
      <c r="C438" t="s">
        <v>1186</v>
      </c>
      <c r="D438">
        <v>120108</v>
      </c>
    </row>
    <row r="439" spans="1:4">
      <c r="A439" t="s">
        <v>1450</v>
      </c>
      <c r="B439" t="s">
        <v>510</v>
      </c>
      <c r="C439" t="s">
        <v>1153</v>
      </c>
      <c r="D439">
        <v>120308</v>
      </c>
    </row>
    <row r="440" spans="1:4">
      <c r="A440" t="s">
        <v>1451</v>
      </c>
      <c r="B440" t="s">
        <v>511</v>
      </c>
      <c r="C440" t="s">
        <v>1260</v>
      </c>
      <c r="D440">
        <v>30504</v>
      </c>
    </row>
    <row r="441" spans="1:4">
      <c r="A441" t="s">
        <v>1452</v>
      </c>
      <c r="B441" t="s">
        <v>518</v>
      </c>
      <c r="C441" t="s">
        <v>621</v>
      </c>
      <c r="D441">
        <v>70215</v>
      </c>
    </row>
    <row r="442" spans="1:4">
      <c r="A442" t="s">
        <v>1453</v>
      </c>
      <c r="B442" t="s">
        <v>520</v>
      </c>
      <c r="C442" t="s">
        <v>1235</v>
      </c>
      <c r="D442">
        <v>41404</v>
      </c>
    </row>
    <row r="443" spans="1:4">
      <c r="A443" t="s">
        <v>1454</v>
      </c>
      <c r="B443" t="s">
        <v>511</v>
      </c>
      <c r="C443" t="s">
        <v>1455</v>
      </c>
      <c r="D443">
        <v>30602</v>
      </c>
    </row>
    <row r="444" spans="1:4">
      <c r="A444" t="s">
        <v>1456</v>
      </c>
      <c r="B444" t="s">
        <v>512</v>
      </c>
      <c r="C444" t="s">
        <v>1180</v>
      </c>
      <c r="D444">
        <v>130408</v>
      </c>
    </row>
    <row r="445" spans="1:4">
      <c r="A445" t="s">
        <v>1457</v>
      </c>
      <c r="B445" t="s">
        <v>511</v>
      </c>
      <c r="C445" t="s">
        <v>511</v>
      </c>
      <c r="D445">
        <v>30109</v>
      </c>
    </row>
    <row r="446" spans="1:4">
      <c r="A446" t="s">
        <v>1458</v>
      </c>
      <c r="B446" t="s">
        <v>511</v>
      </c>
      <c r="C446" t="s">
        <v>1141</v>
      </c>
      <c r="D446">
        <v>30201</v>
      </c>
    </row>
    <row r="447" spans="1:4">
      <c r="A447" t="s">
        <v>691</v>
      </c>
      <c r="B447" t="s">
        <v>512</v>
      </c>
      <c r="C447" t="s">
        <v>1162</v>
      </c>
      <c r="D447">
        <v>130103</v>
      </c>
    </row>
    <row r="448" spans="1:4">
      <c r="A448" t="s">
        <v>1459</v>
      </c>
      <c r="B448" t="s">
        <v>520</v>
      </c>
      <c r="C448" t="s">
        <v>1148</v>
      </c>
      <c r="D448">
        <v>40109</v>
      </c>
    </row>
    <row r="449" spans="1:4">
      <c r="A449" t="s">
        <v>616</v>
      </c>
      <c r="B449" t="s">
        <v>519</v>
      </c>
      <c r="C449" t="s">
        <v>1211</v>
      </c>
      <c r="D449">
        <v>91014</v>
      </c>
    </row>
    <row r="450" spans="1:4">
      <c r="A450" t="s">
        <v>1460</v>
      </c>
      <c r="B450" t="s">
        <v>512</v>
      </c>
      <c r="C450" t="s">
        <v>1156</v>
      </c>
      <c r="D450">
        <v>130715</v>
      </c>
    </row>
    <row r="451" spans="1:4">
      <c r="A451" t="s">
        <v>752</v>
      </c>
      <c r="B451" t="s">
        <v>517</v>
      </c>
      <c r="C451" t="s">
        <v>1233</v>
      </c>
      <c r="D451">
        <v>60401</v>
      </c>
    </row>
    <row r="452" spans="1:4">
      <c r="A452" t="s">
        <v>1461</v>
      </c>
      <c r="B452" t="s">
        <v>516</v>
      </c>
      <c r="C452" t="s">
        <v>1289</v>
      </c>
      <c r="D452">
        <v>20501</v>
      </c>
    </row>
    <row r="453" spans="1:4">
      <c r="A453" t="s">
        <v>531</v>
      </c>
      <c r="B453" t="s">
        <v>515</v>
      </c>
      <c r="C453" t="s">
        <v>1157</v>
      </c>
      <c r="D453">
        <v>81008</v>
      </c>
    </row>
    <row r="454" spans="1:4">
      <c r="A454" t="s">
        <v>1462</v>
      </c>
      <c r="B454" t="s">
        <v>518</v>
      </c>
      <c r="C454" t="s">
        <v>1422</v>
      </c>
      <c r="D454">
        <v>70505</v>
      </c>
    </row>
    <row r="455" spans="1:4">
      <c r="A455" t="s">
        <v>1463</v>
      </c>
      <c r="B455" t="s">
        <v>515</v>
      </c>
      <c r="C455" t="s">
        <v>1464</v>
      </c>
      <c r="D455">
        <v>81102</v>
      </c>
    </row>
    <row r="456" spans="1:4">
      <c r="A456" t="s">
        <v>1465</v>
      </c>
      <c r="B456" t="s">
        <v>515</v>
      </c>
      <c r="C456" t="s">
        <v>1464</v>
      </c>
      <c r="D456">
        <v>81103</v>
      </c>
    </row>
    <row r="457" spans="1:4">
      <c r="A457" t="s">
        <v>533</v>
      </c>
      <c r="B457" t="s">
        <v>515</v>
      </c>
      <c r="C457" t="s">
        <v>515</v>
      </c>
      <c r="D457">
        <v>80817</v>
      </c>
    </row>
    <row r="458" spans="1:4">
      <c r="A458" t="s">
        <v>751</v>
      </c>
      <c r="B458" t="s">
        <v>520</v>
      </c>
      <c r="C458" t="s">
        <v>617</v>
      </c>
      <c r="D458">
        <v>40804</v>
      </c>
    </row>
    <row r="459" spans="1:4">
      <c r="A459" t="s">
        <v>628</v>
      </c>
      <c r="B459" t="s">
        <v>516</v>
      </c>
      <c r="C459" t="s">
        <v>1213</v>
      </c>
      <c r="D459">
        <v>20606</v>
      </c>
    </row>
    <row r="460" spans="1:4">
      <c r="A460" t="s">
        <v>1466</v>
      </c>
      <c r="B460" t="s">
        <v>511</v>
      </c>
      <c r="C460" t="s">
        <v>1260</v>
      </c>
      <c r="D460">
        <v>30501</v>
      </c>
    </row>
    <row r="461" spans="1:4">
      <c r="A461" t="s">
        <v>1467</v>
      </c>
      <c r="B461" t="s">
        <v>511</v>
      </c>
      <c r="C461" t="s">
        <v>1141</v>
      </c>
      <c r="D461">
        <v>30205</v>
      </c>
    </row>
    <row r="462" spans="1:4">
      <c r="A462" t="s">
        <v>671</v>
      </c>
      <c r="B462" t="s">
        <v>520</v>
      </c>
      <c r="C462" t="s">
        <v>1152</v>
      </c>
      <c r="D462">
        <v>40403</v>
      </c>
    </row>
    <row r="463" spans="1:4">
      <c r="A463" t="s">
        <v>671</v>
      </c>
      <c r="B463" t="s">
        <v>511</v>
      </c>
      <c r="C463" t="s">
        <v>1260</v>
      </c>
      <c r="D463">
        <v>30505</v>
      </c>
    </row>
    <row r="464" spans="1:4">
      <c r="A464" t="s">
        <v>671</v>
      </c>
      <c r="B464" t="s">
        <v>518</v>
      </c>
      <c r="C464" t="s">
        <v>621</v>
      </c>
      <c r="D464">
        <v>70216</v>
      </c>
    </row>
    <row r="465" spans="1:5">
      <c r="A465" t="s">
        <v>1468</v>
      </c>
      <c r="B465" t="s">
        <v>520</v>
      </c>
      <c r="C465" t="s">
        <v>1148</v>
      </c>
      <c r="D465">
        <v>40105</v>
      </c>
    </row>
    <row r="466" spans="1:5">
      <c r="A466" t="s">
        <v>1469</v>
      </c>
      <c r="B466" t="s">
        <v>520</v>
      </c>
      <c r="C466" t="s">
        <v>1166</v>
      </c>
      <c r="D466">
        <v>40306</v>
      </c>
    </row>
    <row r="467" spans="1:5">
      <c r="A467" t="s">
        <v>1469</v>
      </c>
      <c r="B467" t="s">
        <v>518</v>
      </c>
      <c r="C467" t="s">
        <v>1279</v>
      </c>
      <c r="D467">
        <v>70604</v>
      </c>
    </row>
    <row r="468" spans="1:5">
      <c r="A468" t="s">
        <v>1470</v>
      </c>
      <c r="B468" t="s">
        <v>517</v>
      </c>
      <c r="C468" t="s">
        <v>1198</v>
      </c>
      <c r="D468">
        <v>60505</v>
      </c>
    </row>
    <row r="469" spans="1:5">
      <c r="A469" t="s">
        <v>716</v>
      </c>
      <c r="B469" t="s">
        <v>517</v>
      </c>
      <c r="C469" t="s">
        <v>1198</v>
      </c>
      <c r="D469">
        <v>60501</v>
      </c>
    </row>
    <row r="470" spans="1:5">
      <c r="A470" t="s">
        <v>1471</v>
      </c>
      <c r="B470" t="s">
        <v>518</v>
      </c>
      <c r="C470" t="s">
        <v>1279</v>
      </c>
      <c r="D470">
        <v>70605</v>
      </c>
    </row>
    <row r="471" spans="1:5">
      <c r="A471" t="s">
        <v>545</v>
      </c>
      <c r="B471" t="s">
        <v>515</v>
      </c>
      <c r="C471" t="s">
        <v>515</v>
      </c>
      <c r="D471">
        <v>80810</v>
      </c>
    </row>
    <row r="472" spans="1:5">
      <c r="A472" t="s">
        <v>1472</v>
      </c>
      <c r="B472" t="s">
        <v>515</v>
      </c>
      <c r="C472" t="s">
        <v>1191</v>
      </c>
      <c r="D472">
        <v>80604</v>
      </c>
    </row>
    <row r="473" spans="1:5">
      <c r="A473" t="s">
        <v>611</v>
      </c>
      <c r="B473" t="s">
        <v>520</v>
      </c>
      <c r="C473" t="s">
        <v>1235</v>
      </c>
      <c r="D473">
        <v>41405</v>
      </c>
    </row>
    <row r="474" spans="1:5">
      <c r="A474" t="s">
        <v>1473</v>
      </c>
      <c r="B474" t="s">
        <v>514</v>
      </c>
      <c r="C474" t="s">
        <v>581</v>
      </c>
      <c r="D474">
        <v>50203</v>
      </c>
    </row>
    <row r="475" spans="1:5">
      <c r="A475" t="s">
        <v>1474</v>
      </c>
      <c r="B475" t="s">
        <v>518</v>
      </c>
      <c r="C475" t="s">
        <v>1422</v>
      </c>
      <c r="D475">
        <v>70501</v>
      </c>
    </row>
    <row r="476" spans="1:5">
      <c r="A476" t="s">
        <v>550</v>
      </c>
      <c r="B476" t="s">
        <v>515</v>
      </c>
      <c r="C476" t="s">
        <v>515</v>
      </c>
      <c r="D476">
        <v>80813</v>
      </c>
      <c r="E476" s="33"/>
    </row>
    <row r="477" spans="1:5">
      <c r="A477" t="s">
        <v>550</v>
      </c>
      <c r="B477" t="s">
        <v>520</v>
      </c>
      <c r="C477" t="s">
        <v>1183</v>
      </c>
      <c r="D477">
        <v>40607</v>
      </c>
      <c r="E477" s="33"/>
    </row>
    <row r="478" spans="1:5">
      <c r="A478" t="s">
        <v>550</v>
      </c>
      <c r="B478" t="s">
        <v>520</v>
      </c>
      <c r="C478" t="s">
        <v>1166</v>
      </c>
      <c r="D478">
        <v>40307</v>
      </c>
    </row>
    <row r="479" spans="1:5">
      <c r="A479" t="s">
        <v>1475</v>
      </c>
      <c r="B479" t="s">
        <v>515</v>
      </c>
      <c r="C479" t="s">
        <v>1367</v>
      </c>
      <c r="D479">
        <v>80205</v>
      </c>
    </row>
    <row r="480" spans="1:5">
      <c r="A480" t="s">
        <v>582</v>
      </c>
      <c r="B480" t="s">
        <v>515</v>
      </c>
      <c r="C480" t="s">
        <v>515</v>
      </c>
      <c r="D480">
        <v>99999</v>
      </c>
    </row>
    <row r="481" spans="1:4">
      <c r="A481" t="s">
        <v>595</v>
      </c>
      <c r="B481" t="s">
        <v>516</v>
      </c>
      <c r="C481" t="s">
        <v>1213</v>
      </c>
      <c r="D481">
        <v>20601</v>
      </c>
    </row>
    <row r="482" spans="1:4">
      <c r="A482" t="s">
        <v>639</v>
      </c>
      <c r="B482" t="s">
        <v>510</v>
      </c>
      <c r="C482" t="s">
        <v>1153</v>
      </c>
      <c r="D482">
        <v>120309</v>
      </c>
    </row>
    <row r="483" spans="1:4">
      <c r="A483" t="s">
        <v>639</v>
      </c>
      <c r="B483" t="s">
        <v>518</v>
      </c>
      <c r="C483" t="s">
        <v>621</v>
      </c>
      <c r="D483">
        <v>70217</v>
      </c>
    </row>
    <row r="484" spans="1:4">
      <c r="A484" t="s">
        <v>1476</v>
      </c>
      <c r="B484" t="s">
        <v>517</v>
      </c>
      <c r="C484" t="s">
        <v>1233</v>
      </c>
      <c r="D484">
        <v>60405</v>
      </c>
    </row>
    <row r="485" spans="1:4">
      <c r="A485" t="s">
        <v>1477</v>
      </c>
      <c r="B485" t="s">
        <v>518</v>
      </c>
      <c r="C485" t="s">
        <v>1294</v>
      </c>
      <c r="D485">
        <v>70110</v>
      </c>
    </row>
    <row r="486" spans="1:4">
      <c r="A486" t="s">
        <v>1478</v>
      </c>
      <c r="B486" t="s">
        <v>517</v>
      </c>
      <c r="C486" t="s">
        <v>1272</v>
      </c>
      <c r="D486">
        <v>60601</v>
      </c>
    </row>
    <row r="487" spans="1:4">
      <c r="A487" t="s">
        <v>1479</v>
      </c>
      <c r="B487" t="s">
        <v>510</v>
      </c>
      <c r="C487" t="s">
        <v>551</v>
      </c>
      <c r="D487">
        <v>120607</v>
      </c>
    </row>
    <row r="488" spans="1:4">
      <c r="A488" t="s">
        <v>649</v>
      </c>
      <c r="B488" t="s">
        <v>516</v>
      </c>
      <c r="C488" t="s">
        <v>1297</v>
      </c>
      <c r="D488">
        <v>20305</v>
      </c>
    </row>
    <row r="489" spans="1:4">
      <c r="A489" t="s">
        <v>778</v>
      </c>
      <c r="B489" t="s">
        <v>519</v>
      </c>
      <c r="C489" t="s">
        <v>1224</v>
      </c>
      <c r="D489">
        <v>90605</v>
      </c>
    </row>
    <row r="490" spans="1:4">
      <c r="A490" t="s">
        <v>581</v>
      </c>
      <c r="B490" t="s">
        <v>514</v>
      </c>
      <c r="C490" t="s">
        <v>581</v>
      </c>
      <c r="D490">
        <v>50204</v>
      </c>
    </row>
    <row r="491" spans="1:4">
      <c r="A491" t="s">
        <v>1480</v>
      </c>
      <c r="B491" t="s">
        <v>511</v>
      </c>
      <c r="C491" t="s">
        <v>1141</v>
      </c>
      <c r="D491">
        <v>30206</v>
      </c>
    </row>
    <row r="492" spans="1:4">
      <c r="A492" t="s">
        <v>1481</v>
      </c>
      <c r="B492" t="s">
        <v>519</v>
      </c>
      <c r="C492" t="s">
        <v>658</v>
      </c>
      <c r="D492">
        <v>90508</v>
      </c>
    </row>
    <row r="493" spans="1:4">
      <c r="A493" t="s">
        <v>1482</v>
      </c>
      <c r="B493" t="s">
        <v>511</v>
      </c>
      <c r="C493" t="s">
        <v>1260</v>
      </c>
      <c r="D493">
        <v>30506</v>
      </c>
    </row>
    <row r="494" spans="1:4">
      <c r="A494" t="s">
        <v>587</v>
      </c>
      <c r="B494" t="s">
        <v>512</v>
      </c>
      <c r="C494" t="s">
        <v>1156</v>
      </c>
      <c r="D494">
        <v>130716</v>
      </c>
    </row>
    <row r="495" spans="1:4">
      <c r="A495" t="s">
        <v>1483</v>
      </c>
      <c r="B495" t="s">
        <v>520</v>
      </c>
      <c r="C495" t="s">
        <v>1189</v>
      </c>
      <c r="D495">
        <v>41005</v>
      </c>
    </row>
    <row r="496" spans="1:4">
      <c r="A496" t="s">
        <v>1279</v>
      </c>
      <c r="B496" t="s">
        <v>516</v>
      </c>
      <c r="C496" t="s">
        <v>1147</v>
      </c>
      <c r="D496">
        <v>20104</v>
      </c>
    </row>
    <row r="497" spans="1:4">
      <c r="A497" t="s">
        <v>1484</v>
      </c>
      <c r="B497" t="s">
        <v>518</v>
      </c>
      <c r="C497" t="s">
        <v>1279</v>
      </c>
      <c r="D497">
        <v>70601</v>
      </c>
    </row>
    <row r="498" spans="1:4">
      <c r="A498" t="s">
        <v>1485</v>
      </c>
      <c r="B498" t="s">
        <v>519</v>
      </c>
      <c r="C498" t="s">
        <v>1211</v>
      </c>
      <c r="D498">
        <v>91005</v>
      </c>
    </row>
    <row r="499" spans="1:4">
      <c r="A499" t="s">
        <v>1486</v>
      </c>
      <c r="B499" t="s">
        <v>517</v>
      </c>
      <c r="C499" t="s">
        <v>1198</v>
      </c>
      <c r="D499">
        <v>60506</v>
      </c>
    </row>
    <row r="500" spans="1:4">
      <c r="A500" t="s">
        <v>635</v>
      </c>
      <c r="B500" t="s">
        <v>511</v>
      </c>
      <c r="C500" t="s">
        <v>1200</v>
      </c>
      <c r="D500">
        <v>30401</v>
      </c>
    </row>
    <row r="501" spans="1:4">
      <c r="A501" t="s">
        <v>1487</v>
      </c>
      <c r="B501" t="s">
        <v>520</v>
      </c>
      <c r="C501" t="s">
        <v>1266</v>
      </c>
      <c r="D501">
        <v>40704</v>
      </c>
    </row>
    <row r="502" spans="1:4">
      <c r="A502" t="s">
        <v>1488</v>
      </c>
      <c r="B502" t="s">
        <v>520</v>
      </c>
      <c r="C502" t="s">
        <v>1266</v>
      </c>
      <c r="D502">
        <v>40705</v>
      </c>
    </row>
    <row r="503" spans="1:4">
      <c r="A503" t="s">
        <v>1489</v>
      </c>
      <c r="B503" t="s">
        <v>520</v>
      </c>
      <c r="C503" t="s">
        <v>1181</v>
      </c>
      <c r="D503">
        <v>41307</v>
      </c>
    </row>
    <row r="504" spans="1:4">
      <c r="A504" t="s">
        <v>1490</v>
      </c>
      <c r="B504" t="s">
        <v>517</v>
      </c>
      <c r="C504" t="s">
        <v>1198</v>
      </c>
      <c r="D504">
        <v>60507</v>
      </c>
    </row>
    <row r="505" spans="1:4">
      <c r="A505" t="s">
        <v>610</v>
      </c>
      <c r="B505" t="s">
        <v>520</v>
      </c>
      <c r="C505" t="s">
        <v>1164</v>
      </c>
      <c r="D505">
        <v>40203</v>
      </c>
    </row>
    <row r="506" spans="1:4">
      <c r="A506" t="s">
        <v>1491</v>
      </c>
      <c r="B506" t="s">
        <v>514</v>
      </c>
      <c r="C506" t="s">
        <v>581</v>
      </c>
      <c r="D506">
        <v>50205</v>
      </c>
    </row>
    <row r="507" spans="1:4">
      <c r="A507" t="s">
        <v>553</v>
      </c>
      <c r="B507" t="s">
        <v>515</v>
      </c>
      <c r="C507" t="s">
        <v>515</v>
      </c>
      <c r="D507">
        <v>80808</v>
      </c>
    </row>
    <row r="508" spans="1:4">
      <c r="A508" t="s">
        <v>1492</v>
      </c>
      <c r="B508" t="s">
        <v>516</v>
      </c>
      <c r="C508" t="s">
        <v>1147</v>
      </c>
      <c r="D508">
        <v>20106</v>
      </c>
    </row>
    <row r="509" spans="1:4">
      <c r="A509" t="s">
        <v>566</v>
      </c>
      <c r="B509" t="s">
        <v>520</v>
      </c>
      <c r="C509" t="s">
        <v>1164</v>
      </c>
      <c r="D509">
        <v>40201</v>
      </c>
    </row>
    <row r="510" spans="1:4">
      <c r="A510" t="s">
        <v>568</v>
      </c>
      <c r="B510" t="s">
        <v>512</v>
      </c>
      <c r="C510" t="s">
        <v>1156</v>
      </c>
      <c r="D510">
        <v>130717</v>
      </c>
    </row>
    <row r="511" spans="1:4">
      <c r="A511" t="s">
        <v>1493</v>
      </c>
      <c r="B511" t="s">
        <v>511</v>
      </c>
      <c r="C511" t="s">
        <v>1200</v>
      </c>
      <c r="D511">
        <v>30403</v>
      </c>
    </row>
    <row r="512" spans="1:4">
      <c r="A512" t="s">
        <v>1494</v>
      </c>
      <c r="B512" t="s">
        <v>513</v>
      </c>
      <c r="C512" t="s">
        <v>513</v>
      </c>
      <c r="D512">
        <v>100103</v>
      </c>
    </row>
    <row r="513" spans="1:4">
      <c r="A513" t="s">
        <v>614</v>
      </c>
      <c r="B513" t="s">
        <v>511</v>
      </c>
      <c r="C513" t="s">
        <v>511</v>
      </c>
      <c r="D513">
        <v>30110</v>
      </c>
    </row>
    <row r="514" spans="1:4">
      <c r="A514" t="s">
        <v>647</v>
      </c>
      <c r="B514" t="s">
        <v>514</v>
      </c>
      <c r="C514" t="s">
        <v>1208</v>
      </c>
      <c r="D514">
        <v>50106</v>
      </c>
    </row>
    <row r="515" spans="1:4">
      <c r="A515" t="s">
        <v>707</v>
      </c>
      <c r="B515" t="s">
        <v>519</v>
      </c>
      <c r="C515" t="s">
        <v>658</v>
      </c>
      <c r="D515">
        <v>90509</v>
      </c>
    </row>
    <row r="516" spans="1:4">
      <c r="A516" t="s">
        <v>1495</v>
      </c>
      <c r="B516" t="s">
        <v>512</v>
      </c>
      <c r="C516" t="s">
        <v>1180</v>
      </c>
      <c r="D516">
        <v>130409</v>
      </c>
    </row>
    <row r="517" spans="1:4">
      <c r="A517" t="s">
        <v>1496</v>
      </c>
      <c r="B517" t="s">
        <v>509</v>
      </c>
      <c r="C517" t="s">
        <v>509</v>
      </c>
      <c r="D517">
        <v>10104</v>
      </c>
    </row>
    <row r="518" spans="1:4">
      <c r="A518" t="s">
        <v>1497</v>
      </c>
      <c r="B518" t="s">
        <v>509</v>
      </c>
      <c r="C518" t="s">
        <v>1170</v>
      </c>
      <c r="D518">
        <v>10303</v>
      </c>
    </row>
    <row r="519" spans="1:4">
      <c r="A519" t="s">
        <v>1498</v>
      </c>
      <c r="B519" t="s">
        <v>509</v>
      </c>
      <c r="C519" t="s">
        <v>1170</v>
      </c>
      <c r="D519">
        <v>10304</v>
      </c>
    </row>
    <row r="520" spans="1:4">
      <c r="A520" t="s">
        <v>1499</v>
      </c>
      <c r="B520" t="s">
        <v>518</v>
      </c>
      <c r="C520" t="s">
        <v>1422</v>
      </c>
      <c r="D520">
        <v>70504</v>
      </c>
    </row>
    <row r="521" spans="1:4">
      <c r="A521" t="s">
        <v>1500</v>
      </c>
      <c r="B521" t="s">
        <v>510</v>
      </c>
      <c r="C521" t="s">
        <v>1219</v>
      </c>
      <c r="D521">
        <v>120207</v>
      </c>
    </row>
    <row r="522" spans="1:4">
      <c r="A522" t="s">
        <v>1501</v>
      </c>
      <c r="B522" t="s">
        <v>519</v>
      </c>
      <c r="C522" t="s">
        <v>1167</v>
      </c>
      <c r="D522">
        <v>91108</v>
      </c>
    </row>
    <row r="523" spans="1:4">
      <c r="A523" t="s">
        <v>683</v>
      </c>
      <c r="B523" t="s">
        <v>520</v>
      </c>
      <c r="C523" t="s">
        <v>1181</v>
      </c>
      <c r="D523">
        <v>41308</v>
      </c>
    </row>
    <row r="524" spans="1:4">
      <c r="A524" t="s">
        <v>1502</v>
      </c>
      <c r="B524" t="s">
        <v>517</v>
      </c>
      <c r="C524" t="s">
        <v>1237</v>
      </c>
      <c r="D524">
        <v>60206</v>
      </c>
    </row>
    <row r="525" spans="1:4">
      <c r="A525" t="s">
        <v>1503</v>
      </c>
      <c r="B525" t="s">
        <v>517</v>
      </c>
      <c r="C525" t="s">
        <v>1237</v>
      </c>
      <c r="D525">
        <v>60207</v>
      </c>
    </row>
    <row r="526" spans="1:4">
      <c r="A526" t="s">
        <v>1068</v>
      </c>
      <c r="B526" t="s">
        <v>519</v>
      </c>
      <c r="C526" t="s">
        <v>1160</v>
      </c>
      <c r="D526">
        <v>91204</v>
      </c>
    </row>
    <row r="527" spans="1:4">
      <c r="A527" t="s">
        <v>1504</v>
      </c>
      <c r="B527" t="s">
        <v>520</v>
      </c>
      <c r="C527" t="s">
        <v>1148</v>
      </c>
      <c r="D527">
        <v>40106</v>
      </c>
    </row>
    <row r="528" spans="1:4">
      <c r="A528" t="s">
        <v>637</v>
      </c>
      <c r="B528" t="s">
        <v>509</v>
      </c>
      <c r="C528" t="s">
        <v>1170</v>
      </c>
      <c r="D528">
        <v>10305</v>
      </c>
    </row>
    <row r="529" spans="1:4">
      <c r="A529" t="s">
        <v>654</v>
      </c>
      <c r="B529" t="s">
        <v>519</v>
      </c>
      <c r="C529" t="s">
        <v>565</v>
      </c>
      <c r="D529">
        <v>90804</v>
      </c>
    </row>
    <row r="530" spans="1:4">
      <c r="A530" t="s">
        <v>1505</v>
      </c>
      <c r="B530" t="s">
        <v>520</v>
      </c>
      <c r="C530" t="s">
        <v>1308</v>
      </c>
      <c r="D530">
        <v>40901</v>
      </c>
    </row>
    <row r="531" spans="1:4">
      <c r="A531" t="s">
        <v>990</v>
      </c>
      <c r="B531" t="s">
        <v>520</v>
      </c>
      <c r="C531" t="s">
        <v>617</v>
      </c>
      <c r="D531">
        <v>40805</v>
      </c>
    </row>
    <row r="532" spans="1:4">
      <c r="A532" t="s">
        <v>1506</v>
      </c>
      <c r="B532" t="s">
        <v>517</v>
      </c>
      <c r="C532" t="s">
        <v>1272</v>
      </c>
      <c r="D532">
        <v>60608</v>
      </c>
    </row>
    <row r="533" spans="1:4">
      <c r="A533" t="s">
        <v>557</v>
      </c>
      <c r="B533" t="s">
        <v>515</v>
      </c>
      <c r="C533" t="s">
        <v>515</v>
      </c>
      <c r="D533">
        <v>80811</v>
      </c>
    </row>
    <row r="534" spans="1:4">
      <c r="A534" t="s">
        <v>692</v>
      </c>
      <c r="B534" t="s">
        <v>510</v>
      </c>
      <c r="C534" t="s">
        <v>601</v>
      </c>
      <c r="D534">
        <v>120705</v>
      </c>
    </row>
    <row r="535" spans="1:4">
      <c r="A535" t="s">
        <v>734</v>
      </c>
      <c r="B535" t="s">
        <v>514</v>
      </c>
      <c r="C535" t="s">
        <v>1146</v>
      </c>
      <c r="D535">
        <v>50307</v>
      </c>
    </row>
    <row r="536" spans="1:4">
      <c r="A536" t="s">
        <v>1507</v>
      </c>
      <c r="B536" t="s">
        <v>514</v>
      </c>
      <c r="C536" t="s">
        <v>1146</v>
      </c>
      <c r="D536">
        <v>50315</v>
      </c>
    </row>
    <row r="537" spans="1:4">
      <c r="A537" t="s">
        <v>743</v>
      </c>
      <c r="B537" t="s">
        <v>519</v>
      </c>
      <c r="C537" t="s">
        <v>1221</v>
      </c>
      <c r="D537">
        <v>90701</v>
      </c>
    </row>
    <row r="538" spans="1:4">
      <c r="A538" t="s">
        <v>1010</v>
      </c>
      <c r="B538" t="s">
        <v>519</v>
      </c>
      <c r="C538" t="s">
        <v>1167</v>
      </c>
      <c r="D538">
        <v>91109</v>
      </c>
    </row>
    <row r="539" spans="1:4">
      <c r="A539" t="s">
        <v>1010</v>
      </c>
      <c r="B539" t="s">
        <v>516</v>
      </c>
      <c r="C539" t="s">
        <v>1213</v>
      </c>
      <c r="D539">
        <v>20607</v>
      </c>
    </row>
    <row r="540" spans="1:4">
      <c r="A540" t="s">
        <v>588</v>
      </c>
      <c r="B540" t="s">
        <v>516</v>
      </c>
      <c r="C540" t="s">
        <v>1158</v>
      </c>
      <c r="D540">
        <v>20207</v>
      </c>
    </row>
    <row r="541" spans="1:4">
      <c r="A541" t="s">
        <v>1508</v>
      </c>
      <c r="B541" t="s">
        <v>518</v>
      </c>
      <c r="C541" t="s">
        <v>621</v>
      </c>
      <c r="D541">
        <v>70218</v>
      </c>
    </row>
    <row r="542" spans="1:4">
      <c r="A542" t="s">
        <v>1509</v>
      </c>
      <c r="B542" t="s">
        <v>514</v>
      </c>
      <c r="C542" t="s">
        <v>1146</v>
      </c>
      <c r="D542">
        <v>50308</v>
      </c>
    </row>
    <row r="543" spans="1:4">
      <c r="A543" t="s">
        <v>1510</v>
      </c>
      <c r="B543" t="s">
        <v>511</v>
      </c>
      <c r="C543" t="s">
        <v>1253</v>
      </c>
      <c r="D543">
        <v>30305</v>
      </c>
    </row>
    <row r="544" spans="1:4">
      <c r="A544" t="s">
        <v>1510</v>
      </c>
      <c r="B544" t="s">
        <v>516</v>
      </c>
      <c r="C544" t="s">
        <v>1213</v>
      </c>
      <c r="D544">
        <v>20608</v>
      </c>
    </row>
    <row r="545" spans="1:4">
      <c r="A545" t="s">
        <v>711</v>
      </c>
      <c r="B545" t="s">
        <v>519</v>
      </c>
      <c r="C545" t="s">
        <v>1146</v>
      </c>
      <c r="D545">
        <v>90907</v>
      </c>
    </row>
    <row r="546" spans="1:4">
      <c r="A546" t="s">
        <v>670</v>
      </c>
      <c r="B546" t="s">
        <v>1249</v>
      </c>
      <c r="C546" t="s">
        <v>696</v>
      </c>
      <c r="D546">
        <v>110201</v>
      </c>
    </row>
    <row r="547" spans="1:4">
      <c r="A547" t="s">
        <v>719</v>
      </c>
      <c r="B547" t="s">
        <v>520</v>
      </c>
      <c r="C547" t="s">
        <v>1189</v>
      </c>
      <c r="D547">
        <v>41001</v>
      </c>
    </row>
    <row r="548" spans="1:4">
      <c r="A548" t="s">
        <v>1511</v>
      </c>
      <c r="B548" t="s">
        <v>519</v>
      </c>
      <c r="C548" t="s">
        <v>1167</v>
      </c>
      <c r="D548">
        <v>91110</v>
      </c>
    </row>
    <row r="549" spans="1:4">
      <c r="A549" t="s">
        <v>679</v>
      </c>
      <c r="B549" t="s">
        <v>520</v>
      </c>
      <c r="C549" t="s">
        <v>1164</v>
      </c>
      <c r="D549">
        <v>40205</v>
      </c>
    </row>
    <row r="550" spans="1:4">
      <c r="A550" t="s">
        <v>1025</v>
      </c>
      <c r="B550" t="s">
        <v>519</v>
      </c>
      <c r="C550" t="s">
        <v>1211</v>
      </c>
      <c r="D550">
        <v>91013</v>
      </c>
    </row>
    <row r="551" spans="1:4">
      <c r="A551" t="s">
        <v>705</v>
      </c>
      <c r="B551" t="s">
        <v>510</v>
      </c>
      <c r="C551" t="s">
        <v>1153</v>
      </c>
      <c r="D551">
        <v>120310</v>
      </c>
    </row>
    <row r="552" spans="1:4">
      <c r="A552" t="s">
        <v>646</v>
      </c>
      <c r="B552" t="s">
        <v>520</v>
      </c>
      <c r="C552" t="s">
        <v>1266</v>
      </c>
      <c r="D552">
        <v>40706</v>
      </c>
    </row>
    <row r="553" spans="1:4">
      <c r="A553" t="s">
        <v>1512</v>
      </c>
      <c r="B553" t="s">
        <v>519</v>
      </c>
      <c r="C553" t="s">
        <v>1146</v>
      </c>
      <c r="D553">
        <v>90908</v>
      </c>
    </row>
    <row r="554" spans="1:4">
      <c r="A554" t="s">
        <v>570</v>
      </c>
      <c r="B554" t="s">
        <v>515</v>
      </c>
      <c r="C554" t="s">
        <v>1157</v>
      </c>
      <c r="D554">
        <v>81009</v>
      </c>
    </row>
    <row r="555" spans="1:4">
      <c r="A555" t="s">
        <v>1513</v>
      </c>
      <c r="B555" t="s">
        <v>518</v>
      </c>
      <c r="C555" t="s">
        <v>518</v>
      </c>
      <c r="D555">
        <v>70310</v>
      </c>
    </row>
    <row r="556" spans="1:4">
      <c r="A556" t="s">
        <v>1513</v>
      </c>
      <c r="B556" t="s">
        <v>517</v>
      </c>
      <c r="C556" t="s">
        <v>1272</v>
      </c>
      <c r="D556">
        <v>60607</v>
      </c>
    </row>
    <row r="557" spans="1:4">
      <c r="A557" t="s">
        <v>578</v>
      </c>
      <c r="B557" t="s">
        <v>511</v>
      </c>
      <c r="C557" t="s">
        <v>511</v>
      </c>
      <c r="D557">
        <v>30111</v>
      </c>
    </row>
    <row r="558" spans="1:4">
      <c r="A558" t="s">
        <v>1514</v>
      </c>
      <c r="B558" t="s">
        <v>515</v>
      </c>
      <c r="C558" t="s">
        <v>1367</v>
      </c>
      <c r="D558">
        <v>80206</v>
      </c>
    </row>
    <row r="559" spans="1:4">
      <c r="A559" t="s">
        <v>1515</v>
      </c>
      <c r="B559" t="s">
        <v>512</v>
      </c>
      <c r="C559" t="s">
        <v>1180</v>
      </c>
      <c r="D559">
        <v>130410</v>
      </c>
    </row>
    <row r="560" spans="1:4">
      <c r="A560" t="s">
        <v>1516</v>
      </c>
      <c r="B560" t="s">
        <v>511</v>
      </c>
      <c r="C560" t="s">
        <v>511</v>
      </c>
      <c r="D560">
        <v>30112</v>
      </c>
    </row>
    <row r="561" spans="1:4">
      <c r="A561" t="s">
        <v>1517</v>
      </c>
      <c r="B561" t="s">
        <v>510</v>
      </c>
      <c r="C561" t="s">
        <v>1219</v>
      </c>
      <c r="D561">
        <v>120208</v>
      </c>
    </row>
    <row r="562" spans="1:4">
      <c r="A562" t="s">
        <v>1518</v>
      </c>
      <c r="B562" t="s">
        <v>511</v>
      </c>
      <c r="C562" t="s">
        <v>1141</v>
      </c>
      <c r="D562">
        <v>30207</v>
      </c>
    </row>
    <row r="563" spans="1:4">
      <c r="A563" t="s">
        <v>604</v>
      </c>
      <c r="B563" t="s">
        <v>510</v>
      </c>
      <c r="C563" t="s">
        <v>1195</v>
      </c>
      <c r="D563">
        <v>120801</v>
      </c>
    </row>
    <row r="564" spans="1:4">
      <c r="A564" t="s">
        <v>696</v>
      </c>
      <c r="B564" t="s">
        <v>514</v>
      </c>
      <c r="C564" t="s">
        <v>1208</v>
      </c>
      <c r="D564">
        <v>50109</v>
      </c>
    </row>
    <row r="565" spans="1:4">
      <c r="A565" t="s">
        <v>1519</v>
      </c>
      <c r="B565" t="s">
        <v>520</v>
      </c>
      <c r="C565" t="s">
        <v>594</v>
      </c>
      <c r="D565">
        <v>40507</v>
      </c>
    </row>
    <row r="566" spans="1:4">
      <c r="A566" t="s">
        <v>1520</v>
      </c>
      <c r="B566" t="s">
        <v>519</v>
      </c>
      <c r="C566" t="s">
        <v>1163</v>
      </c>
      <c r="D566">
        <v>90105</v>
      </c>
    </row>
    <row r="567" spans="1:4">
      <c r="A567" t="s">
        <v>1521</v>
      </c>
      <c r="B567" t="s">
        <v>519</v>
      </c>
      <c r="C567" t="s">
        <v>706</v>
      </c>
      <c r="D567">
        <v>90405</v>
      </c>
    </row>
    <row r="568" spans="1:4">
      <c r="A568" t="s">
        <v>727</v>
      </c>
      <c r="B568" t="s">
        <v>520</v>
      </c>
      <c r="C568" t="s">
        <v>1183</v>
      </c>
      <c r="D568">
        <v>40608</v>
      </c>
    </row>
    <row r="569" spans="1:4">
      <c r="A569" t="s">
        <v>1522</v>
      </c>
      <c r="B569" t="s">
        <v>512</v>
      </c>
      <c r="C569" t="s">
        <v>727</v>
      </c>
      <c r="D569">
        <v>130901</v>
      </c>
    </row>
    <row r="570" spans="1:4">
      <c r="A570" t="s">
        <v>1523</v>
      </c>
      <c r="B570" t="s">
        <v>515</v>
      </c>
      <c r="C570" t="s">
        <v>515</v>
      </c>
      <c r="D570">
        <v>80801</v>
      </c>
    </row>
    <row r="571" spans="1:4">
      <c r="A571" t="s">
        <v>1359</v>
      </c>
      <c r="B571" t="s">
        <v>520</v>
      </c>
      <c r="C571" t="s">
        <v>1359</v>
      </c>
      <c r="D571">
        <v>41104</v>
      </c>
    </row>
    <row r="572" spans="1:4">
      <c r="A572" t="s">
        <v>565</v>
      </c>
      <c r="B572" t="s">
        <v>515</v>
      </c>
      <c r="C572" t="s">
        <v>515</v>
      </c>
      <c r="D572">
        <v>80809</v>
      </c>
    </row>
    <row r="573" spans="1:4">
      <c r="A573" t="s">
        <v>729</v>
      </c>
      <c r="B573" t="s">
        <v>519</v>
      </c>
      <c r="C573" t="s">
        <v>565</v>
      </c>
      <c r="D573">
        <v>90801</v>
      </c>
    </row>
    <row r="574" spans="1:4">
      <c r="A574" t="s">
        <v>717</v>
      </c>
      <c r="B574" t="s">
        <v>520</v>
      </c>
      <c r="C574" t="s">
        <v>594</v>
      </c>
      <c r="D574">
        <v>40515</v>
      </c>
    </row>
    <row r="575" spans="1:4">
      <c r="A575" t="s">
        <v>733</v>
      </c>
      <c r="B575" t="s">
        <v>519</v>
      </c>
      <c r="C575" t="s">
        <v>1214</v>
      </c>
      <c r="D575">
        <v>90305</v>
      </c>
    </row>
    <row r="576" spans="1:4">
      <c r="A576" t="s">
        <v>733</v>
      </c>
      <c r="B576" t="s">
        <v>519</v>
      </c>
      <c r="C576" t="s">
        <v>1174</v>
      </c>
      <c r="D576">
        <v>90212</v>
      </c>
    </row>
    <row r="577" spans="1:4">
      <c r="A577" t="s">
        <v>733</v>
      </c>
      <c r="B577" t="s">
        <v>512</v>
      </c>
      <c r="C577" t="s">
        <v>727</v>
      </c>
      <c r="D577">
        <v>130909</v>
      </c>
    </row>
    <row r="578" spans="1:4">
      <c r="A578" t="s">
        <v>733</v>
      </c>
      <c r="B578" t="s">
        <v>518</v>
      </c>
      <c r="C578" t="s">
        <v>621</v>
      </c>
      <c r="D578">
        <v>70219</v>
      </c>
    </row>
    <row r="579" spans="1:4">
      <c r="A579" t="s">
        <v>733</v>
      </c>
      <c r="B579" t="s">
        <v>519</v>
      </c>
      <c r="C579" t="s">
        <v>565</v>
      </c>
      <c r="D579">
        <v>90806</v>
      </c>
    </row>
    <row r="580" spans="1:4">
      <c r="A580" t="s">
        <v>1123</v>
      </c>
      <c r="B580" t="s">
        <v>511</v>
      </c>
      <c r="C580" t="s">
        <v>1455</v>
      </c>
      <c r="D580">
        <v>30601</v>
      </c>
    </row>
    <row r="581" spans="1:4">
      <c r="A581" t="s">
        <v>547</v>
      </c>
      <c r="B581" t="s">
        <v>511</v>
      </c>
      <c r="C581" t="s">
        <v>511</v>
      </c>
      <c r="D581">
        <v>30113</v>
      </c>
    </row>
    <row r="582" spans="1:4">
      <c r="A582" t="s">
        <v>547</v>
      </c>
      <c r="B582" t="s">
        <v>520</v>
      </c>
      <c r="C582" t="s">
        <v>1185</v>
      </c>
      <c r="D582">
        <v>41204</v>
      </c>
    </row>
    <row r="583" spans="1:4">
      <c r="A583" t="s">
        <v>547</v>
      </c>
      <c r="B583" t="s">
        <v>519</v>
      </c>
      <c r="C583" t="s">
        <v>565</v>
      </c>
      <c r="D583">
        <v>90805</v>
      </c>
    </row>
    <row r="584" spans="1:4">
      <c r="A584" t="s">
        <v>650</v>
      </c>
      <c r="B584" t="s">
        <v>517</v>
      </c>
      <c r="C584" t="s">
        <v>1241</v>
      </c>
      <c r="D584">
        <v>60105</v>
      </c>
    </row>
    <row r="585" spans="1:4">
      <c r="A585" t="s">
        <v>746</v>
      </c>
      <c r="B585" t="s">
        <v>516</v>
      </c>
      <c r="C585" t="s">
        <v>1158</v>
      </c>
      <c r="D585">
        <v>20208</v>
      </c>
    </row>
    <row r="586" spans="1:4">
      <c r="A586" t="s">
        <v>1524</v>
      </c>
      <c r="B586" t="s">
        <v>511</v>
      </c>
      <c r="C586" t="s">
        <v>1455</v>
      </c>
      <c r="D586">
        <v>30603</v>
      </c>
    </row>
    <row r="587" spans="1:4">
      <c r="A587" t="s">
        <v>1185</v>
      </c>
      <c r="B587" t="s">
        <v>520</v>
      </c>
      <c r="C587" t="s">
        <v>1185</v>
      </c>
      <c r="D587">
        <v>41205</v>
      </c>
    </row>
    <row r="588" spans="1:4">
      <c r="A588" t="s">
        <v>1525</v>
      </c>
      <c r="B588" t="s">
        <v>519</v>
      </c>
      <c r="C588" t="s">
        <v>1214</v>
      </c>
      <c r="D588">
        <v>90306</v>
      </c>
    </row>
    <row r="589" spans="1:4">
      <c r="A589" t="s">
        <v>585</v>
      </c>
      <c r="B589" t="s">
        <v>515</v>
      </c>
      <c r="C589" t="s">
        <v>515</v>
      </c>
      <c r="D589">
        <v>80818</v>
      </c>
    </row>
    <row r="590" spans="1:4">
      <c r="A590" t="s">
        <v>697</v>
      </c>
      <c r="B590" t="s">
        <v>519</v>
      </c>
      <c r="C590" t="s">
        <v>1211</v>
      </c>
      <c r="D590">
        <v>91011</v>
      </c>
    </row>
    <row r="591" spans="1:4">
      <c r="A591" t="s">
        <v>697</v>
      </c>
      <c r="B591" t="s">
        <v>519</v>
      </c>
      <c r="C591" t="s">
        <v>658</v>
      </c>
      <c r="D591">
        <v>90510</v>
      </c>
    </row>
    <row r="592" spans="1:4">
      <c r="A592" t="s">
        <v>709</v>
      </c>
      <c r="B592" t="s">
        <v>518</v>
      </c>
      <c r="C592" t="s">
        <v>621</v>
      </c>
      <c r="D592">
        <v>70220</v>
      </c>
    </row>
    <row r="593" spans="1:4">
      <c r="A593" t="s">
        <v>1526</v>
      </c>
      <c r="B593" t="s">
        <v>515</v>
      </c>
      <c r="C593" t="s">
        <v>1367</v>
      </c>
      <c r="D593">
        <v>80201</v>
      </c>
    </row>
    <row r="594" spans="1:4">
      <c r="A594" t="s">
        <v>1527</v>
      </c>
      <c r="B594" t="s">
        <v>520</v>
      </c>
      <c r="C594" t="s">
        <v>1183</v>
      </c>
      <c r="D594">
        <v>40609</v>
      </c>
    </row>
    <row r="595" spans="1:4">
      <c r="A595" t="s">
        <v>638</v>
      </c>
      <c r="B595" t="s">
        <v>520</v>
      </c>
      <c r="C595" t="s">
        <v>1183</v>
      </c>
      <c r="D595">
        <v>40610</v>
      </c>
    </row>
    <row r="596" spans="1:4">
      <c r="A596" t="s">
        <v>1528</v>
      </c>
      <c r="B596" t="s">
        <v>510</v>
      </c>
      <c r="C596" t="s">
        <v>1151</v>
      </c>
      <c r="D596">
        <v>120904</v>
      </c>
    </row>
    <row r="597" spans="1:4">
      <c r="A597" t="s">
        <v>1529</v>
      </c>
      <c r="B597" t="s">
        <v>519</v>
      </c>
      <c r="C597" t="s">
        <v>1211</v>
      </c>
      <c r="D597">
        <v>91006</v>
      </c>
    </row>
    <row r="598" spans="1:4">
      <c r="A598" t="s">
        <v>562</v>
      </c>
      <c r="B598" t="s">
        <v>515</v>
      </c>
      <c r="C598" t="s">
        <v>515</v>
      </c>
      <c r="D598">
        <v>80803</v>
      </c>
    </row>
    <row r="599" spans="1:4">
      <c r="A599" t="s">
        <v>562</v>
      </c>
      <c r="B599" t="s">
        <v>518</v>
      </c>
      <c r="C599" t="s">
        <v>518</v>
      </c>
      <c r="D599">
        <v>70311</v>
      </c>
    </row>
    <row r="600" spans="1:4">
      <c r="A600" t="s">
        <v>583</v>
      </c>
      <c r="B600" t="s">
        <v>510</v>
      </c>
      <c r="C600" t="s">
        <v>1151</v>
      </c>
      <c r="D600">
        <v>120901</v>
      </c>
    </row>
    <row r="601" spans="1:4">
      <c r="A601" t="s">
        <v>688</v>
      </c>
      <c r="B601" t="s">
        <v>512</v>
      </c>
      <c r="C601" t="s">
        <v>1162</v>
      </c>
      <c r="D601">
        <v>130104</v>
      </c>
    </row>
    <row r="602" spans="1:4">
      <c r="A602" t="s">
        <v>688</v>
      </c>
      <c r="B602" t="s">
        <v>520</v>
      </c>
      <c r="C602" t="s">
        <v>1189</v>
      </c>
      <c r="D602">
        <v>41008</v>
      </c>
    </row>
    <row r="603" spans="1:4">
      <c r="A603" t="s">
        <v>1530</v>
      </c>
      <c r="B603" t="s">
        <v>520</v>
      </c>
      <c r="C603" t="s">
        <v>1189</v>
      </c>
      <c r="D603">
        <v>41006</v>
      </c>
    </row>
    <row r="604" spans="1:4">
      <c r="A604" t="s">
        <v>1530</v>
      </c>
      <c r="B604" t="s">
        <v>520</v>
      </c>
      <c r="C604" t="s">
        <v>1359</v>
      </c>
      <c r="D604">
        <v>41105</v>
      </c>
    </row>
    <row r="605" spans="1:4">
      <c r="A605" t="s">
        <v>1531</v>
      </c>
      <c r="B605" t="s">
        <v>515</v>
      </c>
      <c r="C605" t="s">
        <v>725</v>
      </c>
      <c r="D605">
        <v>80506</v>
      </c>
    </row>
    <row r="606" spans="1:4">
      <c r="A606" t="s">
        <v>558</v>
      </c>
      <c r="B606" t="s">
        <v>514</v>
      </c>
      <c r="C606" t="s">
        <v>1146</v>
      </c>
      <c r="D606">
        <v>50316</v>
      </c>
    </row>
    <row r="607" spans="1:4">
      <c r="A607" t="s">
        <v>558</v>
      </c>
      <c r="B607" t="s">
        <v>519</v>
      </c>
      <c r="C607" t="s">
        <v>1146</v>
      </c>
      <c r="D607">
        <v>90901</v>
      </c>
    </row>
    <row r="608" spans="1:4">
      <c r="A608" t="s">
        <v>1260</v>
      </c>
      <c r="B608" t="s">
        <v>511</v>
      </c>
      <c r="C608" t="s">
        <v>1260</v>
      </c>
      <c r="D608">
        <v>30507</v>
      </c>
    </row>
    <row r="609" spans="1:4">
      <c r="A609" t="s">
        <v>667</v>
      </c>
      <c r="B609" t="s">
        <v>520</v>
      </c>
      <c r="C609" t="s">
        <v>1308</v>
      </c>
      <c r="D609">
        <v>40905</v>
      </c>
    </row>
    <row r="610" spans="1:4">
      <c r="A610" t="s">
        <v>1532</v>
      </c>
      <c r="B610" t="s">
        <v>517</v>
      </c>
      <c r="C610" t="s">
        <v>1245</v>
      </c>
      <c r="D610">
        <v>60701</v>
      </c>
    </row>
    <row r="611" spans="1:4">
      <c r="A611" t="s">
        <v>1533</v>
      </c>
      <c r="B611" t="s">
        <v>520</v>
      </c>
      <c r="C611" t="s">
        <v>594</v>
      </c>
      <c r="D611">
        <v>40508</v>
      </c>
    </row>
    <row r="612" spans="1:4">
      <c r="A612" t="s">
        <v>745</v>
      </c>
      <c r="B612" t="s">
        <v>512</v>
      </c>
      <c r="C612" t="s">
        <v>1156</v>
      </c>
      <c r="D612">
        <v>130718</v>
      </c>
    </row>
    <row r="613" spans="1:4">
      <c r="A613" t="s">
        <v>745</v>
      </c>
      <c r="B613" t="s">
        <v>516</v>
      </c>
      <c r="C613" t="s">
        <v>1158</v>
      </c>
      <c r="D613">
        <v>20209</v>
      </c>
    </row>
    <row r="614" spans="1:4">
      <c r="A614" t="s">
        <v>1534</v>
      </c>
      <c r="B614" t="s">
        <v>511</v>
      </c>
      <c r="C614" t="s">
        <v>511</v>
      </c>
      <c r="D614">
        <v>30114</v>
      </c>
    </row>
    <row r="615" spans="1:4">
      <c r="A615" t="s">
        <v>1534</v>
      </c>
      <c r="B615" t="s">
        <v>512</v>
      </c>
      <c r="C615" t="s">
        <v>1201</v>
      </c>
      <c r="D615">
        <v>130313</v>
      </c>
    </row>
    <row r="616" spans="1:4">
      <c r="A616" t="s">
        <v>1534</v>
      </c>
      <c r="B616" t="s">
        <v>520</v>
      </c>
      <c r="C616" t="s">
        <v>594</v>
      </c>
      <c r="D616">
        <v>40509</v>
      </c>
    </row>
    <row r="617" spans="1:4">
      <c r="A617" t="s">
        <v>580</v>
      </c>
      <c r="B617" t="s">
        <v>519</v>
      </c>
      <c r="C617" t="s">
        <v>1211</v>
      </c>
      <c r="D617">
        <v>91001</v>
      </c>
    </row>
    <row r="618" spans="1:4">
      <c r="A618" t="s">
        <v>1535</v>
      </c>
      <c r="B618" t="s">
        <v>519</v>
      </c>
      <c r="C618" t="s">
        <v>1211</v>
      </c>
      <c r="D618">
        <v>91015</v>
      </c>
    </row>
    <row r="619" spans="1:4">
      <c r="A619" t="s">
        <v>1536</v>
      </c>
      <c r="B619" t="s">
        <v>519</v>
      </c>
      <c r="C619" t="s">
        <v>1211</v>
      </c>
      <c r="D619">
        <v>91016</v>
      </c>
    </row>
    <row r="620" spans="1:4">
      <c r="A620" t="s">
        <v>651</v>
      </c>
      <c r="B620" t="s">
        <v>520</v>
      </c>
      <c r="C620" t="s">
        <v>594</v>
      </c>
      <c r="D620">
        <v>40510</v>
      </c>
    </row>
    <row r="621" spans="1:4">
      <c r="A621" t="s">
        <v>651</v>
      </c>
      <c r="B621" t="s">
        <v>518</v>
      </c>
      <c r="C621" t="s">
        <v>621</v>
      </c>
      <c r="D621">
        <v>70221</v>
      </c>
    </row>
    <row r="622" spans="1:4">
      <c r="A622" t="s">
        <v>1537</v>
      </c>
      <c r="B622" t="s">
        <v>520</v>
      </c>
      <c r="C622" t="s">
        <v>1148</v>
      </c>
      <c r="D622">
        <v>40107</v>
      </c>
    </row>
    <row r="623" spans="1:4">
      <c r="A623" t="s">
        <v>1538</v>
      </c>
      <c r="B623" t="s">
        <v>518</v>
      </c>
      <c r="C623" t="s">
        <v>621</v>
      </c>
      <c r="D623">
        <v>70222</v>
      </c>
    </row>
    <row r="624" spans="1:4">
      <c r="A624" t="s">
        <v>1539</v>
      </c>
      <c r="B624" t="s">
        <v>514</v>
      </c>
      <c r="C624" t="s">
        <v>1208</v>
      </c>
      <c r="D624">
        <v>50110</v>
      </c>
    </row>
    <row r="625" spans="1:4">
      <c r="A625" t="s">
        <v>1540</v>
      </c>
      <c r="B625" t="s">
        <v>510</v>
      </c>
      <c r="C625" t="s">
        <v>1153</v>
      </c>
      <c r="D625">
        <v>120311</v>
      </c>
    </row>
    <row r="626" spans="1:4">
      <c r="A626" t="s">
        <v>674</v>
      </c>
      <c r="B626" t="s">
        <v>520</v>
      </c>
      <c r="C626" t="s">
        <v>594</v>
      </c>
      <c r="D626">
        <v>40514</v>
      </c>
    </row>
    <row r="627" spans="1:4">
      <c r="A627" t="s">
        <v>664</v>
      </c>
      <c r="B627" t="s">
        <v>510</v>
      </c>
      <c r="C627" t="s">
        <v>1186</v>
      </c>
      <c r="D627">
        <v>120101</v>
      </c>
    </row>
    <row r="628" spans="1:4">
      <c r="A628" t="s">
        <v>657</v>
      </c>
      <c r="B628" t="s">
        <v>519</v>
      </c>
      <c r="C628" t="s">
        <v>1167</v>
      </c>
      <c r="D628">
        <v>91101</v>
      </c>
    </row>
    <row r="629" spans="1:4">
      <c r="A629" t="s">
        <v>1541</v>
      </c>
      <c r="B629" t="s">
        <v>512</v>
      </c>
      <c r="C629" t="s">
        <v>1180</v>
      </c>
      <c r="D629">
        <v>130411</v>
      </c>
    </row>
    <row r="630" spans="1:4">
      <c r="A630" t="s">
        <v>1542</v>
      </c>
      <c r="B630" t="s">
        <v>520</v>
      </c>
      <c r="C630" t="s">
        <v>594</v>
      </c>
      <c r="D630">
        <v>40511</v>
      </c>
    </row>
    <row r="631" spans="1:4">
      <c r="A631" t="s">
        <v>682</v>
      </c>
      <c r="B631" t="s">
        <v>510</v>
      </c>
      <c r="C631" t="s">
        <v>1231</v>
      </c>
      <c r="D631">
        <v>120405</v>
      </c>
    </row>
    <row r="632" spans="1:4">
      <c r="A632" t="s">
        <v>624</v>
      </c>
      <c r="B632" t="s">
        <v>515</v>
      </c>
      <c r="C632" t="s">
        <v>1464</v>
      </c>
      <c r="D632">
        <v>81101</v>
      </c>
    </row>
    <row r="633" spans="1:4">
      <c r="A633" t="s">
        <v>1543</v>
      </c>
      <c r="B633" t="s">
        <v>514</v>
      </c>
      <c r="C633" t="s">
        <v>1208</v>
      </c>
      <c r="D633">
        <v>50111</v>
      </c>
    </row>
    <row r="634" spans="1:4">
      <c r="A634" t="s">
        <v>1544</v>
      </c>
      <c r="B634" t="s">
        <v>519</v>
      </c>
      <c r="C634" t="s">
        <v>1160</v>
      </c>
      <c r="D634">
        <v>91205</v>
      </c>
    </row>
    <row r="635" spans="1:4">
      <c r="A635" t="s">
        <v>636</v>
      </c>
      <c r="B635" t="s">
        <v>509</v>
      </c>
      <c r="C635" t="s">
        <v>509</v>
      </c>
      <c r="D635">
        <v>10105</v>
      </c>
    </row>
    <row r="636" spans="1:4">
      <c r="A636" t="s">
        <v>1545</v>
      </c>
      <c r="B636" t="s">
        <v>520</v>
      </c>
      <c r="C636" t="s">
        <v>1166</v>
      </c>
      <c r="D636">
        <v>40308</v>
      </c>
    </row>
    <row r="637" spans="1:4">
      <c r="A637" t="s">
        <v>741</v>
      </c>
      <c r="B637" t="s">
        <v>520</v>
      </c>
      <c r="C637" t="s">
        <v>1266</v>
      </c>
      <c r="D637">
        <v>40707</v>
      </c>
    </row>
    <row r="638" spans="1:4">
      <c r="A638" t="s">
        <v>564</v>
      </c>
      <c r="B638" t="s">
        <v>516</v>
      </c>
      <c r="C638" t="s">
        <v>1213</v>
      </c>
      <c r="D638">
        <v>20609</v>
      </c>
    </row>
    <row r="639" spans="1:4">
      <c r="A639" t="s">
        <v>1546</v>
      </c>
      <c r="B639" t="s">
        <v>510</v>
      </c>
      <c r="C639" t="s">
        <v>601</v>
      </c>
      <c r="D639">
        <v>120706</v>
      </c>
    </row>
    <row r="640" spans="1:4">
      <c r="A640" t="s">
        <v>537</v>
      </c>
      <c r="B640" t="s">
        <v>515</v>
      </c>
      <c r="C640" t="s">
        <v>515</v>
      </c>
      <c r="D640">
        <v>80819</v>
      </c>
    </row>
    <row r="641" spans="1:4">
      <c r="A641" t="s">
        <v>676</v>
      </c>
      <c r="B641" t="s">
        <v>520</v>
      </c>
      <c r="C641" t="s">
        <v>1181</v>
      </c>
      <c r="D641">
        <v>41301</v>
      </c>
    </row>
    <row r="642" spans="1:4">
      <c r="A642" t="s">
        <v>1547</v>
      </c>
      <c r="B642" t="s">
        <v>510</v>
      </c>
      <c r="C642" t="s">
        <v>551</v>
      </c>
      <c r="D642">
        <v>120611</v>
      </c>
    </row>
    <row r="643" spans="1:4">
      <c r="A643" t="s">
        <v>1548</v>
      </c>
      <c r="B643" t="s">
        <v>518</v>
      </c>
      <c r="C643" t="s">
        <v>1155</v>
      </c>
      <c r="D643">
        <v>70701</v>
      </c>
    </row>
    <row r="644" spans="1:4">
      <c r="A644" t="s">
        <v>574</v>
      </c>
      <c r="B644" t="s">
        <v>515</v>
      </c>
      <c r="C644" t="s">
        <v>725</v>
      </c>
      <c r="D644">
        <v>80508</v>
      </c>
    </row>
    <row r="645" spans="1:4">
      <c r="A645" t="s">
        <v>769</v>
      </c>
      <c r="B645" t="s">
        <v>516</v>
      </c>
      <c r="C645" t="s">
        <v>1216</v>
      </c>
      <c r="D645">
        <v>20406</v>
      </c>
    </row>
    <row r="646" spans="1:4">
      <c r="A646" t="s">
        <v>1549</v>
      </c>
      <c r="B646" t="s">
        <v>518</v>
      </c>
      <c r="C646" t="s">
        <v>518</v>
      </c>
      <c r="D646">
        <v>70312</v>
      </c>
    </row>
    <row r="647" spans="1:4">
      <c r="A647" t="s">
        <v>615</v>
      </c>
      <c r="B647" t="s">
        <v>510</v>
      </c>
      <c r="C647" t="s">
        <v>1195</v>
      </c>
      <c r="D647">
        <v>120805</v>
      </c>
    </row>
    <row r="648" spans="1:4">
      <c r="A648" t="s">
        <v>632</v>
      </c>
      <c r="B648" t="s">
        <v>513</v>
      </c>
      <c r="C648" t="s">
        <v>513</v>
      </c>
      <c r="D648">
        <v>100104</v>
      </c>
    </row>
    <row r="649" spans="1:4">
      <c r="A649" t="s">
        <v>1550</v>
      </c>
      <c r="B649" t="s">
        <v>514</v>
      </c>
      <c r="C649" t="s">
        <v>1208</v>
      </c>
      <c r="D649">
        <v>50112</v>
      </c>
    </row>
    <row r="650" spans="1:4">
      <c r="A650" t="s">
        <v>738</v>
      </c>
      <c r="B650" t="s">
        <v>516</v>
      </c>
      <c r="C650" t="s">
        <v>1213</v>
      </c>
      <c r="D650">
        <v>20610</v>
      </c>
    </row>
    <row r="651" spans="1:4">
      <c r="A651" t="s">
        <v>1551</v>
      </c>
      <c r="B651" t="s">
        <v>510</v>
      </c>
      <c r="C651" t="s">
        <v>1153</v>
      </c>
      <c r="D651">
        <v>120312</v>
      </c>
    </row>
    <row r="652" spans="1:4">
      <c r="A652" t="s">
        <v>1552</v>
      </c>
      <c r="B652" t="s">
        <v>519</v>
      </c>
      <c r="C652" t="s">
        <v>1224</v>
      </c>
      <c r="D652">
        <v>90608</v>
      </c>
    </row>
    <row r="653" spans="1:4">
      <c r="A653" t="s">
        <v>1553</v>
      </c>
      <c r="B653" t="s">
        <v>515</v>
      </c>
      <c r="C653" t="s">
        <v>1191</v>
      </c>
      <c r="D653">
        <v>80605</v>
      </c>
    </row>
    <row r="654" spans="1:4">
      <c r="A654" t="s">
        <v>1554</v>
      </c>
      <c r="B654" t="s">
        <v>519</v>
      </c>
      <c r="C654" t="s">
        <v>1211</v>
      </c>
      <c r="D654">
        <v>91012</v>
      </c>
    </row>
    <row r="655" spans="1:4">
      <c r="A655" t="s">
        <v>1555</v>
      </c>
      <c r="B655" t="s">
        <v>519</v>
      </c>
      <c r="C655" t="s">
        <v>1221</v>
      </c>
      <c r="D655">
        <v>90704</v>
      </c>
    </row>
    <row r="656" spans="1:4">
      <c r="A656" t="s">
        <v>1556</v>
      </c>
      <c r="B656" t="s">
        <v>510</v>
      </c>
      <c r="C656" t="s">
        <v>1151</v>
      </c>
      <c r="D656">
        <v>120905</v>
      </c>
    </row>
    <row r="657" spans="1:4">
      <c r="A657" t="s">
        <v>1557</v>
      </c>
      <c r="B657" t="s">
        <v>509</v>
      </c>
      <c r="C657" t="s">
        <v>1149</v>
      </c>
      <c r="D657">
        <v>10405</v>
      </c>
    </row>
    <row r="658" spans="1:4">
      <c r="A658" t="s">
        <v>1558</v>
      </c>
      <c r="B658" t="s">
        <v>509</v>
      </c>
      <c r="C658" t="s">
        <v>1149</v>
      </c>
      <c r="D658">
        <v>10406</v>
      </c>
    </row>
    <row r="659" spans="1:4">
      <c r="A659" t="s">
        <v>1559</v>
      </c>
      <c r="B659" t="s">
        <v>518</v>
      </c>
      <c r="C659" t="s">
        <v>621</v>
      </c>
      <c r="D659">
        <v>70223</v>
      </c>
    </row>
    <row r="660" spans="1:4">
      <c r="A660" t="s">
        <v>1560</v>
      </c>
      <c r="B660" t="s">
        <v>518</v>
      </c>
      <c r="C660" t="s">
        <v>621</v>
      </c>
      <c r="D660">
        <v>70224</v>
      </c>
    </row>
    <row r="661" spans="1:4">
      <c r="A661" t="s">
        <v>1561</v>
      </c>
      <c r="B661" t="s">
        <v>520</v>
      </c>
      <c r="C661" t="s">
        <v>1181</v>
      </c>
      <c r="D661">
        <v>41309</v>
      </c>
    </row>
    <row r="662" spans="1:4">
      <c r="A662" t="s">
        <v>563</v>
      </c>
      <c r="B662" t="s">
        <v>512</v>
      </c>
      <c r="C662" t="s">
        <v>1162</v>
      </c>
      <c r="D662">
        <v>130105</v>
      </c>
    </row>
    <row r="663" spans="1:4">
      <c r="A663" t="s">
        <v>586</v>
      </c>
      <c r="B663" t="s">
        <v>515</v>
      </c>
      <c r="C663" t="s">
        <v>1157</v>
      </c>
      <c r="D663">
        <v>81005</v>
      </c>
    </row>
    <row r="664" spans="1:4">
      <c r="A664" t="s">
        <v>1562</v>
      </c>
      <c r="B664" t="s">
        <v>511</v>
      </c>
      <c r="C664" t="s">
        <v>1260</v>
      </c>
      <c r="D664">
        <v>30508</v>
      </c>
    </row>
    <row r="665" spans="1:4">
      <c r="A665" t="s">
        <v>1563</v>
      </c>
      <c r="B665" t="s">
        <v>519</v>
      </c>
      <c r="C665" t="s">
        <v>658</v>
      </c>
      <c r="D665">
        <v>90511</v>
      </c>
    </row>
    <row r="666" spans="1:4">
      <c r="A666" t="s">
        <v>1564</v>
      </c>
      <c r="B666" t="s">
        <v>512</v>
      </c>
      <c r="C666" t="s">
        <v>1201</v>
      </c>
      <c r="D666">
        <v>130311</v>
      </c>
    </row>
    <row r="667" spans="1:4">
      <c r="A667" t="s">
        <v>1565</v>
      </c>
      <c r="B667" t="s">
        <v>518</v>
      </c>
      <c r="C667" t="s">
        <v>518</v>
      </c>
      <c r="D667">
        <v>70314</v>
      </c>
    </row>
    <row r="668" spans="1:4">
      <c r="A668" t="s">
        <v>1566</v>
      </c>
      <c r="B668" t="s">
        <v>512</v>
      </c>
      <c r="C668" t="s">
        <v>1201</v>
      </c>
      <c r="D668">
        <v>130312</v>
      </c>
    </row>
    <row r="669" spans="1:4">
      <c r="A669" t="s">
        <v>1567</v>
      </c>
      <c r="B669" t="s">
        <v>516</v>
      </c>
      <c r="C669" t="s">
        <v>1216</v>
      </c>
      <c r="D669">
        <v>20407</v>
      </c>
    </row>
    <row r="670" spans="1:4">
      <c r="A670" t="s">
        <v>663</v>
      </c>
      <c r="B670" t="s">
        <v>516</v>
      </c>
      <c r="C670" t="s">
        <v>1147</v>
      </c>
      <c r="D670">
        <v>20107</v>
      </c>
    </row>
    <row r="671" spans="1:4">
      <c r="A671" t="s">
        <v>526</v>
      </c>
      <c r="B671" t="s">
        <v>512</v>
      </c>
      <c r="C671" t="s">
        <v>1162</v>
      </c>
      <c r="D671">
        <v>130106</v>
      </c>
    </row>
    <row r="672" spans="1:4">
      <c r="A672" t="s">
        <v>629</v>
      </c>
      <c r="B672" t="s">
        <v>520</v>
      </c>
      <c r="C672" t="s">
        <v>1235</v>
      </c>
      <c r="D672">
        <v>41401</v>
      </c>
    </row>
    <row r="673" spans="1:4">
      <c r="A673" t="s">
        <v>1568</v>
      </c>
      <c r="B673" t="s">
        <v>514</v>
      </c>
      <c r="C673" t="s">
        <v>581</v>
      </c>
      <c r="D673">
        <v>50206</v>
      </c>
    </row>
    <row r="674" spans="1:4">
      <c r="A674" t="s">
        <v>549</v>
      </c>
      <c r="B674" t="s">
        <v>514</v>
      </c>
      <c r="C674" t="s">
        <v>581</v>
      </c>
      <c r="D674">
        <v>50207</v>
      </c>
    </row>
    <row r="675" spans="1:4">
      <c r="A675" t="s">
        <v>675</v>
      </c>
      <c r="B675" t="s">
        <v>514</v>
      </c>
      <c r="C675" t="s">
        <v>1146</v>
      </c>
      <c r="D675">
        <v>50317</v>
      </c>
    </row>
    <row r="676" spans="1:4">
      <c r="A676" t="s">
        <v>715</v>
      </c>
      <c r="B676" t="s">
        <v>519</v>
      </c>
      <c r="C676" t="s">
        <v>658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2021-05-12T02:23:27Z</dcterms:modified>
  <cp:category/>
  <cp:contentStatus/>
</cp:coreProperties>
</file>