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71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6924" documentId="11_9248B46DC1CBB2E3ED7FF6F9903E8C1851038383" xr6:coauthVersionLast="46" xr6:coauthVersionMax="46" xr10:uidLastSave="{EBEF013F-82F9-45AA-987B-B361099C0754}"/>
  <bookViews>
    <workbookView xWindow="-120" yWindow="-120" windowWidth="29040" windowHeight="15840" firstSheet="1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803" i="3" l="1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J312" i="1"/>
  <c r="I312" i="1"/>
  <c r="H312" i="1"/>
  <c r="F312" i="1"/>
  <c r="D312" i="1"/>
  <c r="K312" i="1"/>
  <c r="L312" i="1"/>
  <c r="M312" i="1"/>
  <c r="N312" i="1"/>
  <c r="O312" i="1"/>
  <c r="P312" i="1"/>
  <c r="Q312" i="1"/>
  <c r="R312" i="1"/>
  <c r="S312" i="1"/>
  <c r="T312" i="1"/>
  <c r="U312" i="1"/>
  <c r="W312" i="1"/>
  <c r="X312" i="1"/>
  <c r="Y312" i="1"/>
  <c r="AA312" i="1"/>
  <c r="AB312" i="1"/>
  <c r="AC312" i="1"/>
  <c r="AD312" i="1"/>
  <c r="AE312" i="1"/>
  <c r="AF312" i="1"/>
  <c r="AG312" i="1"/>
  <c r="AH312" i="1"/>
  <c r="AI312" i="1"/>
  <c r="AK312" i="1"/>
  <c r="AL312" i="1"/>
  <c r="AM312" i="1"/>
  <c r="AN312" i="1"/>
  <c r="AR312" i="1"/>
  <c r="AT312" i="1"/>
  <c r="AU312" i="1"/>
  <c r="AV312" i="1"/>
  <c r="AW312" i="1"/>
  <c r="AY312" i="1"/>
  <c r="AZ312" i="1"/>
  <c r="BA312" i="1"/>
  <c r="BB312" i="1"/>
  <c r="BC312" i="1"/>
  <c r="BF312" i="1"/>
  <c r="BG312" i="1"/>
  <c r="BI312" i="1"/>
  <c r="BK312" i="1"/>
  <c r="BM312" i="1"/>
  <c r="BO312" i="1"/>
  <c r="BQ312" i="1"/>
  <c r="BS312" i="1"/>
  <c r="BU312" i="1"/>
  <c r="BW312" i="1"/>
  <c r="BY312" i="1"/>
  <c r="CA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AP311" i="1"/>
  <c r="J311" i="1"/>
  <c r="I311" i="1"/>
  <c r="H311" i="1"/>
  <c r="F311" i="1"/>
  <c r="D311" i="1"/>
  <c r="K311" i="1"/>
  <c r="L311" i="1"/>
  <c r="M311" i="1"/>
  <c r="N311" i="1"/>
  <c r="O311" i="1"/>
  <c r="P311" i="1"/>
  <c r="Q311" i="1"/>
  <c r="R311" i="1"/>
  <c r="S311" i="1"/>
  <c r="T311" i="1"/>
  <c r="U311" i="1"/>
  <c r="W311" i="1"/>
  <c r="X311" i="1"/>
  <c r="Y311" i="1"/>
  <c r="AA311" i="1"/>
  <c r="AB311" i="1"/>
  <c r="AC311" i="1"/>
  <c r="AD311" i="1"/>
  <c r="AE311" i="1"/>
  <c r="AF311" i="1"/>
  <c r="AG311" i="1"/>
  <c r="AH311" i="1"/>
  <c r="AI311" i="1"/>
  <c r="AK311" i="1"/>
  <c r="AL311" i="1"/>
  <c r="AM311" i="1"/>
  <c r="AN311" i="1"/>
  <c r="AR311" i="1"/>
  <c r="AT311" i="1"/>
  <c r="AU311" i="1"/>
  <c r="AV311" i="1"/>
  <c r="AW311" i="1"/>
  <c r="AY311" i="1"/>
  <c r="AZ311" i="1"/>
  <c r="BA311" i="1"/>
  <c r="BB311" i="1"/>
  <c r="BC311" i="1"/>
  <c r="BF311" i="1"/>
  <c r="BG311" i="1"/>
  <c r="BI311" i="1"/>
  <c r="BK311" i="1"/>
  <c r="BM311" i="1"/>
  <c r="BO311" i="1"/>
  <c r="BQ311" i="1"/>
  <c r="BS311" i="1"/>
  <c r="BU311" i="1"/>
  <c r="BW311" i="1"/>
  <c r="BY311" i="1"/>
  <c r="CA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10" i="1"/>
  <c r="H310" i="1"/>
  <c r="F310" i="1"/>
  <c r="D310" i="1"/>
  <c r="K310" i="1"/>
  <c r="L310" i="1"/>
  <c r="M310" i="1"/>
  <c r="N310" i="1"/>
  <c r="O310" i="1"/>
  <c r="P310" i="1"/>
  <c r="R310" i="1"/>
  <c r="S310" i="1"/>
  <c r="T310" i="1"/>
  <c r="U310" i="1"/>
  <c r="W310" i="1"/>
  <c r="Y310" i="1"/>
  <c r="AA310" i="1"/>
  <c r="AB310" i="1"/>
  <c r="AD310" i="1"/>
  <c r="AF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9" i="1"/>
  <c r="H309" i="1"/>
  <c r="F309" i="1"/>
  <c r="D309" i="1"/>
  <c r="K309" i="1"/>
  <c r="L309" i="1"/>
  <c r="M309" i="1"/>
  <c r="N309" i="1"/>
  <c r="O309" i="1"/>
  <c r="P309" i="1"/>
  <c r="R309" i="1"/>
  <c r="S309" i="1"/>
  <c r="T309" i="1"/>
  <c r="U309" i="1"/>
  <c r="W309" i="1"/>
  <c r="X310" i="1" s="1"/>
  <c r="Y309" i="1"/>
  <c r="AA309" i="1"/>
  <c r="AC310" i="1" s="1"/>
  <c r="AB309" i="1"/>
  <c r="AD309" i="1"/>
  <c r="AE310" i="1" s="1"/>
  <c r="AF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8" i="1"/>
  <c r="H308" i="1"/>
  <c r="F308" i="1"/>
  <c r="D308" i="1"/>
  <c r="K308" i="1"/>
  <c r="L308" i="1"/>
  <c r="M308" i="1"/>
  <c r="N308" i="1"/>
  <c r="O308" i="1"/>
  <c r="P308" i="1"/>
  <c r="R308" i="1"/>
  <c r="S308" i="1"/>
  <c r="T308" i="1"/>
  <c r="U308" i="1"/>
  <c r="W308" i="1"/>
  <c r="X309" i="1" s="1"/>
  <c r="Y308" i="1"/>
  <c r="AA308" i="1"/>
  <c r="AC309" i="1" s="1"/>
  <c r="AB308" i="1"/>
  <c r="AD308" i="1"/>
  <c r="AE309" i="1" s="1"/>
  <c r="AF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7" i="1"/>
  <c r="I306" i="1"/>
  <c r="H307" i="1"/>
  <c r="H306" i="1"/>
  <c r="F307" i="1"/>
  <c r="D307" i="1"/>
  <c r="K307" i="1"/>
  <c r="L307" i="1"/>
  <c r="M307" i="1"/>
  <c r="N307" i="1"/>
  <c r="O307" i="1"/>
  <c r="P307" i="1"/>
  <c r="R307" i="1"/>
  <c r="S307" i="1"/>
  <c r="T307" i="1"/>
  <c r="U307" i="1"/>
  <c r="W307" i="1"/>
  <c r="X308" i="1" s="1"/>
  <c r="W306" i="1"/>
  <c r="X307" i="1"/>
  <c r="Y307" i="1"/>
  <c r="AA307" i="1"/>
  <c r="AC308" i="1" s="1"/>
  <c r="AB307" i="1"/>
  <c r="AA306" i="1"/>
  <c r="AC307" i="1"/>
  <c r="AD307" i="1"/>
  <c r="AE308" i="1" s="1"/>
  <c r="AD306" i="1"/>
  <c r="AE307" i="1"/>
  <c r="AF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R306" i="1"/>
  <c r="S306" i="1"/>
  <c r="T306" i="1"/>
  <c r="U306" i="1"/>
  <c r="Y306" i="1"/>
  <c r="AB306" i="1"/>
  <c r="AF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5" i="1"/>
  <c r="H305" i="1"/>
  <c r="F305" i="1"/>
  <c r="D305" i="1"/>
  <c r="K305" i="1"/>
  <c r="L305" i="1"/>
  <c r="M305" i="1"/>
  <c r="N305" i="1"/>
  <c r="O305" i="1"/>
  <c r="P305" i="1"/>
  <c r="R305" i="1"/>
  <c r="S305" i="1"/>
  <c r="T305" i="1"/>
  <c r="U305" i="1"/>
  <c r="W305" i="1"/>
  <c r="X306" i="1" s="1"/>
  <c r="Y305" i="1"/>
  <c r="AA305" i="1"/>
  <c r="AC306" i="1" s="1"/>
  <c r="AB305" i="1"/>
  <c r="AD305" i="1"/>
  <c r="AE306" i="1" s="1"/>
  <c r="AF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4" i="1"/>
  <c r="H304" i="1"/>
  <c r="F304" i="1"/>
  <c r="D304" i="1"/>
  <c r="K304" i="1"/>
  <c r="L304" i="1"/>
  <c r="M304" i="1"/>
  <c r="N304" i="1"/>
  <c r="O304" i="1"/>
  <c r="P304" i="1"/>
  <c r="R304" i="1"/>
  <c r="S304" i="1"/>
  <c r="T304" i="1"/>
  <c r="U304" i="1"/>
  <c r="W304" i="1"/>
  <c r="X305" i="1" s="1"/>
  <c r="Y304" i="1"/>
  <c r="AA304" i="1"/>
  <c r="AC305" i="1" s="1"/>
  <c r="AB304" i="1"/>
  <c r="AD304" i="1"/>
  <c r="AE305" i="1" s="1"/>
  <c r="AF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R303" i="1"/>
  <c r="S303" i="1"/>
  <c r="T303" i="1"/>
  <c r="U303" i="1"/>
  <c r="W303" i="1"/>
  <c r="X304" i="1" s="1"/>
  <c r="Y303" i="1"/>
  <c r="AA303" i="1"/>
  <c r="AC304" i="1" s="1"/>
  <c r="AB303" i="1"/>
  <c r="AD303" i="1"/>
  <c r="AE304" i="1" s="1"/>
  <c r="AF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2" i="1"/>
  <c r="H302" i="1"/>
  <c r="F302" i="1"/>
  <c r="D302" i="1"/>
  <c r="K302" i="1"/>
  <c r="L302" i="1"/>
  <c r="M302" i="1"/>
  <c r="N302" i="1"/>
  <c r="O302" i="1"/>
  <c r="P302" i="1"/>
  <c r="R302" i="1"/>
  <c r="S302" i="1"/>
  <c r="T302" i="1"/>
  <c r="U302" i="1"/>
  <c r="W302" i="1"/>
  <c r="X303" i="1" s="1"/>
  <c r="Y302" i="1"/>
  <c r="AA302" i="1"/>
  <c r="AC303" i="1" s="1"/>
  <c r="AB302" i="1"/>
  <c r="AD302" i="1"/>
  <c r="AE303" i="1" s="1"/>
  <c r="AF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1" i="1"/>
  <c r="H301" i="1"/>
  <c r="F301" i="1"/>
  <c r="D301" i="1"/>
  <c r="K301" i="1"/>
  <c r="L301" i="1"/>
  <c r="M301" i="1"/>
  <c r="N301" i="1"/>
  <c r="O301" i="1"/>
  <c r="P301" i="1"/>
  <c r="R301" i="1"/>
  <c r="S301" i="1"/>
  <c r="T301" i="1"/>
  <c r="U301" i="1"/>
  <c r="W301" i="1"/>
  <c r="X302" i="1" s="1"/>
  <c r="Y301" i="1"/>
  <c r="AA301" i="1"/>
  <c r="AC302" i="1" s="1"/>
  <c r="AB301" i="1"/>
  <c r="AD301" i="1"/>
  <c r="AE302" i="1" s="1"/>
  <c r="AF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300" i="1"/>
  <c r="H300" i="1"/>
  <c r="F300" i="1"/>
  <c r="D300" i="1"/>
  <c r="K300" i="1"/>
  <c r="L300" i="1"/>
  <c r="M300" i="1"/>
  <c r="N300" i="1"/>
  <c r="O300" i="1"/>
  <c r="P300" i="1"/>
  <c r="R300" i="1"/>
  <c r="S300" i="1"/>
  <c r="T300" i="1"/>
  <c r="U300" i="1"/>
  <c r="W300" i="1"/>
  <c r="X301" i="1" s="1"/>
  <c r="Y300" i="1"/>
  <c r="AA300" i="1"/>
  <c r="AC301" i="1" s="1"/>
  <c r="AB300" i="1"/>
  <c r="AD300" i="1"/>
  <c r="AE301" i="1" s="1"/>
  <c r="AF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D299" i="1"/>
  <c r="AE300" i="1" s="1"/>
  <c r="AI299" i="1"/>
  <c r="W299" i="1"/>
  <c r="X300" i="1" s="1"/>
  <c r="AF299" i="1"/>
  <c r="AA299" i="1"/>
  <c r="AC300" i="1" s="1"/>
  <c r="AB299" i="1"/>
  <c r="Y299" i="1"/>
  <c r="U299" i="1"/>
  <c r="T299" i="1"/>
  <c r="S299" i="1"/>
  <c r="R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8" i="1"/>
  <c r="H298" i="1"/>
  <c r="F298" i="1"/>
  <c r="D298" i="1"/>
  <c r="K298" i="1"/>
  <c r="L298" i="1"/>
  <c r="M298" i="1"/>
  <c r="N298" i="1"/>
  <c r="O298" i="1"/>
  <c r="P298" i="1"/>
  <c r="R298" i="1"/>
  <c r="S298" i="1"/>
  <c r="T298" i="1"/>
  <c r="U298" i="1"/>
  <c r="W298" i="1"/>
  <c r="X299" i="1" s="1"/>
  <c r="Y298" i="1"/>
  <c r="AA298" i="1"/>
  <c r="AC299" i="1" s="1"/>
  <c r="AB298" i="1"/>
  <c r="AD298" i="1"/>
  <c r="AE299" i="1" s="1"/>
  <c r="AF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7" i="1"/>
  <c r="H297" i="1"/>
  <c r="F297" i="1"/>
  <c r="D297" i="1"/>
  <c r="K297" i="1"/>
  <c r="L297" i="1"/>
  <c r="M297" i="1"/>
  <c r="N297" i="1"/>
  <c r="O297" i="1"/>
  <c r="P297" i="1"/>
  <c r="R297" i="1"/>
  <c r="S297" i="1"/>
  <c r="T297" i="1"/>
  <c r="U297" i="1"/>
  <c r="W297" i="1"/>
  <c r="X298" i="1" s="1"/>
  <c r="Y297" i="1"/>
  <c r="AA297" i="1"/>
  <c r="AC298" i="1" s="1"/>
  <c r="AB297" i="1"/>
  <c r="AD297" i="1"/>
  <c r="AE298" i="1" s="1"/>
  <c r="AF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6" i="1"/>
  <c r="H296" i="1"/>
  <c r="F296" i="1"/>
  <c r="D296" i="1"/>
  <c r="K296" i="1"/>
  <c r="L296" i="1"/>
  <c r="M296" i="1"/>
  <c r="N296" i="1"/>
  <c r="O296" i="1"/>
  <c r="P296" i="1"/>
  <c r="R296" i="1"/>
  <c r="S296" i="1"/>
  <c r="T296" i="1"/>
  <c r="U296" i="1"/>
  <c r="W296" i="1"/>
  <c r="X297" i="1" s="1"/>
  <c r="Y296" i="1"/>
  <c r="AA296" i="1"/>
  <c r="AC297" i="1" s="1"/>
  <c r="AB296" i="1"/>
  <c r="AD296" i="1"/>
  <c r="AE297" i="1" s="1"/>
  <c r="AF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5" i="1"/>
  <c r="H295" i="1"/>
  <c r="F295" i="1"/>
  <c r="D295" i="1"/>
  <c r="K295" i="1"/>
  <c r="L295" i="1"/>
  <c r="M295" i="1"/>
  <c r="N295" i="1"/>
  <c r="O295" i="1"/>
  <c r="P295" i="1"/>
  <c r="R295" i="1"/>
  <c r="S295" i="1"/>
  <c r="T295" i="1"/>
  <c r="U295" i="1"/>
  <c r="W295" i="1"/>
  <c r="X296" i="1" s="1"/>
  <c r="Y295" i="1"/>
  <c r="AA295" i="1"/>
  <c r="AC296" i="1" s="1"/>
  <c r="AB295" i="1"/>
  <c r="AD295" i="1"/>
  <c r="AE296" i="1" s="1"/>
  <c r="AF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4" i="1"/>
  <c r="H294" i="1"/>
  <c r="F294" i="1"/>
  <c r="D294" i="1"/>
  <c r="K294" i="1"/>
  <c r="L294" i="1"/>
  <c r="M294" i="1"/>
  <c r="N294" i="1"/>
  <c r="O294" i="1"/>
  <c r="P294" i="1"/>
  <c r="R294" i="1"/>
  <c r="S294" i="1"/>
  <c r="T294" i="1"/>
  <c r="U294" i="1"/>
  <c r="W294" i="1"/>
  <c r="X295" i="1" s="1"/>
  <c r="Y294" i="1"/>
  <c r="AA294" i="1"/>
  <c r="AC295" i="1" s="1"/>
  <c r="AB294" i="1"/>
  <c r="AD294" i="1"/>
  <c r="AE295" i="1" s="1"/>
  <c r="AF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3" i="1"/>
  <c r="H293" i="1"/>
  <c r="F293" i="1"/>
  <c r="D293" i="1"/>
  <c r="K293" i="1"/>
  <c r="L293" i="1"/>
  <c r="M293" i="1"/>
  <c r="N293" i="1"/>
  <c r="O293" i="1"/>
  <c r="P293" i="1"/>
  <c r="R293" i="1"/>
  <c r="S293" i="1"/>
  <c r="T293" i="1"/>
  <c r="U293" i="1"/>
  <c r="W293" i="1"/>
  <c r="X294" i="1" s="1"/>
  <c r="Y293" i="1"/>
  <c r="AA293" i="1"/>
  <c r="AC294" i="1" s="1"/>
  <c r="AB293" i="1"/>
  <c r="AD293" i="1"/>
  <c r="AE294" i="1" s="1"/>
  <c r="AF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2" i="1"/>
  <c r="H292" i="1"/>
  <c r="F292" i="1"/>
  <c r="D292" i="1"/>
  <c r="K292" i="1"/>
  <c r="L292" i="1"/>
  <c r="M292" i="1"/>
  <c r="N292" i="1"/>
  <c r="O292" i="1"/>
  <c r="P292" i="1"/>
  <c r="R292" i="1"/>
  <c r="S292" i="1"/>
  <c r="T292" i="1"/>
  <c r="U292" i="1"/>
  <c r="W292" i="1"/>
  <c r="X293" i="1" s="1"/>
  <c r="Y292" i="1"/>
  <c r="AA292" i="1"/>
  <c r="AC293" i="1" s="1"/>
  <c r="AB292" i="1"/>
  <c r="AD292" i="1"/>
  <c r="AE293" i="1" s="1"/>
  <c r="AF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1" i="1"/>
  <c r="H291" i="1"/>
  <c r="F291" i="1"/>
  <c r="D291" i="1"/>
  <c r="K291" i="1"/>
  <c r="L291" i="1"/>
  <c r="M291" i="1"/>
  <c r="N291" i="1"/>
  <c r="O291" i="1"/>
  <c r="P291" i="1"/>
  <c r="R291" i="1"/>
  <c r="S291" i="1"/>
  <c r="T291" i="1"/>
  <c r="U291" i="1"/>
  <c r="W291" i="1"/>
  <c r="X292" i="1" s="1"/>
  <c r="Y291" i="1"/>
  <c r="AA291" i="1"/>
  <c r="AC292" i="1" s="1"/>
  <c r="AB291" i="1"/>
  <c r="AD291" i="1"/>
  <c r="AE292" i="1" s="1"/>
  <c r="AF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90" i="1"/>
  <c r="H290" i="1"/>
  <c r="F290" i="1"/>
  <c r="D290" i="1"/>
  <c r="K290" i="1"/>
  <c r="L290" i="1"/>
  <c r="M290" i="1"/>
  <c r="N290" i="1"/>
  <c r="O290" i="1"/>
  <c r="P290" i="1"/>
  <c r="R290" i="1"/>
  <c r="S290" i="1"/>
  <c r="T290" i="1"/>
  <c r="U290" i="1"/>
  <c r="W290" i="1"/>
  <c r="X291" i="1" s="1"/>
  <c r="Y290" i="1"/>
  <c r="AA290" i="1"/>
  <c r="AC291" i="1" s="1"/>
  <c r="AB290" i="1"/>
  <c r="AD290" i="1"/>
  <c r="AE291" i="1" s="1"/>
  <c r="AF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9" i="1"/>
  <c r="I288" i="1"/>
  <c r="H289" i="1"/>
  <c r="F289" i="1"/>
  <c r="D289" i="1"/>
  <c r="K289" i="1"/>
  <c r="L289" i="1"/>
  <c r="M289" i="1"/>
  <c r="N289" i="1"/>
  <c r="O289" i="1"/>
  <c r="P289" i="1"/>
  <c r="R289" i="1"/>
  <c r="S289" i="1"/>
  <c r="T289" i="1"/>
  <c r="U289" i="1"/>
  <c r="W289" i="1"/>
  <c r="X290" i="1" s="1"/>
  <c r="Y289" i="1"/>
  <c r="AA289" i="1"/>
  <c r="AC290" i="1" s="1"/>
  <c r="AB289" i="1"/>
  <c r="AD289" i="1"/>
  <c r="AE290" i="1" s="1"/>
  <c r="AF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H288" i="1"/>
  <c r="F288" i="1"/>
  <c r="D288" i="1"/>
  <c r="K288" i="1"/>
  <c r="L288" i="1"/>
  <c r="M288" i="1"/>
  <c r="N288" i="1"/>
  <c r="O288" i="1"/>
  <c r="P288" i="1"/>
  <c r="R288" i="1"/>
  <c r="S288" i="1"/>
  <c r="T288" i="1"/>
  <c r="U288" i="1"/>
  <c r="W288" i="1"/>
  <c r="X289" i="1" s="1"/>
  <c r="Y288" i="1"/>
  <c r="AA288" i="1"/>
  <c r="AC289" i="1" s="1"/>
  <c r="AB288" i="1"/>
  <c r="AD288" i="1"/>
  <c r="AE289" i="1" s="1"/>
  <c r="AF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7" i="1"/>
  <c r="H287" i="1"/>
  <c r="F287" i="1"/>
  <c r="D287" i="1"/>
  <c r="D286" i="1"/>
  <c r="K287" i="1"/>
  <c r="L287" i="1"/>
  <c r="M287" i="1"/>
  <c r="N287" i="1"/>
  <c r="O287" i="1"/>
  <c r="P287" i="1"/>
  <c r="R287" i="1"/>
  <c r="S287" i="1"/>
  <c r="T287" i="1"/>
  <c r="U287" i="1"/>
  <c r="W287" i="1"/>
  <c r="X288" i="1" s="1"/>
  <c r="Y287" i="1"/>
  <c r="AA287" i="1"/>
  <c r="AC288" i="1" s="1"/>
  <c r="AB287" i="1"/>
  <c r="AD287" i="1"/>
  <c r="AE288" i="1" s="1"/>
  <c r="AF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6" i="1"/>
  <c r="H286" i="1"/>
  <c r="F286" i="1"/>
  <c r="K286" i="1"/>
  <c r="L286" i="1"/>
  <c r="M286" i="1"/>
  <c r="N286" i="1"/>
  <c r="O286" i="1"/>
  <c r="P286" i="1"/>
  <c r="R286" i="1"/>
  <c r="S286" i="1"/>
  <c r="T286" i="1"/>
  <c r="U286" i="1"/>
  <c r="W286" i="1"/>
  <c r="X287" i="1" s="1"/>
  <c r="Y286" i="1"/>
  <c r="AA286" i="1"/>
  <c r="AC287" i="1" s="1"/>
  <c r="AB286" i="1"/>
  <c r="AD286" i="1"/>
  <c r="AE287" i="1" s="1"/>
  <c r="AF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5" i="1"/>
  <c r="H285" i="1"/>
  <c r="F285" i="1"/>
  <c r="D285" i="1"/>
  <c r="K285" i="1"/>
  <c r="L285" i="1"/>
  <c r="M285" i="1"/>
  <c r="N285" i="1"/>
  <c r="O285" i="1"/>
  <c r="P285" i="1"/>
  <c r="R285" i="1"/>
  <c r="S285" i="1"/>
  <c r="T285" i="1"/>
  <c r="U285" i="1"/>
  <c r="W285" i="1"/>
  <c r="X286" i="1" s="1"/>
  <c r="Y285" i="1"/>
  <c r="AA285" i="1"/>
  <c r="AC286" i="1" s="1"/>
  <c r="AB285" i="1"/>
  <c r="AD285" i="1"/>
  <c r="AE286" i="1" s="1"/>
  <c r="AF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4" i="1"/>
  <c r="H284" i="1"/>
  <c r="F284" i="1"/>
  <c r="D284" i="1"/>
  <c r="K284" i="1"/>
  <c r="L284" i="1"/>
  <c r="M284" i="1"/>
  <c r="N284" i="1"/>
  <c r="O284" i="1"/>
  <c r="P284" i="1"/>
  <c r="R284" i="1"/>
  <c r="S284" i="1"/>
  <c r="T284" i="1"/>
  <c r="U284" i="1"/>
  <c r="W284" i="1"/>
  <c r="X285" i="1" s="1"/>
  <c r="Y284" i="1"/>
  <c r="AA284" i="1"/>
  <c r="AC285" i="1" s="1"/>
  <c r="AB284" i="1"/>
  <c r="AD284" i="1"/>
  <c r="AE285" i="1" s="1"/>
  <c r="AF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3" i="1"/>
  <c r="H283" i="1"/>
  <c r="F283" i="1"/>
  <c r="D283" i="1"/>
  <c r="K283" i="1"/>
  <c r="L283" i="1"/>
  <c r="M283" i="1"/>
  <c r="N283" i="1"/>
  <c r="O283" i="1"/>
  <c r="P283" i="1"/>
  <c r="R283" i="1"/>
  <c r="S283" i="1"/>
  <c r="T283" i="1"/>
  <c r="U283" i="1"/>
  <c r="W283" i="1"/>
  <c r="X284" i="1" s="1"/>
  <c r="Y283" i="1"/>
  <c r="AA283" i="1"/>
  <c r="AC284" i="1" s="1"/>
  <c r="AB283" i="1"/>
  <c r="AD283" i="1"/>
  <c r="AE284" i="1" s="1"/>
  <c r="AF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2" i="1"/>
  <c r="H282" i="1"/>
  <c r="F282" i="1"/>
  <c r="D282" i="1"/>
  <c r="K282" i="1"/>
  <c r="L282" i="1"/>
  <c r="M282" i="1"/>
  <c r="N282" i="1"/>
  <c r="O282" i="1"/>
  <c r="P282" i="1"/>
  <c r="R282" i="1"/>
  <c r="S282" i="1"/>
  <c r="T282" i="1"/>
  <c r="U282" i="1"/>
  <c r="W282" i="1"/>
  <c r="X283" i="1" s="1"/>
  <c r="Y282" i="1"/>
  <c r="AA282" i="1"/>
  <c r="AC283" i="1" s="1"/>
  <c r="AB282" i="1"/>
  <c r="AD282" i="1"/>
  <c r="AE283" i="1" s="1"/>
  <c r="AF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I281" i="1"/>
  <c r="H281" i="1"/>
  <c r="F281" i="1"/>
  <c r="D281" i="1"/>
  <c r="K281" i="1"/>
  <c r="L281" i="1"/>
  <c r="M281" i="1"/>
  <c r="N281" i="1"/>
  <c r="O281" i="1"/>
  <c r="P281" i="1"/>
  <c r="R281" i="1"/>
  <c r="S281" i="1"/>
  <c r="T281" i="1"/>
  <c r="U281" i="1"/>
  <c r="W281" i="1"/>
  <c r="X282" i="1" s="1"/>
  <c r="Y281" i="1"/>
  <c r="AA281" i="1"/>
  <c r="AC282" i="1" s="1"/>
  <c r="AB281" i="1"/>
  <c r="AD281" i="1"/>
  <c r="AE282" i="1" s="1"/>
  <c r="AF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80" i="1"/>
  <c r="H280" i="1"/>
  <c r="F280" i="1"/>
  <c r="D280" i="1"/>
  <c r="K280" i="1"/>
  <c r="L280" i="1"/>
  <c r="M280" i="1"/>
  <c r="N280" i="1"/>
  <c r="O280" i="1"/>
  <c r="P280" i="1"/>
  <c r="R280" i="1"/>
  <c r="S280" i="1"/>
  <c r="T280" i="1"/>
  <c r="U280" i="1"/>
  <c r="W280" i="1"/>
  <c r="X281" i="1" s="1"/>
  <c r="Y280" i="1"/>
  <c r="AA280" i="1"/>
  <c r="AC281" i="1" s="1"/>
  <c r="AB280" i="1"/>
  <c r="AD280" i="1"/>
  <c r="AE281" i="1" s="1"/>
  <c r="AF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9" i="1"/>
  <c r="H279" i="1"/>
  <c r="F279" i="1"/>
  <c r="D279" i="1"/>
  <c r="K279" i="1"/>
  <c r="L279" i="1"/>
  <c r="M279" i="1"/>
  <c r="N279" i="1"/>
  <c r="O279" i="1"/>
  <c r="P279" i="1"/>
  <c r="R279" i="1"/>
  <c r="S279" i="1"/>
  <c r="T279" i="1"/>
  <c r="U279" i="1"/>
  <c r="W279" i="1"/>
  <c r="X280" i="1" s="1"/>
  <c r="Y279" i="1"/>
  <c r="AA279" i="1"/>
  <c r="AC280" i="1" s="1"/>
  <c r="AB279" i="1"/>
  <c r="AD279" i="1"/>
  <c r="AE280" i="1" s="1"/>
  <c r="AF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8" i="1"/>
  <c r="H278" i="1"/>
  <c r="F278" i="1"/>
  <c r="D278" i="1"/>
  <c r="K278" i="1"/>
  <c r="L278" i="1"/>
  <c r="M278" i="1"/>
  <c r="N278" i="1"/>
  <c r="O278" i="1"/>
  <c r="P278" i="1"/>
  <c r="R278" i="1"/>
  <c r="S278" i="1"/>
  <c r="T278" i="1"/>
  <c r="U278" i="1"/>
  <c r="W278" i="1"/>
  <c r="X279" i="1" s="1"/>
  <c r="Y278" i="1"/>
  <c r="AA278" i="1"/>
  <c r="AC279" i="1" s="1"/>
  <c r="AB278" i="1"/>
  <c r="AD278" i="1"/>
  <c r="AE279" i="1" s="1"/>
  <c r="AF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7" i="1"/>
  <c r="H277" i="1"/>
  <c r="F277" i="1"/>
  <c r="D277" i="1"/>
  <c r="K277" i="1"/>
  <c r="L277" i="1"/>
  <c r="M277" i="1"/>
  <c r="N277" i="1"/>
  <c r="O277" i="1"/>
  <c r="P277" i="1"/>
  <c r="R277" i="1"/>
  <c r="S277" i="1"/>
  <c r="T277" i="1"/>
  <c r="U277" i="1"/>
  <c r="W277" i="1"/>
  <c r="X278" i="1" s="1"/>
  <c r="Y277" i="1"/>
  <c r="AA277" i="1"/>
  <c r="AC278" i="1" s="1"/>
  <c r="AB277" i="1"/>
  <c r="AD277" i="1"/>
  <c r="AE278" i="1" s="1"/>
  <c r="AF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6" i="1"/>
  <c r="H276" i="1"/>
  <c r="F276" i="1"/>
  <c r="D276" i="1"/>
  <c r="K276" i="1"/>
  <c r="L276" i="1"/>
  <c r="M276" i="1"/>
  <c r="N276" i="1"/>
  <c r="O276" i="1"/>
  <c r="P276" i="1"/>
  <c r="R276" i="1"/>
  <c r="S276" i="1"/>
  <c r="T276" i="1"/>
  <c r="U276" i="1"/>
  <c r="W276" i="1"/>
  <c r="X277" i="1" s="1"/>
  <c r="Y276" i="1"/>
  <c r="AA276" i="1"/>
  <c r="AC277" i="1" s="1"/>
  <c r="AB276" i="1"/>
  <c r="AD276" i="1"/>
  <c r="AE277" i="1" s="1"/>
  <c r="AF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5" i="1"/>
  <c r="H275" i="1"/>
  <c r="F275" i="1"/>
  <c r="D275" i="1"/>
  <c r="K275" i="1"/>
  <c r="L275" i="1"/>
  <c r="M275" i="1"/>
  <c r="N275" i="1"/>
  <c r="O275" i="1"/>
  <c r="P275" i="1"/>
  <c r="R275" i="1"/>
  <c r="S275" i="1"/>
  <c r="T275" i="1"/>
  <c r="U275" i="1"/>
  <c r="W275" i="1"/>
  <c r="X276" i="1" s="1"/>
  <c r="Y275" i="1"/>
  <c r="AA275" i="1"/>
  <c r="AC276" i="1" s="1"/>
  <c r="AB275" i="1"/>
  <c r="AD275" i="1"/>
  <c r="AE276" i="1" s="1"/>
  <c r="AF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4" i="1"/>
  <c r="H274" i="1"/>
  <c r="F274" i="1"/>
  <c r="D274" i="1"/>
  <c r="K274" i="1"/>
  <c r="L274" i="1"/>
  <c r="M274" i="1"/>
  <c r="N274" i="1"/>
  <c r="O274" i="1"/>
  <c r="P274" i="1"/>
  <c r="R274" i="1"/>
  <c r="S274" i="1"/>
  <c r="T274" i="1"/>
  <c r="U274" i="1"/>
  <c r="W274" i="1"/>
  <c r="X275" i="1" s="1"/>
  <c r="Y274" i="1"/>
  <c r="AA274" i="1"/>
  <c r="AC275" i="1" s="1"/>
  <c r="AB274" i="1"/>
  <c r="AD274" i="1"/>
  <c r="AE275" i="1" s="1"/>
  <c r="AF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3" i="1"/>
  <c r="H273" i="1"/>
  <c r="F273" i="1"/>
  <c r="D273" i="1"/>
  <c r="K273" i="1"/>
  <c r="L273" i="1"/>
  <c r="M273" i="1"/>
  <c r="N273" i="1"/>
  <c r="O273" i="1"/>
  <c r="P273" i="1"/>
  <c r="R273" i="1"/>
  <c r="S273" i="1"/>
  <c r="T273" i="1"/>
  <c r="U273" i="1"/>
  <c r="W273" i="1"/>
  <c r="X274" i="1" s="1"/>
  <c r="Y273" i="1"/>
  <c r="AA273" i="1"/>
  <c r="AC274" i="1" s="1"/>
  <c r="AB273" i="1"/>
  <c r="AD273" i="1"/>
  <c r="AE274" i="1" s="1"/>
  <c r="AF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2" i="1"/>
  <c r="H272" i="1"/>
  <c r="F272" i="1"/>
  <c r="D272" i="1"/>
  <c r="K272" i="1"/>
  <c r="L272" i="1"/>
  <c r="M272" i="1"/>
  <c r="N272" i="1"/>
  <c r="O272" i="1"/>
  <c r="P272" i="1"/>
  <c r="R272" i="1"/>
  <c r="S272" i="1"/>
  <c r="T272" i="1"/>
  <c r="U272" i="1"/>
  <c r="W272" i="1"/>
  <c r="X273" i="1" s="1"/>
  <c r="Y272" i="1"/>
  <c r="AA272" i="1"/>
  <c r="AC273" i="1" s="1"/>
  <c r="AB272" i="1"/>
  <c r="AD272" i="1"/>
  <c r="AE273" i="1" s="1"/>
  <c r="AF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1" i="1"/>
  <c r="H271" i="1"/>
  <c r="F271" i="1"/>
  <c r="D271" i="1"/>
  <c r="K271" i="1"/>
  <c r="L271" i="1"/>
  <c r="M271" i="1"/>
  <c r="N271" i="1"/>
  <c r="O271" i="1"/>
  <c r="P271" i="1"/>
  <c r="R271" i="1"/>
  <c r="S271" i="1"/>
  <c r="T271" i="1"/>
  <c r="U271" i="1"/>
  <c r="W271" i="1"/>
  <c r="X272" i="1" s="1"/>
  <c r="Y271" i="1"/>
  <c r="AA271" i="1"/>
  <c r="AC272" i="1" s="1"/>
  <c r="AB271" i="1"/>
  <c r="AD271" i="1"/>
  <c r="AE272" i="1" s="1"/>
  <c r="AF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70" i="1"/>
  <c r="H270" i="1"/>
  <c r="F270" i="1"/>
  <c r="D270" i="1"/>
  <c r="K270" i="1"/>
  <c r="L270" i="1"/>
  <c r="M270" i="1"/>
  <c r="N270" i="1"/>
  <c r="O270" i="1"/>
  <c r="P270" i="1"/>
  <c r="R270" i="1"/>
  <c r="S270" i="1"/>
  <c r="T270" i="1"/>
  <c r="U270" i="1"/>
  <c r="W270" i="1"/>
  <c r="X271" i="1" s="1"/>
  <c r="Y270" i="1"/>
  <c r="AA270" i="1"/>
  <c r="AC271" i="1" s="1"/>
  <c r="AB270" i="1"/>
  <c r="AD270" i="1"/>
  <c r="AE271" i="1" s="1"/>
  <c r="AF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9" i="1"/>
  <c r="H269" i="1"/>
  <c r="F269" i="1"/>
  <c r="D269" i="1"/>
  <c r="K269" i="1"/>
  <c r="L269" i="1"/>
  <c r="M269" i="1"/>
  <c r="N269" i="1"/>
  <c r="O269" i="1"/>
  <c r="P269" i="1"/>
  <c r="R269" i="1"/>
  <c r="S269" i="1"/>
  <c r="T269" i="1"/>
  <c r="U269" i="1"/>
  <c r="W269" i="1"/>
  <c r="X270" i="1" s="1"/>
  <c r="Y269" i="1"/>
  <c r="AA269" i="1"/>
  <c r="AC270" i="1" s="1"/>
  <c r="AB269" i="1"/>
  <c r="AD269" i="1"/>
  <c r="AE270" i="1" s="1"/>
  <c r="AF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D268" i="1"/>
  <c r="AE269" i="1" s="1"/>
  <c r="AI268" i="1"/>
  <c r="W268" i="1"/>
  <c r="X269" i="1" s="1"/>
  <c r="AF268" i="1"/>
  <c r="AA268" i="1"/>
  <c r="AC269" i="1" s="1"/>
  <c r="AB268" i="1"/>
  <c r="Y268" i="1"/>
  <c r="U268" i="1"/>
  <c r="T268" i="1"/>
  <c r="S268" i="1"/>
  <c r="R268" i="1"/>
  <c r="P268" i="1"/>
  <c r="O268" i="1"/>
  <c r="N268" i="1"/>
  <c r="M268" i="1"/>
  <c r="L268" i="1"/>
  <c r="K268" i="1"/>
  <c r="AQ267" i="1"/>
  <c r="AP267" i="1"/>
  <c r="AP266" i="1"/>
  <c r="I266" i="1"/>
  <c r="I267" i="1"/>
  <c r="H267" i="1"/>
  <c r="F267" i="1"/>
  <c r="D267" i="1"/>
  <c r="K267" i="1"/>
  <c r="L267" i="1"/>
  <c r="M267" i="1"/>
  <c r="N267" i="1"/>
  <c r="O267" i="1"/>
  <c r="P267" i="1"/>
  <c r="R267" i="1"/>
  <c r="S267" i="1"/>
  <c r="T267" i="1"/>
  <c r="U267" i="1"/>
  <c r="W267" i="1"/>
  <c r="X268" i="1" s="1"/>
  <c r="Y267" i="1"/>
  <c r="AA267" i="1"/>
  <c r="AC268" i="1" s="1"/>
  <c r="AB267" i="1"/>
  <c r="AD267" i="1"/>
  <c r="AE268" i="1" s="1"/>
  <c r="AF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H266" i="1"/>
  <c r="F266" i="1"/>
  <c r="D266" i="1"/>
  <c r="K266" i="1"/>
  <c r="L266" i="1"/>
  <c r="M266" i="1"/>
  <c r="N266" i="1"/>
  <c r="O266" i="1"/>
  <c r="P266" i="1"/>
  <c r="R266" i="1"/>
  <c r="S266" i="1"/>
  <c r="T266" i="1"/>
  <c r="U266" i="1"/>
  <c r="W266" i="1"/>
  <c r="X267" i="1" s="1"/>
  <c r="Y266" i="1"/>
  <c r="AA266" i="1"/>
  <c r="AC267" i="1" s="1"/>
  <c r="AB266" i="1"/>
  <c r="AD266" i="1"/>
  <c r="AE267" i="1" s="1"/>
  <c r="AF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5" i="1"/>
  <c r="H265" i="1"/>
  <c r="F265" i="1"/>
  <c r="D265" i="1"/>
  <c r="K265" i="1"/>
  <c r="L265" i="1"/>
  <c r="M265" i="1"/>
  <c r="N265" i="1"/>
  <c r="O265" i="1"/>
  <c r="P265" i="1"/>
  <c r="R265" i="1"/>
  <c r="S265" i="1"/>
  <c r="T265" i="1"/>
  <c r="U265" i="1"/>
  <c r="W265" i="1"/>
  <c r="X266" i="1" s="1"/>
  <c r="Y265" i="1"/>
  <c r="AA265" i="1"/>
  <c r="AC266" i="1" s="1"/>
  <c r="AB265" i="1"/>
  <c r="AD265" i="1"/>
  <c r="AE266" i="1" s="1"/>
  <c r="AF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4" i="1"/>
  <c r="H264" i="1"/>
  <c r="F264" i="1"/>
  <c r="D264" i="1"/>
  <c r="K264" i="1"/>
  <c r="L264" i="1"/>
  <c r="M264" i="1"/>
  <c r="N264" i="1"/>
  <c r="O264" i="1"/>
  <c r="P264" i="1"/>
  <c r="R264" i="1"/>
  <c r="S264" i="1"/>
  <c r="T264" i="1"/>
  <c r="U264" i="1"/>
  <c r="W264" i="1"/>
  <c r="X265" i="1" s="1"/>
  <c r="Y264" i="1"/>
  <c r="AA264" i="1"/>
  <c r="AC265" i="1" s="1"/>
  <c r="AB264" i="1"/>
  <c r="AD264" i="1"/>
  <c r="AE265" i="1" s="1"/>
  <c r="AF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3" i="1"/>
  <c r="H263" i="1"/>
  <c r="F263" i="1"/>
  <c r="D263" i="1"/>
  <c r="K263" i="1"/>
  <c r="L263" i="1"/>
  <c r="M263" i="1"/>
  <c r="N263" i="1"/>
  <c r="O263" i="1"/>
  <c r="P263" i="1"/>
  <c r="R263" i="1"/>
  <c r="S263" i="1"/>
  <c r="T263" i="1"/>
  <c r="U263" i="1"/>
  <c r="W263" i="1"/>
  <c r="X264" i="1" s="1"/>
  <c r="Y263" i="1"/>
  <c r="AA263" i="1"/>
  <c r="AC264" i="1" s="1"/>
  <c r="AB263" i="1"/>
  <c r="AD263" i="1"/>
  <c r="AE264" i="1" s="1"/>
  <c r="AF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2" i="1"/>
  <c r="H262" i="1"/>
  <c r="F262" i="1"/>
  <c r="D262" i="1"/>
  <c r="K262" i="1"/>
  <c r="L262" i="1"/>
  <c r="M262" i="1"/>
  <c r="N262" i="1"/>
  <c r="O262" i="1"/>
  <c r="P262" i="1"/>
  <c r="R262" i="1"/>
  <c r="S262" i="1"/>
  <c r="T262" i="1"/>
  <c r="U262" i="1"/>
  <c r="W262" i="1"/>
  <c r="X263" i="1" s="1"/>
  <c r="Y262" i="1"/>
  <c r="AA262" i="1"/>
  <c r="AC263" i="1" s="1"/>
  <c r="AB262" i="1"/>
  <c r="AD262" i="1"/>
  <c r="AE263" i="1" s="1"/>
  <c r="AF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W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1" i="1"/>
  <c r="H261" i="1"/>
  <c r="F261" i="1"/>
  <c r="D261" i="1"/>
  <c r="K261" i="1"/>
  <c r="L261" i="1"/>
  <c r="M261" i="1"/>
  <c r="N261" i="1"/>
  <c r="O261" i="1"/>
  <c r="P261" i="1"/>
  <c r="R261" i="1"/>
  <c r="S261" i="1"/>
  <c r="T261" i="1"/>
  <c r="U261" i="1"/>
  <c r="Y261" i="1"/>
  <c r="AA261" i="1"/>
  <c r="AC262" i="1" s="1"/>
  <c r="AB261" i="1"/>
  <c r="AD261" i="1"/>
  <c r="AF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I260" i="1"/>
  <c r="H260" i="1"/>
  <c r="F260" i="1"/>
  <c r="D260" i="1"/>
  <c r="K260" i="1"/>
  <c r="L260" i="1"/>
  <c r="M260" i="1"/>
  <c r="N260" i="1"/>
  <c r="O260" i="1"/>
  <c r="P260" i="1"/>
  <c r="R260" i="1"/>
  <c r="S260" i="1"/>
  <c r="T260" i="1"/>
  <c r="U260" i="1"/>
  <c r="W260" i="1"/>
  <c r="Y260" i="1"/>
  <c r="AA260" i="1"/>
  <c r="AC261" i="1" s="1"/>
  <c r="AB260" i="1"/>
  <c r="AD260" i="1"/>
  <c r="AE261" i="1" s="1"/>
  <c r="AF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9" i="1"/>
  <c r="I258" i="1"/>
  <c r="H259" i="1"/>
  <c r="F259" i="1"/>
  <c r="D3758" i="3"/>
  <c r="D259" i="1"/>
  <c r="K259" i="1"/>
  <c r="L259" i="1"/>
  <c r="M259" i="1"/>
  <c r="N259" i="1"/>
  <c r="O259" i="1"/>
  <c r="P259" i="1"/>
  <c r="R259" i="1"/>
  <c r="S259" i="1"/>
  <c r="T259" i="1"/>
  <c r="U259" i="1"/>
  <c r="W259" i="1"/>
  <c r="X260" i="1" s="1"/>
  <c r="Y259" i="1"/>
  <c r="AA259" i="1"/>
  <c r="AC260" i="1" s="1"/>
  <c r="AB259" i="1"/>
  <c r="AD259" i="1"/>
  <c r="AE260" i="1" s="1"/>
  <c r="AF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H258" i="1"/>
  <c r="F258" i="1"/>
  <c r="D258" i="1"/>
  <c r="K258" i="1"/>
  <c r="L258" i="1"/>
  <c r="M258" i="1"/>
  <c r="N258" i="1"/>
  <c r="O258" i="1"/>
  <c r="P258" i="1"/>
  <c r="R258" i="1"/>
  <c r="S258" i="1"/>
  <c r="T258" i="1"/>
  <c r="U258" i="1"/>
  <c r="W258" i="1"/>
  <c r="X259" i="1" s="1"/>
  <c r="Y258" i="1"/>
  <c r="AA258" i="1"/>
  <c r="AC259" i="1" s="1"/>
  <c r="AB258" i="1"/>
  <c r="AD258" i="1"/>
  <c r="AE259" i="1" s="1"/>
  <c r="AF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7" i="1"/>
  <c r="H257" i="1"/>
  <c r="F257" i="1"/>
  <c r="D257" i="1"/>
  <c r="K257" i="1"/>
  <c r="L257" i="1"/>
  <c r="M257" i="1"/>
  <c r="N257" i="1"/>
  <c r="O257" i="1"/>
  <c r="P257" i="1"/>
  <c r="R257" i="1"/>
  <c r="S257" i="1"/>
  <c r="T257" i="1"/>
  <c r="U257" i="1"/>
  <c r="W257" i="1"/>
  <c r="X258" i="1" s="1"/>
  <c r="Y257" i="1"/>
  <c r="AA257" i="1"/>
  <c r="AC258" i="1" s="1"/>
  <c r="AB257" i="1"/>
  <c r="AD257" i="1"/>
  <c r="AE258" i="1" s="1"/>
  <c r="AF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6" i="1"/>
  <c r="H256" i="1"/>
  <c r="F256" i="1"/>
  <c r="D256" i="1"/>
  <c r="K256" i="1"/>
  <c r="L256" i="1"/>
  <c r="M256" i="1"/>
  <c r="N256" i="1"/>
  <c r="O256" i="1"/>
  <c r="P256" i="1"/>
  <c r="R256" i="1"/>
  <c r="S256" i="1"/>
  <c r="T256" i="1"/>
  <c r="U256" i="1"/>
  <c r="W256" i="1"/>
  <c r="X257" i="1" s="1"/>
  <c r="Y256" i="1"/>
  <c r="AA256" i="1"/>
  <c r="AC257" i="1" s="1"/>
  <c r="AB256" i="1"/>
  <c r="AD256" i="1"/>
  <c r="AE257" i="1" s="1"/>
  <c r="AF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R255" i="1"/>
  <c r="S255" i="1"/>
  <c r="T255" i="1"/>
  <c r="U255" i="1"/>
  <c r="W255" i="1"/>
  <c r="X256" i="1" s="1"/>
  <c r="Y255" i="1"/>
  <c r="AA255" i="1"/>
  <c r="AC256" i="1" s="1"/>
  <c r="AB255" i="1"/>
  <c r="AD255" i="1"/>
  <c r="AE256" i="1" s="1"/>
  <c r="AF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4" i="1"/>
  <c r="H254" i="1"/>
  <c r="F254" i="1"/>
  <c r="D254" i="1"/>
  <c r="K254" i="1"/>
  <c r="L254" i="1"/>
  <c r="M254" i="1"/>
  <c r="N254" i="1"/>
  <c r="O254" i="1"/>
  <c r="P254" i="1"/>
  <c r="R254" i="1"/>
  <c r="S254" i="1"/>
  <c r="T254" i="1"/>
  <c r="U254" i="1"/>
  <c r="W254" i="1"/>
  <c r="X255" i="1" s="1"/>
  <c r="Y254" i="1"/>
  <c r="AA254" i="1"/>
  <c r="AC255" i="1" s="1"/>
  <c r="AB254" i="1"/>
  <c r="AD254" i="1"/>
  <c r="AE255" i="1" s="1"/>
  <c r="AF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3" i="1"/>
  <c r="H253" i="1"/>
  <c r="F253" i="1"/>
  <c r="D253" i="1"/>
  <c r="K253" i="1"/>
  <c r="L253" i="1"/>
  <c r="M253" i="1"/>
  <c r="N253" i="1"/>
  <c r="O253" i="1"/>
  <c r="P253" i="1"/>
  <c r="R253" i="1"/>
  <c r="S253" i="1"/>
  <c r="T253" i="1"/>
  <c r="U253" i="1"/>
  <c r="W253" i="1"/>
  <c r="X254" i="1" s="1"/>
  <c r="Y253" i="1"/>
  <c r="AA253" i="1"/>
  <c r="AC254" i="1" s="1"/>
  <c r="AB253" i="1"/>
  <c r="AD253" i="1"/>
  <c r="AE254" i="1" s="1"/>
  <c r="AF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2" i="1"/>
  <c r="H252" i="1"/>
  <c r="H251" i="1"/>
  <c r="F252" i="1"/>
  <c r="D252" i="1"/>
  <c r="K252" i="1"/>
  <c r="L252" i="1"/>
  <c r="M252" i="1"/>
  <c r="N252" i="1"/>
  <c r="O252" i="1"/>
  <c r="P252" i="1"/>
  <c r="R252" i="1"/>
  <c r="S252" i="1"/>
  <c r="T252" i="1"/>
  <c r="U252" i="1"/>
  <c r="W252" i="1"/>
  <c r="X253" i="1" s="1"/>
  <c r="Y252" i="1"/>
  <c r="AA252" i="1"/>
  <c r="AC253" i="1" s="1"/>
  <c r="AB252" i="1"/>
  <c r="AD252" i="1"/>
  <c r="AE253" i="1" s="1"/>
  <c r="AF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1" i="1"/>
  <c r="F251" i="1"/>
  <c r="D251" i="1"/>
  <c r="K251" i="1"/>
  <c r="L251" i="1"/>
  <c r="M251" i="1"/>
  <c r="N251" i="1"/>
  <c r="O251" i="1"/>
  <c r="P251" i="1"/>
  <c r="R251" i="1"/>
  <c r="S251" i="1"/>
  <c r="T251" i="1"/>
  <c r="U251" i="1"/>
  <c r="W251" i="1"/>
  <c r="X252" i="1" s="1"/>
  <c r="Y251" i="1"/>
  <c r="AA251" i="1"/>
  <c r="AC252" i="1" s="1"/>
  <c r="AB251" i="1"/>
  <c r="AD251" i="1"/>
  <c r="AE252" i="1" s="1"/>
  <c r="AF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50" i="1"/>
  <c r="H250" i="1"/>
  <c r="F250" i="1"/>
  <c r="D250" i="1"/>
  <c r="K250" i="1"/>
  <c r="L250" i="1"/>
  <c r="M250" i="1"/>
  <c r="N250" i="1"/>
  <c r="O250" i="1"/>
  <c r="P250" i="1"/>
  <c r="R250" i="1"/>
  <c r="S250" i="1"/>
  <c r="T250" i="1"/>
  <c r="U250" i="1"/>
  <c r="W250" i="1"/>
  <c r="X251" i="1" s="1"/>
  <c r="Y250" i="1"/>
  <c r="AA250" i="1"/>
  <c r="AC251" i="1" s="1"/>
  <c r="AB250" i="1"/>
  <c r="AD250" i="1"/>
  <c r="AE251" i="1" s="1"/>
  <c r="AF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9" i="1"/>
  <c r="H249" i="1"/>
  <c r="F249" i="1"/>
  <c r="D249" i="1"/>
  <c r="K249" i="1"/>
  <c r="L249" i="1"/>
  <c r="M249" i="1"/>
  <c r="N249" i="1"/>
  <c r="O249" i="1"/>
  <c r="P249" i="1"/>
  <c r="R249" i="1"/>
  <c r="S249" i="1"/>
  <c r="T249" i="1"/>
  <c r="U249" i="1"/>
  <c r="W249" i="1"/>
  <c r="X250" i="1" s="1"/>
  <c r="Y249" i="1"/>
  <c r="AA249" i="1"/>
  <c r="AC250" i="1" s="1"/>
  <c r="AB249" i="1"/>
  <c r="AD249" i="1"/>
  <c r="AE250" i="1" s="1"/>
  <c r="AF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8" i="1"/>
  <c r="H248" i="1"/>
  <c r="F248" i="1"/>
  <c r="D248" i="1"/>
  <c r="K248" i="1"/>
  <c r="L248" i="1"/>
  <c r="M248" i="1"/>
  <c r="N248" i="1"/>
  <c r="O248" i="1"/>
  <c r="P248" i="1"/>
  <c r="R248" i="1"/>
  <c r="S248" i="1"/>
  <c r="T248" i="1"/>
  <c r="U248" i="1"/>
  <c r="W248" i="1"/>
  <c r="X249" i="1" s="1"/>
  <c r="Y248" i="1"/>
  <c r="AA248" i="1"/>
  <c r="AC249" i="1" s="1"/>
  <c r="AB248" i="1"/>
  <c r="AD248" i="1"/>
  <c r="AE249" i="1" s="1"/>
  <c r="AF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7" i="1"/>
  <c r="H247" i="1"/>
  <c r="F247" i="1"/>
  <c r="D247" i="1"/>
  <c r="K247" i="1"/>
  <c r="L247" i="1"/>
  <c r="M247" i="1"/>
  <c r="N247" i="1"/>
  <c r="O247" i="1"/>
  <c r="P247" i="1"/>
  <c r="R247" i="1"/>
  <c r="S247" i="1"/>
  <c r="T247" i="1"/>
  <c r="U247" i="1"/>
  <c r="W247" i="1"/>
  <c r="X248" i="1" s="1"/>
  <c r="Y247" i="1"/>
  <c r="AA247" i="1"/>
  <c r="AC248" i="1" s="1"/>
  <c r="AB247" i="1"/>
  <c r="AD247" i="1"/>
  <c r="AE248" i="1" s="1"/>
  <c r="AF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6" i="1"/>
  <c r="H246" i="1"/>
  <c r="F246" i="1"/>
  <c r="D246" i="1"/>
  <c r="K246" i="1"/>
  <c r="L246" i="1"/>
  <c r="M246" i="1"/>
  <c r="N246" i="1"/>
  <c r="O246" i="1"/>
  <c r="P246" i="1"/>
  <c r="R246" i="1"/>
  <c r="S246" i="1"/>
  <c r="T246" i="1"/>
  <c r="U246" i="1"/>
  <c r="W246" i="1"/>
  <c r="X247" i="1" s="1"/>
  <c r="Y246" i="1"/>
  <c r="AA246" i="1"/>
  <c r="AC247" i="1" s="1"/>
  <c r="AB246" i="1"/>
  <c r="AD246" i="1"/>
  <c r="AE247" i="1" s="1"/>
  <c r="AF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5" i="1"/>
  <c r="H245" i="1"/>
  <c r="H244" i="1"/>
  <c r="F245" i="1"/>
  <c r="D245" i="1"/>
  <c r="K245" i="1"/>
  <c r="L245" i="1"/>
  <c r="M245" i="1"/>
  <c r="N245" i="1"/>
  <c r="O245" i="1"/>
  <c r="P245" i="1"/>
  <c r="R245" i="1"/>
  <c r="S245" i="1"/>
  <c r="T245" i="1"/>
  <c r="U245" i="1"/>
  <c r="W245" i="1"/>
  <c r="X246" i="1" s="1"/>
  <c r="Y245" i="1"/>
  <c r="AA245" i="1"/>
  <c r="AC246" i="1" s="1"/>
  <c r="AB245" i="1"/>
  <c r="AD245" i="1"/>
  <c r="AE246" i="1" s="1"/>
  <c r="AF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4" i="1"/>
  <c r="F244" i="1"/>
  <c r="D244" i="1"/>
  <c r="K244" i="1"/>
  <c r="L244" i="1"/>
  <c r="M244" i="1"/>
  <c r="N244" i="1"/>
  <c r="O244" i="1"/>
  <c r="P244" i="1"/>
  <c r="R244" i="1"/>
  <c r="S244" i="1"/>
  <c r="T244" i="1"/>
  <c r="U244" i="1"/>
  <c r="W244" i="1"/>
  <c r="X245" i="1" s="1"/>
  <c r="Y244" i="1"/>
  <c r="AA244" i="1"/>
  <c r="AC245" i="1" s="1"/>
  <c r="AB244" i="1"/>
  <c r="AD244" i="1"/>
  <c r="AE245" i="1" s="1"/>
  <c r="AF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3" i="1"/>
  <c r="H243" i="1"/>
  <c r="F243" i="1"/>
  <c r="D243" i="1"/>
  <c r="K243" i="1"/>
  <c r="L243" i="1"/>
  <c r="M243" i="1"/>
  <c r="N243" i="1"/>
  <c r="O243" i="1"/>
  <c r="P243" i="1"/>
  <c r="R243" i="1"/>
  <c r="S243" i="1"/>
  <c r="T243" i="1"/>
  <c r="U243" i="1"/>
  <c r="W243" i="1"/>
  <c r="X244" i="1" s="1"/>
  <c r="Y243" i="1"/>
  <c r="AA243" i="1"/>
  <c r="AC244" i="1" s="1"/>
  <c r="AB243" i="1"/>
  <c r="AD243" i="1"/>
  <c r="AE244" i="1" s="1"/>
  <c r="AF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2" i="1"/>
  <c r="H242" i="1"/>
  <c r="F242" i="1"/>
  <c r="F241" i="1"/>
  <c r="D242" i="1"/>
  <c r="K242" i="1"/>
  <c r="L242" i="1"/>
  <c r="M242" i="1"/>
  <c r="N242" i="1"/>
  <c r="O242" i="1"/>
  <c r="P242" i="1"/>
  <c r="R242" i="1"/>
  <c r="S242" i="1"/>
  <c r="T242" i="1"/>
  <c r="U242" i="1"/>
  <c r="W242" i="1"/>
  <c r="X243" i="1" s="1"/>
  <c r="Y242" i="1"/>
  <c r="AA242" i="1"/>
  <c r="AC243" i="1" s="1"/>
  <c r="AB242" i="1"/>
  <c r="AD242" i="1"/>
  <c r="AE243" i="1" s="1"/>
  <c r="AF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1" i="1"/>
  <c r="H241" i="1"/>
  <c r="D241" i="1"/>
  <c r="K241" i="1"/>
  <c r="L241" i="1"/>
  <c r="M241" i="1"/>
  <c r="N241" i="1"/>
  <c r="O241" i="1"/>
  <c r="P241" i="1"/>
  <c r="R241" i="1"/>
  <c r="S241" i="1"/>
  <c r="T241" i="1"/>
  <c r="U241" i="1"/>
  <c r="W241" i="1"/>
  <c r="X242" i="1" s="1"/>
  <c r="Y241" i="1"/>
  <c r="AA241" i="1"/>
  <c r="AC242" i="1" s="1"/>
  <c r="AB241" i="1"/>
  <c r="AD241" i="1"/>
  <c r="AE242" i="1" s="1"/>
  <c r="AF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40" i="1"/>
  <c r="H240" i="1"/>
  <c r="F240" i="1"/>
  <c r="D240" i="1"/>
  <c r="K240" i="1"/>
  <c r="L240" i="1"/>
  <c r="M240" i="1"/>
  <c r="N240" i="1"/>
  <c r="O240" i="1"/>
  <c r="P240" i="1"/>
  <c r="R240" i="1"/>
  <c r="S240" i="1"/>
  <c r="T240" i="1"/>
  <c r="U240" i="1"/>
  <c r="W240" i="1"/>
  <c r="X241" i="1" s="1"/>
  <c r="Y240" i="1"/>
  <c r="AA240" i="1"/>
  <c r="AC241" i="1" s="1"/>
  <c r="AB240" i="1"/>
  <c r="AD240" i="1"/>
  <c r="AE241" i="1" s="1"/>
  <c r="AF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9" i="1"/>
  <c r="H239" i="1"/>
  <c r="F239" i="1"/>
  <c r="D239" i="1"/>
  <c r="K239" i="1"/>
  <c r="L239" i="1"/>
  <c r="M239" i="1"/>
  <c r="N239" i="1"/>
  <c r="O239" i="1"/>
  <c r="P239" i="1"/>
  <c r="R239" i="1"/>
  <c r="S239" i="1"/>
  <c r="T239" i="1"/>
  <c r="U239" i="1"/>
  <c r="W239" i="1"/>
  <c r="X240" i="1" s="1"/>
  <c r="Y239" i="1"/>
  <c r="AA239" i="1"/>
  <c r="AC240" i="1" s="1"/>
  <c r="AB239" i="1"/>
  <c r="AD239" i="1"/>
  <c r="AE240" i="1" s="1"/>
  <c r="AF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8" i="1"/>
  <c r="H238" i="1"/>
  <c r="F238" i="1"/>
  <c r="D238" i="1"/>
  <c r="K238" i="1"/>
  <c r="L238" i="1"/>
  <c r="M238" i="1"/>
  <c r="N238" i="1"/>
  <c r="O238" i="1"/>
  <c r="P238" i="1"/>
  <c r="R238" i="1"/>
  <c r="S238" i="1"/>
  <c r="T238" i="1"/>
  <c r="U238" i="1"/>
  <c r="W238" i="1"/>
  <c r="X239" i="1" s="1"/>
  <c r="Y238" i="1"/>
  <c r="AA238" i="1"/>
  <c r="AC239" i="1" s="1"/>
  <c r="AB238" i="1"/>
  <c r="AD238" i="1"/>
  <c r="AE239" i="1" s="1"/>
  <c r="AF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7" i="1"/>
  <c r="H237" i="1"/>
  <c r="F237" i="1"/>
  <c r="D237" i="1"/>
  <c r="K237" i="1"/>
  <c r="L237" i="1"/>
  <c r="M237" i="1"/>
  <c r="N237" i="1"/>
  <c r="O237" i="1"/>
  <c r="P237" i="1"/>
  <c r="R237" i="1"/>
  <c r="S237" i="1"/>
  <c r="T237" i="1"/>
  <c r="U237" i="1"/>
  <c r="W237" i="1"/>
  <c r="X238" i="1" s="1"/>
  <c r="Y237" i="1"/>
  <c r="AA237" i="1"/>
  <c r="AC238" i="1" s="1"/>
  <c r="AB237" i="1"/>
  <c r="AD237" i="1"/>
  <c r="AE238" i="1" s="1"/>
  <c r="AF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6" i="1"/>
  <c r="H236" i="1"/>
  <c r="F236" i="1"/>
  <c r="D236" i="1"/>
  <c r="K236" i="1"/>
  <c r="L236" i="1"/>
  <c r="M236" i="1"/>
  <c r="N236" i="1"/>
  <c r="O236" i="1"/>
  <c r="P236" i="1"/>
  <c r="R236" i="1"/>
  <c r="S236" i="1"/>
  <c r="T236" i="1"/>
  <c r="U236" i="1"/>
  <c r="W236" i="1"/>
  <c r="X237" i="1" s="1"/>
  <c r="Y236" i="1"/>
  <c r="AA236" i="1"/>
  <c r="AC237" i="1" s="1"/>
  <c r="AB236" i="1"/>
  <c r="AD236" i="1"/>
  <c r="AE237" i="1" s="1"/>
  <c r="AF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R235" i="1"/>
  <c r="S235" i="1"/>
  <c r="T235" i="1"/>
  <c r="U235" i="1"/>
  <c r="W235" i="1"/>
  <c r="X236" i="1" s="1"/>
  <c r="Y235" i="1"/>
  <c r="AA235" i="1"/>
  <c r="AC236" i="1" s="1"/>
  <c r="AB235" i="1"/>
  <c r="AD235" i="1"/>
  <c r="AE236" i="1" s="1"/>
  <c r="AF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E235" i="1" s="1"/>
  <c r="AB234" i="1"/>
  <c r="AA234" i="1"/>
  <c r="AC235" i="1" s="1"/>
  <c r="Y234" i="1"/>
  <c r="W234" i="1"/>
  <c r="X235" i="1" s="1"/>
  <c r="U234" i="1"/>
  <c r="T234" i="1"/>
  <c r="S234" i="1"/>
  <c r="R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3" i="1"/>
  <c r="H233" i="1"/>
  <c r="F233" i="1"/>
  <c r="D233" i="1"/>
  <c r="K233" i="1"/>
  <c r="L233" i="1"/>
  <c r="M233" i="1"/>
  <c r="N233" i="1"/>
  <c r="O233" i="1"/>
  <c r="P233" i="1"/>
  <c r="R233" i="1"/>
  <c r="S233" i="1"/>
  <c r="T233" i="1"/>
  <c r="U233" i="1"/>
  <c r="W233" i="1"/>
  <c r="X234" i="1" s="1"/>
  <c r="Y233" i="1"/>
  <c r="AA233" i="1"/>
  <c r="AC234" i="1" s="1"/>
  <c r="AB233" i="1"/>
  <c r="AD233" i="1"/>
  <c r="AE234" i="1" s="1"/>
  <c r="AF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2" i="1"/>
  <c r="H232" i="1"/>
  <c r="F232" i="1"/>
  <c r="D232" i="1"/>
  <c r="K232" i="1"/>
  <c r="L232" i="1"/>
  <c r="M232" i="1"/>
  <c r="N232" i="1"/>
  <c r="O232" i="1"/>
  <c r="P232" i="1"/>
  <c r="R232" i="1"/>
  <c r="S232" i="1"/>
  <c r="T232" i="1"/>
  <c r="U232" i="1"/>
  <c r="W232" i="1"/>
  <c r="X233" i="1" s="1"/>
  <c r="Y232" i="1"/>
  <c r="AA232" i="1"/>
  <c r="AC233" i="1" s="1"/>
  <c r="AB232" i="1"/>
  <c r="AD232" i="1"/>
  <c r="AE233" i="1" s="1"/>
  <c r="AF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R231" i="1"/>
  <c r="S231" i="1"/>
  <c r="T231" i="1"/>
  <c r="U231" i="1"/>
  <c r="W231" i="1"/>
  <c r="X232" i="1" s="1"/>
  <c r="Y231" i="1"/>
  <c r="AA231" i="1"/>
  <c r="AC232" i="1" s="1"/>
  <c r="AB231" i="1"/>
  <c r="AD231" i="1"/>
  <c r="AE232" i="1" s="1"/>
  <c r="AF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30" i="1"/>
  <c r="H230" i="1"/>
  <c r="F230" i="1"/>
  <c r="D230" i="1"/>
  <c r="K230" i="1"/>
  <c r="L230" i="1"/>
  <c r="M230" i="1"/>
  <c r="N230" i="1"/>
  <c r="O230" i="1"/>
  <c r="P230" i="1"/>
  <c r="R230" i="1"/>
  <c r="S230" i="1"/>
  <c r="T230" i="1"/>
  <c r="U230" i="1"/>
  <c r="W230" i="1"/>
  <c r="X231" i="1" s="1"/>
  <c r="Y230" i="1"/>
  <c r="AA230" i="1"/>
  <c r="AC231" i="1" s="1"/>
  <c r="AB230" i="1"/>
  <c r="AD230" i="1"/>
  <c r="AE231" i="1" s="1"/>
  <c r="AF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9" i="1"/>
  <c r="H229" i="1"/>
  <c r="F229" i="1"/>
  <c r="D229" i="1"/>
  <c r="K229" i="1"/>
  <c r="L229" i="1"/>
  <c r="M229" i="1"/>
  <c r="N229" i="1"/>
  <c r="O229" i="1"/>
  <c r="P229" i="1"/>
  <c r="R229" i="1"/>
  <c r="S229" i="1"/>
  <c r="T229" i="1"/>
  <c r="U229" i="1"/>
  <c r="W229" i="1"/>
  <c r="X230" i="1" s="1"/>
  <c r="Y229" i="1"/>
  <c r="AA229" i="1"/>
  <c r="AC230" i="1" s="1"/>
  <c r="AB229" i="1"/>
  <c r="AD229" i="1"/>
  <c r="AE230" i="1" s="1"/>
  <c r="AF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R228" i="1"/>
  <c r="S228" i="1"/>
  <c r="T228" i="1"/>
  <c r="U228" i="1"/>
  <c r="W228" i="1"/>
  <c r="X229" i="1" s="1"/>
  <c r="Y228" i="1"/>
  <c r="AA228" i="1"/>
  <c r="AC229" i="1" s="1"/>
  <c r="AB228" i="1"/>
  <c r="AD228" i="1"/>
  <c r="AE229" i="1" s="1"/>
  <c r="AF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H227" i="1"/>
  <c r="F226" i="1"/>
  <c r="D227" i="1"/>
  <c r="K227" i="1"/>
  <c r="L227" i="1"/>
  <c r="M227" i="1"/>
  <c r="N227" i="1"/>
  <c r="O227" i="1"/>
  <c r="P227" i="1"/>
  <c r="R227" i="1"/>
  <c r="S227" i="1"/>
  <c r="T227" i="1"/>
  <c r="U227" i="1"/>
  <c r="W227" i="1"/>
  <c r="X228" i="1" s="1"/>
  <c r="Y227" i="1"/>
  <c r="AA227" i="1"/>
  <c r="AC228" i="1" s="1"/>
  <c r="AB227" i="1"/>
  <c r="AD227" i="1"/>
  <c r="AE228" i="1" s="1"/>
  <c r="AF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6" i="1"/>
  <c r="H226" i="1"/>
  <c r="D226" i="1"/>
  <c r="K226" i="1"/>
  <c r="L226" i="1"/>
  <c r="M226" i="1"/>
  <c r="N226" i="1"/>
  <c r="O226" i="1"/>
  <c r="P226" i="1"/>
  <c r="R226" i="1"/>
  <c r="S226" i="1"/>
  <c r="T226" i="1"/>
  <c r="U226" i="1"/>
  <c r="W226" i="1"/>
  <c r="X227" i="1" s="1"/>
  <c r="Y226" i="1"/>
  <c r="AA226" i="1"/>
  <c r="AC227" i="1" s="1"/>
  <c r="AB226" i="1"/>
  <c r="AD226" i="1"/>
  <c r="AE227" i="1" s="1"/>
  <c r="AF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R225" i="1"/>
  <c r="S225" i="1"/>
  <c r="T225" i="1"/>
  <c r="U225" i="1"/>
  <c r="W225" i="1"/>
  <c r="X226" i="1" s="1"/>
  <c r="Y225" i="1"/>
  <c r="AA225" i="1"/>
  <c r="AC226" i="1" s="1"/>
  <c r="AB225" i="1"/>
  <c r="AD225" i="1"/>
  <c r="AE226" i="1" s="1"/>
  <c r="AF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R224" i="1"/>
  <c r="S224" i="1"/>
  <c r="T224" i="1"/>
  <c r="U224" i="1"/>
  <c r="W224" i="1"/>
  <c r="X225" i="1" s="1"/>
  <c r="Y224" i="1"/>
  <c r="AA224" i="1"/>
  <c r="AC225" i="1" s="1"/>
  <c r="AB224" i="1"/>
  <c r="AD224" i="1"/>
  <c r="AE225" i="1" s="1"/>
  <c r="AF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3" i="1"/>
  <c r="H223" i="1"/>
  <c r="F223" i="1"/>
  <c r="D223" i="1"/>
  <c r="K223" i="1"/>
  <c r="L223" i="1"/>
  <c r="M223" i="1"/>
  <c r="N223" i="1"/>
  <c r="O223" i="1"/>
  <c r="P223" i="1"/>
  <c r="R223" i="1"/>
  <c r="S223" i="1"/>
  <c r="T223" i="1"/>
  <c r="U223" i="1"/>
  <c r="W223" i="1"/>
  <c r="X224" i="1" s="1"/>
  <c r="Y223" i="1"/>
  <c r="AA223" i="1"/>
  <c r="AC224" i="1" s="1"/>
  <c r="AB223" i="1"/>
  <c r="AD223" i="1"/>
  <c r="AE224" i="1" s="1"/>
  <c r="AF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2" i="1"/>
  <c r="H222" i="1"/>
  <c r="F222" i="1"/>
  <c r="D222" i="1"/>
  <c r="K222" i="1"/>
  <c r="L222" i="1"/>
  <c r="M222" i="1"/>
  <c r="N222" i="1"/>
  <c r="O222" i="1"/>
  <c r="P222" i="1"/>
  <c r="R222" i="1"/>
  <c r="S222" i="1"/>
  <c r="T222" i="1"/>
  <c r="U222" i="1"/>
  <c r="W222" i="1"/>
  <c r="X223" i="1" s="1"/>
  <c r="Y222" i="1"/>
  <c r="AA222" i="1"/>
  <c r="AC223" i="1" s="1"/>
  <c r="AB222" i="1"/>
  <c r="AD222" i="1"/>
  <c r="AE223" i="1" s="1"/>
  <c r="AF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1" i="1"/>
  <c r="H221" i="1"/>
  <c r="F221" i="1"/>
  <c r="D221" i="1"/>
  <c r="K221" i="1"/>
  <c r="L221" i="1"/>
  <c r="M221" i="1"/>
  <c r="N221" i="1"/>
  <c r="O221" i="1"/>
  <c r="P221" i="1"/>
  <c r="R221" i="1"/>
  <c r="S221" i="1"/>
  <c r="T221" i="1"/>
  <c r="U221" i="1"/>
  <c r="W221" i="1"/>
  <c r="X222" i="1" s="1"/>
  <c r="Y221" i="1"/>
  <c r="AA221" i="1"/>
  <c r="AC222" i="1" s="1"/>
  <c r="AB221" i="1"/>
  <c r="AD221" i="1"/>
  <c r="AE222" i="1" s="1"/>
  <c r="AF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20" i="1"/>
  <c r="H220" i="1"/>
  <c r="F220" i="1"/>
  <c r="D220" i="1"/>
  <c r="K220" i="1"/>
  <c r="L220" i="1"/>
  <c r="M220" i="1"/>
  <c r="N220" i="1"/>
  <c r="O220" i="1"/>
  <c r="P220" i="1"/>
  <c r="R220" i="1"/>
  <c r="S220" i="1"/>
  <c r="T220" i="1"/>
  <c r="U220" i="1"/>
  <c r="W220" i="1"/>
  <c r="X221" i="1" s="1"/>
  <c r="Y220" i="1"/>
  <c r="AA220" i="1"/>
  <c r="AC221" i="1" s="1"/>
  <c r="AB220" i="1"/>
  <c r="AD220" i="1"/>
  <c r="AE221" i="1" s="1"/>
  <c r="AF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9" i="1"/>
  <c r="H219" i="1"/>
  <c r="F219" i="1"/>
  <c r="D219" i="1"/>
  <c r="K219" i="1"/>
  <c r="L219" i="1"/>
  <c r="M219" i="1"/>
  <c r="N219" i="1"/>
  <c r="O219" i="1"/>
  <c r="P219" i="1"/>
  <c r="R219" i="1"/>
  <c r="S219" i="1"/>
  <c r="T219" i="1"/>
  <c r="U219" i="1"/>
  <c r="W219" i="1"/>
  <c r="X220" i="1" s="1"/>
  <c r="Y219" i="1"/>
  <c r="AA219" i="1"/>
  <c r="AC220" i="1" s="1"/>
  <c r="AB219" i="1"/>
  <c r="AD219" i="1"/>
  <c r="AE220" i="1" s="1"/>
  <c r="AF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8" i="1"/>
  <c r="H218" i="1"/>
  <c r="F218" i="1"/>
  <c r="D218" i="1"/>
  <c r="K218" i="1"/>
  <c r="L218" i="1"/>
  <c r="M218" i="1"/>
  <c r="N218" i="1"/>
  <c r="O218" i="1"/>
  <c r="P218" i="1"/>
  <c r="R218" i="1"/>
  <c r="S218" i="1"/>
  <c r="T218" i="1"/>
  <c r="U218" i="1"/>
  <c r="W218" i="1"/>
  <c r="X219" i="1" s="1"/>
  <c r="Y218" i="1"/>
  <c r="AA218" i="1"/>
  <c r="AC219" i="1" s="1"/>
  <c r="AB218" i="1"/>
  <c r="AD218" i="1"/>
  <c r="AE219" i="1" s="1"/>
  <c r="AF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7" i="1"/>
  <c r="H217" i="1"/>
  <c r="F217" i="1"/>
  <c r="D217" i="1"/>
  <c r="K217" i="1"/>
  <c r="L217" i="1"/>
  <c r="M217" i="1"/>
  <c r="N217" i="1"/>
  <c r="O217" i="1"/>
  <c r="P217" i="1"/>
  <c r="R217" i="1"/>
  <c r="S217" i="1"/>
  <c r="T217" i="1"/>
  <c r="U217" i="1"/>
  <c r="W217" i="1"/>
  <c r="X218" i="1" s="1"/>
  <c r="Y217" i="1"/>
  <c r="AA217" i="1"/>
  <c r="AC218" i="1" s="1"/>
  <c r="AB217" i="1"/>
  <c r="AD217" i="1"/>
  <c r="AE218" i="1" s="1"/>
  <c r="AF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6" i="1"/>
  <c r="H216" i="1"/>
  <c r="F216" i="1"/>
  <c r="D216" i="1"/>
  <c r="K216" i="1"/>
  <c r="L216" i="1"/>
  <c r="M216" i="1"/>
  <c r="N216" i="1"/>
  <c r="O216" i="1"/>
  <c r="P216" i="1"/>
  <c r="R216" i="1"/>
  <c r="S216" i="1"/>
  <c r="T216" i="1"/>
  <c r="U216" i="1"/>
  <c r="W216" i="1"/>
  <c r="X217" i="1" s="1"/>
  <c r="Y216" i="1"/>
  <c r="AA216" i="1"/>
  <c r="AC217" i="1" s="1"/>
  <c r="AB216" i="1"/>
  <c r="AD216" i="1"/>
  <c r="AE217" i="1" s="1"/>
  <c r="AF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5" i="1"/>
  <c r="H215" i="1"/>
  <c r="F215" i="1"/>
  <c r="D215" i="1"/>
  <c r="D214" i="1"/>
  <c r="K215" i="1"/>
  <c r="L215" i="1"/>
  <c r="M215" i="1"/>
  <c r="N215" i="1"/>
  <c r="O215" i="1"/>
  <c r="P215" i="1"/>
  <c r="R215" i="1"/>
  <c r="S215" i="1"/>
  <c r="T215" i="1"/>
  <c r="U215" i="1"/>
  <c r="W215" i="1"/>
  <c r="X216" i="1" s="1"/>
  <c r="Y215" i="1"/>
  <c r="AA215" i="1"/>
  <c r="AC216" i="1" s="1"/>
  <c r="AB215" i="1"/>
  <c r="AD215" i="1"/>
  <c r="AE216" i="1" s="1"/>
  <c r="AF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4" i="1"/>
  <c r="H214" i="1"/>
  <c r="F214" i="1"/>
  <c r="K214" i="1"/>
  <c r="L214" i="1"/>
  <c r="M214" i="1"/>
  <c r="N214" i="1"/>
  <c r="O214" i="1"/>
  <c r="P214" i="1"/>
  <c r="R214" i="1"/>
  <c r="S214" i="1"/>
  <c r="T214" i="1"/>
  <c r="U214" i="1"/>
  <c r="W214" i="1"/>
  <c r="X215" i="1" s="1"/>
  <c r="Y214" i="1"/>
  <c r="AA214" i="1"/>
  <c r="AC215" i="1" s="1"/>
  <c r="AB214" i="1"/>
  <c r="AD214" i="1"/>
  <c r="AE215" i="1" s="1"/>
  <c r="AF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3" i="1"/>
  <c r="H213" i="1"/>
  <c r="F213" i="1"/>
  <c r="D213" i="1"/>
  <c r="K213" i="1"/>
  <c r="L213" i="1"/>
  <c r="M213" i="1"/>
  <c r="N213" i="1"/>
  <c r="O213" i="1"/>
  <c r="P213" i="1"/>
  <c r="R213" i="1"/>
  <c r="S213" i="1"/>
  <c r="T213" i="1"/>
  <c r="U213" i="1"/>
  <c r="W213" i="1"/>
  <c r="X214" i="1" s="1"/>
  <c r="Y213" i="1"/>
  <c r="AA213" i="1"/>
  <c r="AC214" i="1" s="1"/>
  <c r="AB213" i="1"/>
  <c r="AD213" i="1"/>
  <c r="AE214" i="1" s="1"/>
  <c r="AF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H211" i="1"/>
  <c r="H212" i="1"/>
  <c r="I212" i="1"/>
  <c r="F212" i="1"/>
  <c r="D212" i="1"/>
  <c r="K212" i="1"/>
  <c r="L212" i="1"/>
  <c r="M212" i="1"/>
  <c r="N212" i="1"/>
  <c r="O212" i="1"/>
  <c r="P212" i="1"/>
  <c r="R212" i="1"/>
  <c r="S212" i="1"/>
  <c r="T212" i="1"/>
  <c r="U212" i="1"/>
  <c r="W212" i="1"/>
  <c r="X213" i="1" s="1"/>
  <c r="Y212" i="1"/>
  <c r="AA212" i="1"/>
  <c r="AC213" i="1" s="1"/>
  <c r="AB212" i="1"/>
  <c r="AD212" i="1"/>
  <c r="AE213" i="1" s="1"/>
  <c r="AF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1" i="1"/>
  <c r="F211" i="1"/>
  <c r="D211" i="1"/>
  <c r="K211" i="1"/>
  <c r="L211" i="1"/>
  <c r="M211" i="1"/>
  <c r="N211" i="1"/>
  <c r="O211" i="1"/>
  <c r="P211" i="1"/>
  <c r="R211" i="1"/>
  <c r="S211" i="1"/>
  <c r="T211" i="1"/>
  <c r="U211" i="1"/>
  <c r="W211" i="1"/>
  <c r="X212" i="1" s="1"/>
  <c r="Y211" i="1"/>
  <c r="AA211" i="1"/>
  <c r="AC212" i="1" s="1"/>
  <c r="AB211" i="1"/>
  <c r="AD211" i="1"/>
  <c r="AE212" i="1" s="1"/>
  <c r="AF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10" i="1"/>
  <c r="H210" i="1"/>
  <c r="F210" i="1"/>
  <c r="D210" i="1"/>
  <c r="K210" i="1"/>
  <c r="L210" i="1"/>
  <c r="M210" i="1"/>
  <c r="N210" i="1"/>
  <c r="O210" i="1"/>
  <c r="P210" i="1"/>
  <c r="R210" i="1"/>
  <c r="S210" i="1"/>
  <c r="T210" i="1"/>
  <c r="U210" i="1"/>
  <c r="W210" i="1"/>
  <c r="X211" i="1" s="1"/>
  <c r="Y210" i="1"/>
  <c r="AA210" i="1"/>
  <c r="AC211" i="1" s="1"/>
  <c r="AB210" i="1"/>
  <c r="AD210" i="1"/>
  <c r="AE211" i="1" s="1"/>
  <c r="AF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9" i="1"/>
  <c r="H209" i="1"/>
  <c r="F209" i="1"/>
  <c r="F208" i="1"/>
  <c r="D209" i="1"/>
  <c r="K209" i="1"/>
  <c r="L209" i="1"/>
  <c r="M209" i="1"/>
  <c r="N209" i="1"/>
  <c r="O209" i="1"/>
  <c r="P209" i="1"/>
  <c r="R209" i="1"/>
  <c r="S209" i="1"/>
  <c r="T209" i="1"/>
  <c r="U209" i="1"/>
  <c r="W209" i="1"/>
  <c r="X210" i="1" s="1"/>
  <c r="Y209" i="1"/>
  <c r="AA209" i="1"/>
  <c r="AC210" i="1" s="1"/>
  <c r="AB209" i="1"/>
  <c r="AD209" i="1"/>
  <c r="AE210" i="1" s="1"/>
  <c r="AF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8" i="1"/>
  <c r="H208" i="1"/>
  <c r="H207" i="1"/>
  <c r="D208" i="1"/>
  <c r="K208" i="1"/>
  <c r="L208" i="1"/>
  <c r="M208" i="1"/>
  <c r="N208" i="1"/>
  <c r="O208" i="1"/>
  <c r="P208" i="1"/>
  <c r="R208" i="1"/>
  <c r="S208" i="1"/>
  <c r="T208" i="1"/>
  <c r="U208" i="1"/>
  <c r="W208" i="1"/>
  <c r="X209" i="1" s="1"/>
  <c r="Y208" i="1"/>
  <c r="AA208" i="1"/>
  <c r="AC209" i="1" s="1"/>
  <c r="AB208" i="1"/>
  <c r="AD208" i="1"/>
  <c r="AE209" i="1" s="1"/>
  <c r="AF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7" i="1"/>
  <c r="F207" i="1"/>
  <c r="D207" i="1"/>
  <c r="K207" i="1"/>
  <c r="L207" i="1"/>
  <c r="M207" i="1"/>
  <c r="N207" i="1"/>
  <c r="O207" i="1"/>
  <c r="P207" i="1"/>
  <c r="R207" i="1"/>
  <c r="S207" i="1"/>
  <c r="T207" i="1"/>
  <c r="U207" i="1"/>
  <c r="W207" i="1"/>
  <c r="X208" i="1" s="1"/>
  <c r="Y207" i="1"/>
  <c r="AA207" i="1"/>
  <c r="AC208" i="1" s="1"/>
  <c r="AB207" i="1"/>
  <c r="AD207" i="1"/>
  <c r="AE208" i="1" s="1"/>
  <c r="AF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6" i="1"/>
  <c r="H206" i="1"/>
  <c r="F206" i="1"/>
  <c r="D206" i="1"/>
  <c r="K206" i="1"/>
  <c r="L206" i="1"/>
  <c r="M206" i="1"/>
  <c r="N206" i="1"/>
  <c r="O206" i="1"/>
  <c r="P206" i="1"/>
  <c r="R206" i="1"/>
  <c r="S206" i="1"/>
  <c r="T206" i="1"/>
  <c r="U206" i="1"/>
  <c r="W206" i="1"/>
  <c r="X207" i="1" s="1"/>
  <c r="Y206" i="1"/>
  <c r="AA206" i="1"/>
  <c r="AC207" i="1" s="1"/>
  <c r="AB206" i="1"/>
  <c r="AD206" i="1"/>
  <c r="AE207" i="1" s="1"/>
  <c r="AF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E206" i="1" s="1"/>
  <c r="AB205" i="1"/>
  <c r="AA205" i="1"/>
  <c r="AC206" i="1" s="1"/>
  <c r="Y205" i="1"/>
  <c r="W205" i="1"/>
  <c r="X206" i="1" s="1"/>
  <c r="U205" i="1"/>
  <c r="T205" i="1"/>
  <c r="S205" i="1"/>
  <c r="R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Q204" i="1"/>
  <c r="AP204" i="1"/>
  <c r="I204" i="1"/>
  <c r="H204" i="1"/>
  <c r="F204" i="1"/>
  <c r="D204" i="1"/>
  <c r="K204" i="1"/>
  <c r="L204" i="1"/>
  <c r="M204" i="1"/>
  <c r="N204" i="1"/>
  <c r="O204" i="1"/>
  <c r="P204" i="1"/>
  <c r="R204" i="1"/>
  <c r="S204" i="1"/>
  <c r="T204" i="1"/>
  <c r="U204" i="1"/>
  <c r="W204" i="1"/>
  <c r="X205" i="1" s="1"/>
  <c r="Y204" i="1"/>
  <c r="AA204" i="1"/>
  <c r="AC205" i="1" s="1"/>
  <c r="AB204" i="1"/>
  <c r="AD204" i="1"/>
  <c r="AE205" i="1" s="1"/>
  <c r="AF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3" i="1"/>
  <c r="H203" i="1"/>
  <c r="F203" i="1"/>
  <c r="D203" i="1"/>
  <c r="K203" i="1"/>
  <c r="L203" i="1"/>
  <c r="M203" i="1"/>
  <c r="N203" i="1"/>
  <c r="O203" i="1"/>
  <c r="P203" i="1"/>
  <c r="R203" i="1"/>
  <c r="S203" i="1"/>
  <c r="T203" i="1"/>
  <c r="U203" i="1"/>
  <c r="W203" i="1"/>
  <c r="X204" i="1" s="1"/>
  <c r="Y203" i="1"/>
  <c r="AA203" i="1"/>
  <c r="AC204" i="1" s="1"/>
  <c r="AB203" i="1"/>
  <c r="AD203" i="1"/>
  <c r="AE204" i="1" s="1"/>
  <c r="AF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2" i="1"/>
  <c r="H202" i="1"/>
  <c r="F202" i="1"/>
  <c r="D202" i="1"/>
  <c r="K202" i="1"/>
  <c r="L202" i="1"/>
  <c r="M202" i="1"/>
  <c r="N202" i="1"/>
  <c r="O202" i="1"/>
  <c r="P202" i="1"/>
  <c r="R202" i="1"/>
  <c r="S202" i="1"/>
  <c r="T202" i="1"/>
  <c r="U202" i="1"/>
  <c r="W202" i="1"/>
  <c r="X203" i="1" s="1"/>
  <c r="Y202" i="1"/>
  <c r="AA202" i="1"/>
  <c r="AC203" i="1" s="1"/>
  <c r="AB202" i="1"/>
  <c r="AD202" i="1"/>
  <c r="AE203" i="1" s="1"/>
  <c r="AF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E202" i="1" s="1"/>
  <c r="AI201" i="1"/>
  <c r="W201" i="1"/>
  <c r="X202" i="1" s="1"/>
  <c r="AF201" i="1"/>
  <c r="AA201" i="1"/>
  <c r="AC202" i="1" s="1"/>
  <c r="AB201" i="1"/>
  <c r="Y201" i="1"/>
  <c r="U201" i="1"/>
  <c r="T201" i="1"/>
  <c r="S201" i="1"/>
  <c r="R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200" i="1"/>
  <c r="H200" i="1"/>
  <c r="F200" i="1"/>
  <c r="D200" i="1"/>
  <c r="K200" i="1"/>
  <c r="L200" i="1"/>
  <c r="M200" i="1"/>
  <c r="N200" i="1"/>
  <c r="O200" i="1"/>
  <c r="P200" i="1"/>
  <c r="R200" i="1"/>
  <c r="S200" i="1"/>
  <c r="T200" i="1"/>
  <c r="U200" i="1"/>
  <c r="W200" i="1"/>
  <c r="X201" i="1" s="1"/>
  <c r="Y200" i="1"/>
  <c r="AA200" i="1"/>
  <c r="AC201" i="1" s="1"/>
  <c r="AB200" i="1"/>
  <c r="AD200" i="1"/>
  <c r="AE201" i="1" s="1"/>
  <c r="AF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E200" i="1" s="1"/>
  <c r="AB199" i="1"/>
  <c r="AA199" i="1"/>
  <c r="AC200" i="1" s="1"/>
  <c r="Y199" i="1"/>
  <c r="W199" i="1"/>
  <c r="X200" i="1" s="1"/>
  <c r="U199" i="1"/>
  <c r="T199" i="1"/>
  <c r="S199" i="1"/>
  <c r="R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8" i="1"/>
  <c r="H198" i="1"/>
  <c r="F198" i="1"/>
  <c r="D198" i="1"/>
  <c r="K198" i="1"/>
  <c r="L198" i="1"/>
  <c r="M198" i="1"/>
  <c r="N198" i="1"/>
  <c r="O198" i="1"/>
  <c r="P198" i="1"/>
  <c r="R198" i="1"/>
  <c r="S198" i="1"/>
  <c r="T198" i="1"/>
  <c r="U198" i="1"/>
  <c r="W198" i="1"/>
  <c r="X199" i="1" s="1"/>
  <c r="Y198" i="1"/>
  <c r="AA198" i="1"/>
  <c r="AC199" i="1" s="1"/>
  <c r="AB198" i="1"/>
  <c r="AD198" i="1"/>
  <c r="AE199" i="1" s="1"/>
  <c r="AF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7" i="1"/>
  <c r="H197" i="1"/>
  <c r="F197" i="1"/>
  <c r="D197" i="1"/>
  <c r="K197" i="1"/>
  <c r="L197" i="1"/>
  <c r="M197" i="1"/>
  <c r="N197" i="1"/>
  <c r="O197" i="1"/>
  <c r="P197" i="1"/>
  <c r="R197" i="1"/>
  <c r="S197" i="1"/>
  <c r="T197" i="1"/>
  <c r="U197" i="1"/>
  <c r="W197" i="1"/>
  <c r="X198" i="1" s="1"/>
  <c r="Y197" i="1"/>
  <c r="AA197" i="1"/>
  <c r="AC198" i="1" s="1"/>
  <c r="AB197" i="1"/>
  <c r="AD197" i="1"/>
  <c r="AE198" i="1" s="1"/>
  <c r="AF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6" i="1"/>
  <c r="H196" i="1"/>
  <c r="F196" i="1"/>
  <c r="D196" i="1"/>
  <c r="K196" i="1"/>
  <c r="L196" i="1"/>
  <c r="M196" i="1"/>
  <c r="N196" i="1"/>
  <c r="O196" i="1"/>
  <c r="P196" i="1"/>
  <c r="R196" i="1"/>
  <c r="S196" i="1"/>
  <c r="T196" i="1"/>
  <c r="U196" i="1"/>
  <c r="W196" i="1"/>
  <c r="X197" i="1" s="1"/>
  <c r="Y196" i="1"/>
  <c r="AA196" i="1"/>
  <c r="AC197" i="1" s="1"/>
  <c r="AB196" i="1"/>
  <c r="AD196" i="1"/>
  <c r="AE197" i="1" s="1"/>
  <c r="AF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5" i="1"/>
  <c r="H195" i="1"/>
  <c r="F195" i="1"/>
  <c r="D195" i="1"/>
  <c r="K195" i="1"/>
  <c r="L195" i="1"/>
  <c r="M195" i="1"/>
  <c r="N195" i="1"/>
  <c r="O195" i="1"/>
  <c r="P195" i="1"/>
  <c r="R195" i="1"/>
  <c r="S195" i="1"/>
  <c r="T195" i="1"/>
  <c r="U195" i="1"/>
  <c r="W195" i="1"/>
  <c r="X196" i="1" s="1"/>
  <c r="Y195" i="1"/>
  <c r="AA195" i="1"/>
  <c r="AC196" i="1" s="1"/>
  <c r="AB195" i="1"/>
  <c r="AD195" i="1"/>
  <c r="AE196" i="1" s="1"/>
  <c r="AF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4" i="1"/>
  <c r="H194" i="1"/>
  <c r="F194" i="1"/>
  <c r="D194" i="1"/>
  <c r="K194" i="1"/>
  <c r="L194" i="1"/>
  <c r="M194" i="1"/>
  <c r="N194" i="1"/>
  <c r="O194" i="1"/>
  <c r="P194" i="1"/>
  <c r="R194" i="1"/>
  <c r="S194" i="1"/>
  <c r="T194" i="1"/>
  <c r="U194" i="1"/>
  <c r="W194" i="1"/>
  <c r="X195" i="1" s="1"/>
  <c r="Y194" i="1"/>
  <c r="AA194" i="1"/>
  <c r="AC195" i="1" s="1"/>
  <c r="AB194" i="1"/>
  <c r="AD194" i="1"/>
  <c r="AE195" i="1" s="1"/>
  <c r="AF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E194" i="1" s="1"/>
  <c r="AB193" i="1"/>
  <c r="AA193" i="1"/>
  <c r="AC194" i="1" s="1"/>
  <c r="Y193" i="1"/>
  <c r="W193" i="1"/>
  <c r="X194" i="1" s="1"/>
  <c r="U193" i="1"/>
  <c r="T193" i="1"/>
  <c r="S193" i="1"/>
  <c r="R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R192" i="1"/>
  <c r="S192" i="1"/>
  <c r="T192" i="1"/>
  <c r="U192" i="1"/>
  <c r="W192" i="1"/>
  <c r="X193" i="1" s="1"/>
  <c r="Y192" i="1"/>
  <c r="AA192" i="1"/>
  <c r="AC193" i="1" s="1"/>
  <c r="AB192" i="1"/>
  <c r="AD192" i="1"/>
  <c r="AE193" i="1" s="1"/>
  <c r="AF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1" i="1"/>
  <c r="H191" i="1"/>
  <c r="F191" i="1"/>
  <c r="D191" i="1"/>
  <c r="K191" i="1"/>
  <c r="L191" i="1"/>
  <c r="M191" i="1"/>
  <c r="N191" i="1"/>
  <c r="O191" i="1"/>
  <c r="P191" i="1"/>
  <c r="R191" i="1"/>
  <c r="S191" i="1"/>
  <c r="T191" i="1"/>
  <c r="U191" i="1"/>
  <c r="W191" i="1"/>
  <c r="X192" i="1" s="1"/>
  <c r="Y191" i="1"/>
  <c r="AA191" i="1"/>
  <c r="AC192" i="1" s="1"/>
  <c r="AB191" i="1"/>
  <c r="AD191" i="1"/>
  <c r="AE192" i="1" s="1"/>
  <c r="AF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90" i="1"/>
  <c r="H190" i="1"/>
  <c r="F190" i="1"/>
  <c r="D190" i="1"/>
  <c r="K190" i="1"/>
  <c r="L190" i="1"/>
  <c r="M190" i="1"/>
  <c r="N190" i="1"/>
  <c r="O190" i="1"/>
  <c r="P190" i="1"/>
  <c r="R190" i="1"/>
  <c r="S190" i="1"/>
  <c r="T190" i="1"/>
  <c r="U190" i="1"/>
  <c r="W190" i="1"/>
  <c r="X191" i="1" s="1"/>
  <c r="Y190" i="1"/>
  <c r="AA190" i="1"/>
  <c r="AC191" i="1" s="1"/>
  <c r="AB190" i="1"/>
  <c r="AD190" i="1"/>
  <c r="AE191" i="1" s="1"/>
  <c r="AF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E190" i="1" s="1"/>
  <c r="AB189" i="1"/>
  <c r="AA189" i="1"/>
  <c r="AC190" i="1" s="1"/>
  <c r="Y189" i="1"/>
  <c r="W189" i="1"/>
  <c r="X190" i="1" s="1"/>
  <c r="U189" i="1"/>
  <c r="T189" i="1"/>
  <c r="S189" i="1"/>
  <c r="R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8" i="1"/>
  <c r="H188" i="1"/>
  <c r="F188" i="1"/>
  <c r="D188" i="1"/>
  <c r="K188" i="1"/>
  <c r="L188" i="1"/>
  <c r="M188" i="1"/>
  <c r="N188" i="1"/>
  <c r="O188" i="1"/>
  <c r="P188" i="1"/>
  <c r="R188" i="1"/>
  <c r="S188" i="1"/>
  <c r="T188" i="1"/>
  <c r="U188" i="1"/>
  <c r="W188" i="1"/>
  <c r="X189" i="1" s="1"/>
  <c r="Y188" i="1"/>
  <c r="AA188" i="1"/>
  <c r="AC189" i="1" s="1"/>
  <c r="AB188" i="1"/>
  <c r="AD188" i="1"/>
  <c r="AE189" i="1" s="1"/>
  <c r="AF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7" i="1"/>
  <c r="H187" i="1"/>
  <c r="F187" i="1"/>
  <c r="D187" i="1"/>
  <c r="K187" i="1"/>
  <c r="L187" i="1"/>
  <c r="M187" i="1"/>
  <c r="N187" i="1"/>
  <c r="O187" i="1"/>
  <c r="P187" i="1"/>
  <c r="R187" i="1"/>
  <c r="S187" i="1"/>
  <c r="T187" i="1"/>
  <c r="U187" i="1"/>
  <c r="W187" i="1"/>
  <c r="X188" i="1" s="1"/>
  <c r="Y187" i="1"/>
  <c r="AA187" i="1"/>
  <c r="AC188" i="1" s="1"/>
  <c r="AB187" i="1"/>
  <c r="AD187" i="1"/>
  <c r="AE188" i="1" s="1"/>
  <c r="AF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R186" i="1"/>
  <c r="S186" i="1"/>
  <c r="T186" i="1"/>
  <c r="U186" i="1"/>
  <c r="W186" i="1"/>
  <c r="X187" i="1" s="1"/>
  <c r="Y186" i="1"/>
  <c r="AA186" i="1"/>
  <c r="AC187" i="1" s="1"/>
  <c r="AB186" i="1"/>
  <c r="AD186" i="1"/>
  <c r="AE187" i="1" s="1"/>
  <c r="AF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5" i="1"/>
  <c r="H185" i="1"/>
  <c r="F185" i="1"/>
  <c r="D185" i="1"/>
  <c r="K185" i="1"/>
  <c r="L185" i="1"/>
  <c r="M185" i="1"/>
  <c r="N185" i="1"/>
  <c r="O185" i="1"/>
  <c r="P185" i="1"/>
  <c r="R185" i="1"/>
  <c r="S185" i="1"/>
  <c r="T185" i="1"/>
  <c r="U185" i="1"/>
  <c r="W185" i="1"/>
  <c r="X186" i="1" s="1"/>
  <c r="Y185" i="1"/>
  <c r="AA185" i="1"/>
  <c r="AC186" i="1" s="1"/>
  <c r="AB185" i="1"/>
  <c r="AD185" i="1"/>
  <c r="AE186" i="1" s="1"/>
  <c r="AF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E185" i="1" s="1"/>
  <c r="AI184" i="1"/>
  <c r="W184" i="1"/>
  <c r="X185" i="1" s="1"/>
  <c r="AF184" i="1"/>
  <c r="AA184" i="1"/>
  <c r="AC185" i="1" s="1"/>
  <c r="AB184" i="1"/>
  <c r="Y184" i="1"/>
  <c r="U184" i="1"/>
  <c r="T184" i="1"/>
  <c r="S184" i="1"/>
  <c r="R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3" i="1"/>
  <c r="H183" i="1"/>
  <c r="F183" i="1"/>
  <c r="D183" i="1"/>
  <c r="K183" i="1"/>
  <c r="L183" i="1"/>
  <c r="M183" i="1"/>
  <c r="N183" i="1"/>
  <c r="O183" i="1"/>
  <c r="P183" i="1"/>
  <c r="R183" i="1"/>
  <c r="S183" i="1"/>
  <c r="T183" i="1"/>
  <c r="U183" i="1"/>
  <c r="W183" i="1"/>
  <c r="X184" i="1" s="1"/>
  <c r="Y183" i="1"/>
  <c r="AA183" i="1"/>
  <c r="AC184" i="1" s="1"/>
  <c r="AB183" i="1"/>
  <c r="AD183" i="1"/>
  <c r="AE184" i="1" s="1"/>
  <c r="AF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2" i="1"/>
  <c r="H182" i="1"/>
  <c r="F182" i="1"/>
  <c r="D182" i="1"/>
  <c r="K182" i="1"/>
  <c r="L182" i="1"/>
  <c r="M182" i="1"/>
  <c r="N182" i="1"/>
  <c r="O182" i="1"/>
  <c r="P182" i="1"/>
  <c r="R182" i="1"/>
  <c r="S182" i="1"/>
  <c r="T182" i="1"/>
  <c r="U182" i="1"/>
  <c r="W182" i="1"/>
  <c r="X183" i="1" s="1"/>
  <c r="Y182" i="1"/>
  <c r="AA182" i="1"/>
  <c r="AC183" i="1" s="1"/>
  <c r="AB182" i="1"/>
  <c r="AD182" i="1"/>
  <c r="AE183" i="1" s="1"/>
  <c r="AF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1" i="1"/>
  <c r="H181" i="1"/>
  <c r="F181" i="1"/>
  <c r="D181" i="1"/>
  <c r="K181" i="1"/>
  <c r="L181" i="1"/>
  <c r="M181" i="1"/>
  <c r="N181" i="1"/>
  <c r="O181" i="1"/>
  <c r="P181" i="1"/>
  <c r="R181" i="1"/>
  <c r="S181" i="1"/>
  <c r="T181" i="1"/>
  <c r="U181" i="1"/>
  <c r="W181" i="1"/>
  <c r="X182" i="1" s="1"/>
  <c r="Y181" i="1"/>
  <c r="AA181" i="1"/>
  <c r="AC182" i="1" s="1"/>
  <c r="AB181" i="1"/>
  <c r="AD181" i="1"/>
  <c r="AE182" i="1" s="1"/>
  <c r="AF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80" i="1"/>
  <c r="H180" i="1"/>
  <c r="F180" i="1"/>
  <c r="D180" i="1"/>
  <c r="K180" i="1"/>
  <c r="L180" i="1"/>
  <c r="M180" i="1"/>
  <c r="N180" i="1"/>
  <c r="O180" i="1"/>
  <c r="P180" i="1"/>
  <c r="R180" i="1"/>
  <c r="S180" i="1"/>
  <c r="T180" i="1"/>
  <c r="U180" i="1"/>
  <c r="W180" i="1"/>
  <c r="X181" i="1" s="1"/>
  <c r="Y180" i="1"/>
  <c r="AA180" i="1"/>
  <c r="AC181" i="1" s="1"/>
  <c r="AB180" i="1"/>
  <c r="AD180" i="1"/>
  <c r="AE181" i="1" s="1"/>
  <c r="AF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I179" i="1"/>
  <c r="I165" i="1"/>
  <c r="H179" i="1"/>
  <c r="H178" i="1"/>
  <c r="F177" i="1"/>
  <c r="O177" i="1" s="1"/>
  <c r="F178" i="1"/>
  <c r="O178" i="1" s="1"/>
  <c r="F179" i="1"/>
  <c r="O179" i="1" s="1"/>
  <c r="F161" i="1"/>
  <c r="F162" i="1"/>
  <c r="O162" i="1" s="1"/>
  <c r="F163" i="1"/>
  <c r="O163" i="1" s="1"/>
  <c r="F164" i="1"/>
  <c r="O164" i="1" s="1"/>
  <c r="F165" i="1"/>
  <c r="O165" i="1" s="1"/>
  <c r="F166" i="1"/>
  <c r="O166" i="1" s="1"/>
  <c r="F167" i="1"/>
  <c r="O167" i="1" s="1"/>
  <c r="F168" i="1"/>
  <c r="O168" i="1" s="1"/>
  <c r="F169" i="1"/>
  <c r="O169" i="1" s="1"/>
  <c r="F170" i="1"/>
  <c r="O170" i="1" s="1"/>
  <c r="F171" i="1"/>
  <c r="O171" i="1" s="1"/>
  <c r="F172" i="1"/>
  <c r="O172" i="1" s="1"/>
  <c r="F173" i="1"/>
  <c r="O173" i="1" s="1"/>
  <c r="F174" i="1"/>
  <c r="O174" i="1" s="1"/>
  <c r="F175" i="1"/>
  <c r="O175" i="1" s="1"/>
  <c r="F176" i="1"/>
  <c r="O176" i="1" s="1"/>
  <c r="F159" i="1"/>
  <c r="F156" i="1"/>
  <c r="F154" i="1"/>
  <c r="F153" i="1"/>
  <c r="O153" i="1" s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E180" i="1" s="1"/>
  <c r="AB179" i="1"/>
  <c r="AA179" i="1"/>
  <c r="AC180" i="1" s="1"/>
  <c r="Y179" i="1"/>
  <c r="W179" i="1"/>
  <c r="X180" i="1" s="1"/>
  <c r="U179" i="1"/>
  <c r="T179" i="1"/>
  <c r="S179" i="1"/>
  <c r="R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O137" i="1" s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12" i="1" l="1"/>
  <c r="BE312" i="1"/>
  <c r="BD311" i="1"/>
  <c r="BE311" i="1"/>
  <c r="J178" i="1"/>
  <c r="Q178" i="1" s="1"/>
  <c r="AG180" i="1"/>
  <c r="AH180" i="1"/>
  <c r="J179" i="1"/>
  <c r="Q179" i="1" s="1"/>
  <c r="AG181" i="1"/>
  <c r="AH181" i="1"/>
  <c r="J180" i="1"/>
  <c r="Q180" i="1" s="1"/>
  <c r="AG182" i="1"/>
  <c r="AH182" i="1"/>
  <c r="J181" i="1"/>
  <c r="Q181" i="1" s="1"/>
  <c r="AG183" i="1"/>
  <c r="AH183" i="1"/>
  <c r="J182" i="1"/>
  <c r="Q182" i="1" s="1"/>
  <c r="AH184" i="1"/>
  <c r="AG184" i="1"/>
  <c r="J184" i="1"/>
  <c r="Q184" i="1" s="1"/>
  <c r="J183" i="1"/>
  <c r="Q183" i="1" s="1"/>
  <c r="AG185" i="1"/>
  <c r="AH185" i="1"/>
  <c r="AG186" i="1"/>
  <c r="AH186" i="1"/>
  <c r="J185" i="1"/>
  <c r="Q185" i="1" s="1"/>
  <c r="AG187" i="1"/>
  <c r="AH187" i="1"/>
  <c r="J186" i="1"/>
  <c r="Q186" i="1" s="1"/>
  <c r="AG188" i="1"/>
  <c r="AH188" i="1"/>
  <c r="J187" i="1"/>
  <c r="Q187" i="1" s="1"/>
  <c r="J188" i="1"/>
  <c r="Q188" i="1" s="1"/>
  <c r="AG190" i="1"/>
  <c r="AH190" i="1"/>
  <c r="J189" i="1"/>
  <c r="Q189" i="1" s="1"/>
  <c r="AG191" i="1"/>
  <c r="AH191" i="1"/>
  <c r="J190" i="1"/>
  <c r="Q190" i="1" s="1"/>
  <c r="AG192" i="1"/>
  <c r="AH192" i="1"/>
  <c r="J191" i="1"/>
  <c r="Q191" i="1" s="1"/>
  <c r="J192" i="1"/>
  <c r="Q192" i="1" s="1"/>
  <c r="AG194" i="1"/>
  <c r="AH194" i="1"/>
  <c r="J193" i="1"/>
  <c r="Q193" i="1" s="1"/>
  <c r="AG195" i="1"/>
  <c r="AH195" i="1"/>
  <c r="J194" i="1"/>
  <c r="Q194" i="1" s="1"/>
  <c r="AG196" i="1"/>
  <c r="AH196" i="1"/>
  <c r="J195" i="1"/>
  <c r="Q195" i="1" s="1"/>
  <c r="AG197" i="1"/>
  <c r="AH197" i="1"/>
  <c r="J196" i="1"/>
  <c r="Q196" i="1" s="1"/>
  <c r="AG198" i="1"/>
  <c r="AH198" i="1"/>
  <c r="AG199" i="1"/>
  <c r="J197" i="1"/>
  <c r="Q197" i="1" s="1"/>
  <c r="J198" i="1"/>
  <c r="Q198" i="1" s="1"/>
  <c r="AG200" i="1"/>
  <c r="AH200" i="1"/>
  <c r="J199" i="1"/>
  <c r="Q199" i="1" s="1"/>
  <c r="AH201" i="1"/>
  <c r="AG201" i="1"/>
  <c r="J201" i="1"/>
  <c r="Q201" i="1" s="1"/>
  <c r="J200" i="1"/>
  <c r="Q200" i="1" s="1"/>
  <c r="AG202" i="1"/>
  <c r="AH202" i="1"/>
  <c r="AG203" i="1"/>
  <c r="AH203" i="1"/>
  <c r="J202" i="1"/>
  <c r="Q202" i="1" s="1"/>
  <c r="AG204" i="1"/>
  <c r="AH204" i="1"/>
  <c r="J203" i="1"/>
  <c r="Q203" i="1" s="1"/>
  <c r="AH205" i="1"/>
  <c r="AG205" i="1"/>
  <c r="J204" i="1"/>
  <c r="Q204" i="1" s="1"/>
  <c r="AG206" i="1"/>
  <c r="AH206" i="1"/>
  <c r="J205" i="1"/>
  <c r="Q205" i="1" s="1"/>
  <c r="AG207" i="1"/>
  <c r="AH207" i="1"/>
  <c r="J206" i="1"/>
  <c r="Q206" i="1" s="1"/>
  <c r="AG208" i="1"/>
  <c r="AH208" i="1"/>
  <c r="J207" i="1"/>
  <c r="Q207" i="1" s="1"/>
  <c r="AG209" i="1"/>
  <c r="AH209" i="1"/>
  <c r="J208" i="1"/>
  <c r="Q208" i="1" s="1"/>
  <c r="AG210" i="1"/>
  <c r="AH210" i="1"/>
  <c r="J209" i="1"/>
  <c r="Q209" i="1" s="1"/>
  <c r="AG211" i="1"/>
  <c r="AH211" i="1"/>
  <c r="J210" i="1"/>
  <c r="Q210" i="1" s="1"/>
  <c r="AG212" i="1"/>
  <c r="AH212" i="1"/>
  <c r="J211" i="1"/>
  <c r="Q211" i="1" s="1"/>
  <c r="AG213" i="1"/>
  <c r="AH213" i="1"/>
  <c r="J212" i="1"/>
  <c r="Q212" i="1" s="1"/>
  <c r="AG214" i="1"/>
  <c r="AH214" i="1"/>
  <c r="J213" i="1"/>
  <c r="Q213" i="1" s="1"/>
  <c r="AG215" i="1"/>
  <c r="AH215" i="1"/>
  <c r="J214" i="1"/>
  <c r="Q214" i="1" s="1"/>
  <c r="AG216" i="1"/>
  <c r="AH216" i="1"/>
  <c r="J215" i="1"/>
  <c r="Q215" i="1" s="1"/>
  <c r="AG217" i="1"/>
  <c r="AH217" i="1"/>
  <c r="J216" i="1"/>
  <c r="Q216" i="1" s="1"/>
  <c r="AG218" i="1"/>
  <c r="AH218" i="1"/>
  <c r="J217" i="1"/>
  <c r="Q217" i="1" s="1"/>
  <c r="AG219" i="1"/>
  <c r="AH219" i="1"/>
  <c r="J218" i="1"/>
  <c r="Q218" i="1" s="1"/>
  <c r="AG220" i="1"/>
  <c r="AH220" i="1"/>
  <c r="J219" i="1"/>
  <c r="Q219" i="1" s="1"/>
  <c r="AG221" i="1"/>
  <c r="AH221" i="1"/>
  <c r="J220" i="1"/>
  <c r="Q220" i="1" s="1"/>
  <c r="AG222" i="1"/>
  <c r="AH222" i="1"/>
  <c r="J221" i="1"/>
  <c r="Q221" i="1" s="1"/>
  <c r="AG223" i="1"/>
  <c r="AH223" i="1"/>
  <c r="J222" i="1"/>
  <c r="Q222" i="1" s="1"/>
  <c r="AG224" i="1"/>
  <c r="AH224" i="1"/>
  <c r="J223" i="1"/>
  <c r="Q223" i="1" s="1"/>
  <c r="AG225" i="1"/>
  <c r="AH225" i="1"/>
  <c r="J224" i="1"/>
  <c r="Q224" i="1" s="1"/>
  <c r="AG226" i="1"/>
  <c r="AH226" i="1"/>
  <c r="J225" i="1"/>
  <c r="Q225" i="1" s="1"/>
  <c r="AG227" i="1"/>
  <c r="AH227" i="1"/>
  <c r="J227" i="1"/>
  <c r="Q227" i="1" s="1"/>
  <c r="J226" i="1"/>
  <c r="Q226" i="1" s="1"/>
  <c r="AG228" i="1"/>
  <c r="AH228" i="1"/>
  <c r="AG229" i="1"/>
  <c r="AH229" i="1"/>
  <c r="J228" i="1"/>
  <c r="Q228" i="1" s="1"/>
  <c r="AG230" i="1"/>
  <c r="AH230" i="1"/>
  <c r="J229" i="1"/>
  <c r="Q229" i="1" s="1"/>
  <c r="AG231" i="1"/>
  <c r="AH231" i="1"/>
  <c r="J230" i="1"/>
  <c r="Q230" i="1" s="1"/>
  <c r="AG232" i="1"/>
  <c r="AH232" i="1"/>
  <c r="J231" i="1"/>
  <c r="Q231" i="1" s="1"/>
  <c r="AG233" i="1"/>
  <c r="AH233" i="1"/>
  <c r="J232" i="1"/>
  <c r="Q232" i="1" s="1"/>
  <c r="J233" i="1"/>
  <c r="Q233" i="1" s="1"/>
  <c r="AG235" i="1"/>
  <c r="AH235" i="1"/>
  <c r="J234" i="1"/>
  <c r="Q234" i="1" s="1"/>
  <c r="AG236" i="1"/>
  <c r="AH236" i="1"/>
  <c r="J235" i="1"/>
  <c r="Q235" i="1" s="1"/>
  <c r="AG237" i="1"/>
  <c r="AH237" i="1"/>
  <c r="J236" i="1"/>
  <c r="Q236" i="1" s="1"/>
  <c r="AG238" i="1"/>
  <c r="AH238" i="1"/>
  <c r="J237" i="1"/>
  <c r="Q237" i="1" s="1"/>
  <c r="AG239" i="1"/>
  <c r="AH239" i="1"/>
  <c r="J238" i="1"/>
  <c r="Q238" i="1" s="1"/>
  <c r="AG240" i="1"/>
  <c r="AH240" i="1"/>
  <c r="J239" i="1"/>
  <c r="Q239" i="1" s="1"/>
  <c r="AG241" i="1"/>
  <c r="AH241" i="1"/>
  <c r="J240" i="1"/>
  <c r="Q240" i="1" s="1"/>
  <c r="AG242" i="1"/>
  <c r="AH242" i="1"/>
  <c r="J241" i="1"/>
  <c r="Q241" i="1" s="1"/>
  <c r="AG243" i="1"/>
  <c r="AH243" i="1"/>
  <c r="J242" i="1"/>
  <c r="Q242" i="1" s="1"/>
  <c r="AG244" i="1"/>
  <c r="AH244" i="1"/>
  <c r="J243" i="1"/>
  <c r="Q243" i="1" s="1"/>
  <c r="AG245" i="1"/>
  <c r="AH245" i="1"/>
  <c r="J244" i="1"/>
  <c r="Q244" i="1" s="1"/>
  <c r="AG246" i="1"/>
  <c r="AH246" i="1"/>
  <c r="J245" i="1"/>
  <c r="Q245" i="1" s="1"/>
  <c r="AG247" i="1"/>
  <c r="AH247" i="1"/>
  <c r="J246" i="1"/>
  <c r="Q246" i="1" s="1"/>
  <c r="AG248" i="1"/>
  <c r="AH248" i="1"/>
  <c r="J247" i="1"/>
  <c r="Q247" i="1" s="1"/>
  <c r="AG249" i="1"/>
  <c r="AH249" i="1"/>
  <c r="J248" i="1"/>
  <c r="Q248" i="1" s="1"/>
  <c r="AG250" i="1"/>
  <c r="AH250" i="1"/>
  <c r="J249" i="1"/>
  <c r="Q249" i="1" s="1"/>
  <c r="AG251" i="1"/>
  <c r="AH251" i="1"/>
  <c r="J250" i="1"/>
  <c r="Q250" i="1" s="1"/>
  <c r="AG252" i="1"/>
  <c r="AH252" i="1"/>
  <c r="J251" i="1"/>
  <c r="Q251" i="1" s="1"/>
  <c r="AG253" i="1"/>
  <c r="AH253" i="1"/>
  <c r="J252" i="1"/>
  <c r="Q252" i="1" s="1"/>
  <c r="AG254" i="1"/>
  <c r="AH254" i="1"/>
  <c r="J253" i="1"/>
  <c r="Q253" i="1" s="1"/>
  <c r="AG255" i="1"/>
  <c r="AH255" i="1"/>
  <c r="J254" i="1"/>
  <c r="Q254" i="1" s="1"/>
  <c r="AG256" i="1"/>
  <c r="AH256" i="1"/>
  <c r="J255" i="1"/>
  <c r="Q255" i="1" s="1"/>
  <c r="AG257" i="1"/>
  <c r="AH257" i="1"/>
  <c r="J256" i="1"/>
  <c r="Q256" i="1" s="1"/>
  <c r="AG258" i="1"/>
  <c r="AH258" i="1"/>
  <c r="J258" i="1"/>
  <c r="Q258" i="1" s="1"/>
  <c r="J257" i="1"/>
  <c r="Q257" i="1" s="1"/>
  <c r="AG259" i="1"/>
  <c r="AH259" i="1"/>
  <c r="AG260" i="1"/>
  <c r="AH260" i="1"/>
  <c r="J259" i="1"/>
  <c r="Q259" i="1" s="1"/>
  <c r="AG261" i="1"/>
  <c r="AH261" i="1"/>
  <c r="J260" i="1"/>
  <c r="Q260" i="1" s="1"/>
  <c r="AE262" i="1"/>
  <c r="AI261" i="1"/>
  <c r="J261" i="1"/>
  <c r="Q261" i="1" s="1"/>
  <c r="X262" i="1"/>
  <c r="X261" i="1"/>
  <c r="AG263" i="1"/>
  <c r="AH263" i="1"/>
  <c r="J262" i="1"/>
  <c r="Q262" i="1" s="1"/>
  <c r="AG264" i="1"/>
  <c r="AH264" i="1"/>
  <c r="J263" i="1"/>
  <c r="Q263" i="1" s="1"/>
  <c r="AG265" i="1"/>
  <c r="AH265" i="1"/>
  <c r="J264" i="1"/>
  <c r="Q264" i="1" s="1"/>
  <c r="AG266" i="1"/>
  <c r="AH266" i="1"/>
  <c r="J266" i="1"/>
  <c r="Q266" i="1" s="1"/>
  <c r="J265" i="1"/>
  <c r="Q265" i="1" s="1"/>
  <c r="AG267" i="1"/>
  <c r="AH267" i="1"/>
  <c r="AH268" i="1"/>
  <c r="AG268" i="1"/>
  <c r="J268" i="1"/>
  <c r="Q268" i="1" s="1"/>
  <c r="J267" i="1"/>
  <c r="Q267" i="1" s="1"/>
  <c r="AG269" i="1"/>
  <c r="AH269" i="1"/>
  <c r="AG270" i="1"/>
  <c r="AH270" i="1"/>
  <c r="J269" i="1"/>
  <c r="Q269" i="1" s="1"/>
  <c r="AG271" i="1"/>
  <c r="AH271" i="1"/>
  <c r="J270" i="1"/>
  <c r="Q270" i="1" s="1"/>
  <c r="AG272" i="1"/>
  <c r="AH272" i="1"/>
  <c r="J271" i="1"/>
  <c r="Q271" i="1" s="1"/>
  <c r="AG273" i="1"/>
  <c r="AH273" i="1"/>
  <c r="J272" i="1"/>
  <c r="Q272" i="1" s="1"/>
  <c r="AG274" i="1"/>
  <c r="AH274" i="1"/>
  <c r="J273" i="1"/>
  <c r="Q273" i="1" s="1"/>
  <c r="AG275" i="1"/>
  <c r="AH275" i="1"/>
  <c r="J274" i="1"/>
  <c r="Q274" i="1" s="1"/>
  <c r="AG276" i="1"/>
  <c r="AH276" i="1"/>
  <c r="J275" i="1"/>
  <c r="Q275" i="1" s="1"/>
  <c r="AG277" i="1"/>
  <c r="AH277" i="1"/>
  <c r="J276" i="1"/>
  <c r="Q276" i="1" s="1"/>
  <c r="AG278" i="1"/>
  <c r="AH278" i="1"/>
  <c r="J278" i="1"/>
  <c r="Q278" i="1" s="1"/>
  <c r="J277" i="1"/>
  <c r="Q277" i="1" s="1"/>
  <c r="AG279" i="1"/>
  <c r="AH279" i="1"/>
  <c r="AG280" i="1"/>
  <c r="AH280" i="1"/>
  <c r="J279" i="1"/>
  <c r="Q279" i="1" s="1"/>
  <c r="AG281" i="1"/>
  <c r="AH281" i="1"/>
  <c r="J280" i="1"/>
  <c r="Q280" i="1" s="1"/>
  <c r="AG282" i="1"/>
  <c r="AH282" i="1"/>
  <c r="J281" i="1"/>
  <c r="Q281" i="1" s="1"/>
  <c r="AG283" i="1"/>
  <c r="AH283" i="1"/>
  <c r="J282" i="1"/>
  <c r="Q282" i="1" s="1"/>
  <c r="AG284" i="1"/>
  <c r="AH284" i="1"/>
  <c r="J283" i="1"/>
  <c r="Q283" i="1" s="1"/>
  <c r="AG285" i="1"/>
  <c r="AH285" i="1"/>
  <c r="J284" i="1"/>
  <c r="Q284" i="1" s="1"/>
  <c r="AG286" i="1"/>
  <c r="AH286" i="1"/>
  <c r="J285" i="1"/>
  <c r="Q285" i="1" s="1"/>
  <c r="AG287" i="1"/>
  <c r="AH287" i="1"/>
  <c r="J286" i="1"/>
  <c r="Q286" i="1" s="1"/>
  <c r="AG288" i="1"/>
  <c r="AH288" i="1"/>
  <c r="J288" i="1"/>
  <c r="Q288" i="1" s="1"/>
  <c r="J287" i="1"/>
  <c r="Q287" i="1" s="1"/>
  <c r="AG289" i="1"/>
  <c r="AH289" i="1"/>
  <c r="AG290" i="1"/>
  <c r="AH290" i="1"/>
  <c r="J289" i="1"/>
  <c r="Q289" i="1" s="1"/>
  <c r="AG291" i="1"/>
  <c r="AH291" i="1"/>
  <c r="J290" i="1"/>
  <c r="Q290" i="1" s="1"/>
  <c r="AG292" i="1"/>
  <c r="AH292" i="1"/>
  <c r="J291" i="1"/>
  <c r="Q291" i="1" s="1"/>
  <c r="AG293" i="1"/>
  <c r="AH293" i="1"/>
  <c r="J292" i="1"/>
  <c r="Q292" i="1" s="1"/>
  <c r="AG294" i="1"/>
  <c r="AH294" i="1"/>
  <c r="J293" i="1"/>
  <c r="Q293" i="1" s="1"/>
  <c r="AG295" i="1"/>
  <c r="AH295" i="1"/>
  <c r="J294" i="1"/>
  <c r="Q294" i="1" s="1"/>
  <c r="AG296" i="1"/>
  <c r="AH296" i="1"/>
  <c r="J295" i="1"/>
  <c r="Q295" i="1" s="1"/>
  <c r="AG297" i="1"/>
  <c r="AH297" i="1"/>
  <c r="J296" i="1"/>
  <c r="Q296" i="1" s="1"/>
  <c r="AG298" i="1"/>
  <c r="AH298" i="1"/>
  <c r="J297" i="1"/>
  <c r="Q297" i="1" s="1"/>
  <c r="AH299" i="1"/>
  <c r="AG299" i="1"/>
  <c r="J298" i="1"/>
  <c r="Q298" i="1" s="1"/>
  <c r="AG300" i="1"/>
  <c r="AH300" i="1"/>
  <c r="J299" i="1"/>
  <c r="Q299" i="1" s="1"/>
  <c r="AG301" i="1"/>
  <c r="AH301" i="1"/>
  <c r="J300" i="1"/>
  <c r="Q300" i="1" s="1"/>
  <c r="AG302" i="1"/>
  <c r="AH302" i="1"/>
  <c r="J301" i="1"/>
  <c r="Q301" i="1" s="1"/>
  <c r="AG303" i="1"/>
  <c r="AH303" i="1"/>
  <c r="J302" i="1"/>
  <c r="Q302" i="1" s="1"/>
  <c r="AG304" i="1"/>
  <c r="AH304" i="1"/>
  <c r="J303" i="1"/>
  <c r="Q303" i="1" s="1"/>
  <c r="AG305" i="1"/>
  <c r="AH305" i="1"/>
  <c r="J304" i="1"/>
  <c r="Q304" i="1" s="1"/>
  <c r="AG307" i="1"/>
  <c r="AG306" i="1"/>
  <c r="AH306" i="1"/>
  <c r="J305" i="1"/>
  <c r="Q305" i="1" s="1"/>
  <c r="AG308" i="1"/>
  <c r="AH308" i="1"/>
  <c r="J306" i="1"/>
  <c r="Q306" i="1" s="1"/>
  <c r="J307" i="1"/>
  <c r="Q307" i="1" s="1"/>
  <c r="AG309" i="1"/>
  <c r="AH309" i="1"/>
  <c r="J308" i="1"/>
  <c r="Q308" i="1" s="1"/>
  <c r="AG310" i="1"/>
  <c r="AH310" i="1"/>
  <c r="J309" i="1"/>
  <c r="Q309" i="1" s="1"/>
  <c r="J310" i="1"/>
  <c r="Q310" i="1" s="1"/>
  <c r="AG262" i="1" l="1"/>
  <c r="AH262" i="1"/>
</calcChain>
</file>

<file path=xl/sharedStrings.xml><?xml version="1.0" encoding="utf-8"?>
<sst xmlns="http://schemas.openxmlformats.org/spreadsheetml/2006/main" count="9285" uniqueCount="1335">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</sst>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76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12" totalsRowShown="0">
  <autoFilter ref="B1:CA312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LX14" totalsRowShown="0" headerRowDxfId="3">
  <autoFilter ref="A2:LX14" xr:uid="{4E023B16-8D96-417E-81CC-D158CD34A486}"/>
  <tableColumns count="336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  <tableColumn id="286" xr3:uid="{9A47F87B-67F0-4FEF-B45B-3F73D2B00624}" name="44183"/>
    <tableColumn id="287" xr3:uid="{5267A3F3-0491-417C-8224-918C3794A268}" name="44184"/>
    <tableColumn id="288" xr3:uid="{F74EC672-8C3E-4822-B8F3-780E1F91EE75}" name="44185"/>
    <tableColumn id="289" xr3:uid="{B8099696-21AD-402B-94C4-E378E8A72A7B}" name="44186"/>
    <tableColumn id="290" xr3:uid="{E2B5BD75-3CBD-4BB3-89E2-C0000357D8DE}" name="44187"/>
    <tableColumn id="291" xr3:uid="{D71FF9E5-3EE8-458C-9FB3-DB52F2864F50}" name="44188"/>
    <tableColumn id="292" xr3:uid="{1F101D88-5C3F-409F-834C-BACFEF552BB6}" name="44189"/>
    <tableColumn id="293" xr3:uid="{0A013F5E-04AF-446E-A169-6A7F683C42A5}" name="44190"/>
    <tableColumn id="294" xr3:uid="{0041A972-75F8-4E17-8C2D-165C776D6831}" name="44191"/>
    <tableColumn id="295" xr3:uid="{74F17120-FA2F-4208-99AC-0062061C8437}" name="44192"/>
    <tableColumn id="296" xr3:uid="{2A8B940E-9967-4B42-8FE4-E7F9BA4D2919}" name="44193"/>
    <tableColumn id="297" xr3:uid="{C78FF6E4-D701-4AC9-B8CF-FF21A4F10551}" name="44194"/>
    <tableColumn id="298" xr3:uid="{2A74923D-D22A-41E7-B47A-D955AD07FB2B}" name="44195"/>
    <tableColumn id="299" xr3:uid="{C7A2DEF4-432E-4910-AB98-B10A3721369C}" name="44196"/>
    <tableColumn id="300" xr3:uid="{17F6C2CB-C3A1-49EE-A17C-B7C1FE5AFA28}" name="44197"/>
    <tableColumn id="301" xr3:uid="{A7B95C80-9C9D-46C7-A462-1C2E625259BB}" name="44198"/>
    <tableColumn id="302" xr3:uid="{CC6F4ECA-963B-48E2-A248-651756B5E02F}" name="44199"/>
    <tableColumn id="303" xr3:uid="{A0121262-481A-47DC-99F7-F2C9B680FEE2}" name="44200"/>
    <tableColumn id="304" xr3:uid="{C968FBE7-3985-42AC-908C-4FAE38520512}" name="44201"/>
    <tableColumn id="305" xr3:uid="{219B85A8-DB0E-46D0-98FE-D2323860301E}" name="44202"/>
    <tableColumn id="306" xr3:uid="{0A7BFC2A-FA55-4E1D-876D-F1B1F4284806}" name="44203"/>
    <tableColumn id="307" xr3:uid="{9EF35632-EF84-4F8F-B6AD-E61A0567BF69}" name="44204"/>
    <tableColumn id="308" xr3:uid="{DE092F57-35A3-45B4-B42A-0DF000CF62E0}" name="44205"/>
    <tableColumn id="309" xr3:uid="{C2BDD2DA-EAB3-4BCA-B5B9-1B70900E588A}" name="44206"/>
    <tableColumn id="310" xr3:uid="{1DE90719-F824-4613-A1C3-E71A0B6E1CD4}" name="44207"/>
    <tableColumn id="311" xr3:uid="{BA051308-1AF9-45A2-82E0-3D5295D1A423}" name="44208"/>
    <tableColumn id="312" xr3:uid="{46081472-7645-49F7-AE84-E3B9B337843C}" name="44209"/>
    <tableColumn id="313" xr3:uid="{2FAE4F73-3639-4CBF-8794-10FB2240A91F}" name="44210"/>
    <tableColumn id="314" xr3:uid="{DA8E6F56-F2C9-4BC2-9968-27E6E00DA9A3}" name="44211"/>
    <tableColumn id="315" xr3:uid="{24148433-2731-4039-8248-BFCF9AD608FC}" name="44212"/>
    <tableColumn id="316" xr3:uid="{0BB235C6-AFDE-4528-A755-5CEEDCE96D88}" name="44213"/>
    <tableColumn id="317" xr3:uid="{BE4A92D0-8C50-4105-8BF3-DEF75F498309}" name="44214"/>
    <tableColumn id="318" xr3:uid="{52981339-0062-442A-AFE2-BEEA14305A52}" name="44215"/>
    <tableColumn id="319" xr3:uid="{35B153EF-DCDA-41F6-B32B-2A39492F64D7}" name="44216"/>
    <tableColumn id="320" xr3:uid="{809A26C9-954C-4653-BCB6-00BAAFD827F8}" name="44217"/>
    <tableColumn id="321" xr3:uid="{C0D380DB-376F-4739-A3BB-6EFF08B97E0D}" name="44218"/>
    <tableColumn id="322" xr3:uid="{46CCA7EE-D3F3-4118-BBAF-3C9359DCC481}" name="44219"/>
    <tableColumn id="323" xr3:uid="{A2BF6DE5-92EE-454A-A581-3581881FE301}" name="44220"/>
    <tableColumn id="324" xr3:uid="{6018FCC1-7229-48C2-AA23-8C1D22EE6E8A}" name="44221"/>
    <tableColumn id="325" xr3:uid="{C9F1FBAB-7DEF-4174-B24E-27524589A3ED}" name="44222"/>
    <tableColumn id="326" xr3:uid="{33283F4E-C60A-4C29-8269-0AC0A296268A}" name="44223"/>
    <tableColumn id="327" xr3:uid="{F5747913-ED3F-496B-962A-D32753D09C07}" name="44224"/>
    <tableColumn id="328" xr3:uid="{4F4EEE2A-FC0C-4E1C-A77F-FC2E62371944}" name="44225"/>
    <tableColumn id="329" xr3:uid="{DA87A4CD-28FB-4526-8FFF-EC6207AE6345}" name="44226"/>
    <tableColumn id="330" xr3:uid="{DFF2516F-6219-4CFF-8D24-19361DDAD73A}" name="44227"/>
    <tableColumn id="331" xr3:uid="{C732F729-8CB3-436D-B69F-CE14215A6081}" name="44228"/>
    <tableColumn id="332" xr3:uid="{64768002-33F4-4441-BEF4-77E39E3ACEC5}" name="44229"/>
    <tableColumn id="333" xr3:uid="{094E5386-6DCF-4110-88E5-C32898C016C9}" name="44230"/>
    <tableColumn id="334" xr3:uid="{3AF3833A-D860-4177-B130-FA8CB3E5428F}" name="44231"/>
    <tableColumn id="335" xr3:uid="{29DAB8A6-70ED-46E5-9973-E50CDF883AA4}" name="44232"/>
    <tableColumn id="336" xr3:uid="{2CCED211-DF7D-4ACE-A56C-E3C2335338DD}" name="44233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6803" totalsRowShown="0" headerRowDxfId="2">
  <autoFilter ref="B1:E6803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12"/>
  <sheetViews>
    <sheetView workbookViewId="0">
      <pane xSplit="1" ySplit="1" topLeftCell="BC303" activePane="bottomRight" state="frozen"/>
      <selection pane="bottomRight" activeCell="BK312" sqref="BK312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79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79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79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79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79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79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79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79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79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79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79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79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79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79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79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79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79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79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25246.602918973324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79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79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79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79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79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79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79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79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79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79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79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79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79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79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79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79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79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79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79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79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79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79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79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79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79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79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79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79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79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79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79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79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79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79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79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79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79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79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79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79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79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79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79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79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79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79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79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79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79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79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79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79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79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79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79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79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79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79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79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79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79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79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79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79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79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79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79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79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79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79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79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79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79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79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161.04680422747862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79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79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79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79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79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79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79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79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  <row r="288" spans="1:79">
      <c r="A288" s="3">
        <v>44185</v>
      </c>
      <c r="B288" s="22">
        <v>44185</v>
      </c>
      <c r="C288" s="10">
        <v>212339</v>
      </c>
      <c r="D288">
        <f>IFERROR(C288-C287,"")</f>
        <v>2755</v>
      </c>
      <c r="E288" s="10">
        <v>3566</v>
      </c>
      <c r="F288">
        <f>E288-E287</f>
        <v>39</v>
      </c>
      <c r="G288" s="10">
        <v>173508</v>
      </c>
      <c r="H288">
        <f>G288-G287</f>
        <v>1763</v>
      </c>
      <c r="I288">
        <f>+IFERROR(C288-E288-G288,"")</f>
        <v>35265</v>
      </c>
      <c r="J288">
        <f>+IFERROR(I288-I287,"")</f>
        <v>953</v>
      </c>
      <c r="K288">
        <f>+IFERROR(E288/C288,"")</f>
        <v>1.6793900319771685E-2</v>
      </c>
      <c r="L288">
        <f>+IFERROR(G288/C288,"")</f>
        <v>0.81712732941193089</v>
      </c>
      <c r="M288">
        <f>+IFERROR(I288/C288,"")</f>
        <v>0.1660787702682974</v>
      </c>
      <c r="N288" s="22">
        <f>+IFERROR(D288/C288,"")</f>
        <v>1.2974536001393998E-2</v>
      </c>
      <c r="O288">
        <f>+IFERROR(F288/E288,"")</f>
        <v>1.0936623667975322E-2</v>
      </c>
      <c r="P288">
        <f>+IFERROR(H288/G288,"")</f>
        <v>1.0160914770500495E-2</v>
      </c>
      <c r="Q288">
        <f>+IFERROR(J288/I288,"")</f>
        <v>2.7023961434850419E-2</v>
      </c>
      <c r="R288" s="22">
        <f>+IFERROR(C288/3.974,"")</f>
        <v>53432.058379466529</v>
      </c>
      <c r="S288" s="22">
        <f>+IFERROR(E288/3.974,"")</f>
        <v>897.33266230498236</v>
      </c>
      <c r="T288" s="22">
        <f>+IFERROR(G288/3.974,"")</f>
        <v>43660.795168595869</v>
      </c>
      <c r="U288" s="22">
        <f>+IFERROR(I288/3.974,"")</f>
        <v>8873.9305485656769</v>
      </c>
      <c r="V288" s="10">
        <v>1163813</v>
      </c>
      <c r="W288">
        <f>V288-V287</f>
        <v>13830</v>
      </c>
      <c r="X288" s="22">
        <f>IFERROR(W288-W287,0)</f>
        <v>-3654</v>
      </c>
      <c r="Y288" s="35">
        <f>IFERROR(V288/3.974,0)</f>
        <v>292856.81932561647</v>
      </c>
      <c r="Z288" s="10">
        <v>947924</v>
      </c>
      <c r="AA288" s="22">
        <f>Z288-Z287</f>
        <v>11075</v>
      </c>
      <c r="AB288" s="28">
        <f>IFERROR(Z288/V288,0)</f>
        <v>0.81449854916554465</v>
      </c>
      <c r="AC288" s="31">
        <f>IFERROR(AA288-AA287,0)</f>
        <v>-3135</v>
      </c>
      <c r="AD288">
        <f>V288-Z288</f>
        <v>215889</v>
      </c>
      <c r="AE288">
        <f>AD288-AD287</f>
        <v>2755</v>
      </c>
      <c r="AF288" s="28">
        <f>IFERROR(AD288/V288,0)</f>
        <v>0.18550145083445535</v>
      </c>
      <c r="AG288" s="31">
        <f>IFERROR(AE288-AE287,0)</f>
        <v>-519</v>
      </c>
      <c r="AH288" s="35">
        <f>IFERROR(AE288/W288,0)</f>
        <v>0.19920462762111352</v>
      </c>
      <c r="AI288" s="35">
        <f>IFERROR(AD288/3.974,0)</f>
        <v>54325.364871665828</v>
      </c>
      <c r="AJ288" s="10">
        <v>32705</v>
      </c>
      <c r="AK288" s="22">
        <f>AJ288-AJ287</f>
        <v>790</v>
      </c>
      <c r="AL288" s="22">
        <f>IFERROR(AJ288/AJ287,0)-1</f>
        <v>2.4753250822497241E-2</v>
      </c>
      <c r="AM288" s="35">
        <f>IFERROR(AJ288/3.974,0)</f>
        <v>8229.7433316557617</v>
      </c>
      <c r="AN288" s="35">
        <f>IFERROR(AJ288/C288," ")</f>
        <v>0.15402257710547756</v>
      </c>
      <c r="AO288" s="10">
        <v>746</v>
      </c>
      <c r="AP288">
        <f>AO288-AO287</f>
        <v>64</v>
      </c>
      <c r="AQ288">
        <f>IFERROR(AO288/AO287,0)-1</f>
        <v>9.384164222873892E-2</v>
      </c>
      <c r="AR288" s="35">
        <f>IFERROR(AO288/3.974,0)</f>
        <v>187.72018117765475</v>
      </c>
      <c r="AS288" s="10">
        <v>1622</v>
      </c>
      <c r="AT288" s="22">
        <f>AS288-AS287</f>
        <v>89</v>
      </c>
      <c r="AU288" s="22">
        <f>IFERROR(AS288/AS287,0)-1</f>
        <v>5.8056099151989615E-2</v>
      </c>
      <c r="AV288" s="35">
        <f>IFERROR(AS288/3.974,0)</f>
        <v>408.1529944640161</v>
      </c>
      <c r="AW288" s="51">
        <f>IFERROR(AS288/C288," ")</f>
        <v>7.6387286367553767E-3</v>
      </c>
      <c r="AX288" s="10">
        <v>192</v>
      </c>
      <c r="AY288">
        <f>AX288-AX287</f>
        <v>10</v>
      </c>
      <c r="AZ288" s="22">
        <f>IFERROR(AX288/AX287,0)-1</f>
        <v>5.4945054945054972E-2</v>
      </c>
      <c r="BA288" s="35">
        <f>IFERROR(AX288/3.974,0)</f>
        <v>48.314041268243578</v>
      </c>
      <c r="BB288" s="51">
        <f>IFERROR(AX288/C288," ")</f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>IFERROR(BC288-BC287,0)</f>
        <v>953</v>
      </c>
      <c r="BE288" s="51">
        <f>IFERROR(BC288/BC287,0)-1</f>
        <v>2.7774539519701547E-2</v>
      </c>
      <c r="BF288" s="35">
        <f>IFERROR(BC288/3.974,0)</f>
        <v>8873.9305485656769</v>
      </c>
      <c r="BG288" s="35">
        <f>IFERROR(BC288/C288," ")</f>
        <v>0.1660787702682974</v>
      </c>
      <c r="BH288" s="45">
        <v>36614</v>
      </c>
      <c r="BI288" s="48">
        <f>IFERROR((BH288-BH287), 0)</f>
        <v>484</v>
      </c>
      <c r="BJ288" s="14">
        <v>85220</v>
      </c>
      <c r="BK288" s="48">
        <f>IFERROR((BJ288-BJ287),0)</f>
        <v>1119</v>
      </c>
      <c r="BL288" s="14">
        <v>62058</v>
      </c>
      <c r="BM288" s="48">
        <f>IFERROR((BL288-BL287),0)</f>
        <v>797</v>
      </c>
      <c r="BN288" s="14">
        <v>23741</v>
      </c>
      <c r="BO288" s="48">
        <f>IFERROR((BN288-BN287),0)</f>
        <v>305</v>
      </c>
      <c r="BP288" s="14">
        <v>4706</v>
      </c>
      <c r="BQ288" s="48">
        <f>IFERROR((BP288-BP287),0)</f>
        <v>50</v>
      </c>
      <c r="BR288" s="16">
        <v>25</v>
      </c>
      <c r="BS288" s="24">
        <f>IFERROR((BR288-BR287),0)</f>
        <v>0</v>
      </c>
      <c r="BT288" s="16">
        <v>171</v>
      </c>
      <c r="BU288" s="24">
        <f>IFERROR((BT288-BT287),0)</f>
        <v>0</v>
      </c>
      <c r="BV288" s="16">
        <v>703</v>
      </c>
      <c r="BW288" s="24">
        <f>IFERROR((BV288-BV287),0)</f>
        <v>5</v>
      </c>
      <c r="BX288" s="16">
        <v>1752</v>
      </c>
      <c r="BY288" s="24">
        <f>IFERROR((BX288-BX287),0)</f>
        <v>23</v>
      </c>
      <c r="BZ288" s="21">
        <v>915</v>
      </c>
      <c r="CA288" s="27">
        <f>IFERROR((BZ288-BZ287),0)</f>
        <v>11</v>
      </c>
    </row>
    <row r="289" spans="1:79">
      <c r="A289" s="3">
        <v>44186</v>
      </c>
      <c r="B289" s="22">
        <v>44186</v>
      </c>
      <c r="C289" s="10">
        <v>214038</v>
      </c>
      <c r="D289">
        <f>IFERROR(C289-C288,"")</f>
        <v>1699</v>
      </c>
      <c r="E289" s="10">
        <v>3597</v>
      </c>
      <c r="F289">
        <f>E289-E288</f>
        <v>31</v>
      </c>
      <c r="G289" s="10">
        <v>174951</v>
      </c>
      <c r="H289">
        <f>G289-G288</f>
        <v>1443</v>
      </c>
      <c r="I289">
        <f>+IFERROR(C289-E289-G289,"")</f>
        <v>35490</v>
      </c>
      <c r="J289">
        <f>+IFERROR(I289-I288,"")</f>
        <v>225</v>
      </c>
      <c r="K289">
        <f>+IFERROR(E289/C289,"")</f>
        <v>1.6805427073697195E-2</v>
      </c>
      <c r="L289">
        <f>+IFERROR(G289/C289,"")</f>
        <v>0.81738289462618785</v>
      </c>
      <c r="M289">
        <f>+IFERROR(I289/C289,"")</f>
        <v>0.16581167830011492</v>
      </c>
      <c r="N289" s="22">
        <f>+IFERROR(D289/C289,"")</f>
        <v>7.9378428129584459E-3</v>
      </c>
      <c r="O289">
        <f>+IFERROR(F289/E289,"")</f>
        <v>8.6182930219627467E-3</v>
      </c>
      <c r="P289">
        <f>+IFERROR(H289/G289,"")</f>
        <v>8.2480237323593469E-3</v>
      </c>
      <c r="Q289">
        <f>+IFERROR(J289/I289,"")</f>
        <v>6.3398140321217246E-3</v>
      </c>
      <c r="R289" s="22">
        <f>+IFERROR(C289/3.974,"")</f>
        <v>53859.587317564161</v>
      </c>
      <c r="S289" s="22">
        <f>+IFERROR(E289/3.974,"")</f>
        <v>905.13336688475079</v>
      </c>
      <c r="T289" s="22">
        <f>+IFERROR(G289/3.974,"")</f>
        <v>44023.905385002516</v>
      </c>
      <c r="U289" s="22">
        <f>+IFERROR(I289/3.974,"")</f>
        <v>8930.5485656768997</v>
      </c>
      <c r="V289" s="10">
        <v>1174159</v>
      </c>
      <c r="W289">
        <f>V289-V288</f>
        <v>10346</v>
      </c>
      <c r="X289" s="22">
        <f>IFERROR(W289-W288,0)</f>
        <v>-3484</v>
      </c>
      <c r="Y289" s="35">
        <f>IFERROR(V289/3.974,0)</f>
        <v>295460.2415702063</v>
      </c>
      <c r="Z289" s="10">
        <v>956571</v>
      </c>
      <c r="AA289" s="22">
        <f>Z289-Z288</f>
        <v>8647</v>
      </c>
      <c r="AB289" s="28">
        <f>IFERROR(Z289/V289,0)</f>
        <v>0.81468608595599068</v>
      </c>
      <c r="AC289" s="31">
        <f>IFERROR(AA289-AA288,0)</f>
        <v>-2428</v>
      </c>
      <c r="AD289">
        <f>V289-Z289</f>
        <v>217588</v>
      </c>
      <c r="AE289">
        <f>AD289-AD288</f>
        <v>1699</v>
      </c>
      <c r="AF289" s="28">
        <f>IFERROR(AD289/V289,0)</f>
        <v>0.18531391404400938</v>
      </c>
      <c r="AG289" s="31">
        <f>IFERROR(AE289-AE288,0)</f>
        <v>-1056</v>
      </c>
      <c r="AH289" s="35">
        <f>IFERROR(AE289/W289,0)</f>
        <v>0.16421805528706745</v>
      </c>
      <c r="AI289" s="35">
        <f>IFERROR(AD289/3.974,0)</f>
        <v>54752.89380976346</v>
      </c>
      <c r="AJ289" s="10">
        <v>32976</v>
      </c>
      <c r="AK289" s="22">
        <f>AJ289-AJ288</f>
        <v>271</v>
      </c>
      <c r="AL289" s="22">
        <f>IFERROR(AJ289/AJ288,0)-1</f>
        <v>8.2861947714416573E-3</v>
      </c>
      <c r="AM289" s="35">
        <f>IFERROR(AJ289/3.974,0)</f>
        <v>8297.9365878208355</v>
      </c>
      <c r="AN289" s="35">
        <f>IFERROR(AJ289/C289," ")</f>
        <v>0.15406610041207636</v>
      </c>
      <c r="AO289" s="10">
        <v>741</v>
      </c>
      <c r="AP289">
        <f>AO289-AO288</f>
        <v>-5</v>
      </c>
      <c r="AQ289">
        <f>IFERROR(AO289/AO288,0)-1</f>
        <v>-6.7024128686327122E-3</v>
      </c>
      <c r="AR289" s="35">
        <f>IFERROR(AO289/3.974,0)</f>
        <v>186.46200301962756</v>
      </c>
      <c r="AS289" s="10">
        <v>1595</v>
      </c>
      <c r="AT289" s="22">
        <f>AS289-AS288</f>
        <v>-27</v>
      </c>
      <c r="AU289" s="22">
        <f>IFERROR(AS289/AS288,0)-1</f>
        <v>-1.6646115906288506E-2</v>
      </c>
      <c r="AV289" s="35">
        <f>IFERROR(AS289/3.974,0)</f>
        <v>401.35883241066932</v>
      </c>
      <c r="AW289" s="51">
        <f>IFERROR(AS289/C289," ")</f>
        <v>7.4519477849727617E-3</v>
      </c>
      <c r="AX289" s="10">
        <v>178</v>
      </c>
      <c r="AY289">
        <f>AX289-AX288</f>
        <v>-14</v>
      </c>
      <c r="AZ289" s="22">
        <f>IFERROR(AX289/AX288,0)-1</f>
        <v>-7.291666666666663E-2</v>
      </c>
      <c r="BA289" s="35">
        <f>IFERROR(AX289/3.974,0)</f>
        <v>44.791142425767489</v>
      </c>
      <c r="BB289" s="51">
        <f>IFERROR(AX289/C289," ")</f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>IFERROR(BC289-BC288,0)</f>
        <v>225</v>
      </c>
      <c r="BE289" s="51">
        <f>IFERROR(BC289/BC288,0)-1</f>
        <v>6.3802637175669474E-3</v>
      </c>
      <c r="BF289" s="35">
        <f>IFERROR(BC289/3.974,0)</f>
        <v>8930.5485656768997</v>
      </c>
      <c r="BG289" s="35">
        <f>IFERROR(BC289/C289," ")</f>
        <v>0.16581167830011492</v>
      </c>
      <c r="BH289" s="45">
        <v>36880</v>
      </c>
      <c r="BI289" s="48">
        <f>IFERROR((BH289-BH288), 0)</f>
        <v>266</v>
      </c>
      <c r="BJ289" s="14">
        <v>85882</v>
      </c>
      <c r="BK289" s="48">
        <f>IFERROR((BJ289-BJ288),0)</f>
        <v>662</v>
      </c>
      <c r="BL289" s="14">
        <v>62559</v>
      </c>
      <c r="BM289" s="48">
        <f>IFERROR((BL289-BL288),0)</f>
        <v>501</v>
      </c>
      <c r="BN289" s="14">
        <v>23980</v>
      </c>
      <c r="BO289" s="48">
        <f>IFERROR((BN289-BN288),0)</f>
        <v>239</v>
      </c>
      <c r="BP289" s="14">
        <v>4737</v>
      </c>
      <c r="BQ289" s="48">
        <f>IFERROR((BP289-BP288),0)</f>
        <v>31</v>
      </c>
      <c r="BR289" s="16">
        <v>25</v>
      </c>
      <c r="BS289" s="24">
        <f>IFERROR((BR289-BR288),0)</f>
        <v>0</v>
      </c>
      <c r="BT289" s="16">
        <v>172</v>
      </c>
      <c r="BU289" s="24">
        <f>IFERROR((BT289-BT288),0)</f>
        <v>1</v>
      </c>
      <c r="BV289" s="16">
        <v>710</v>
      </c>
      <c r="BW289" s="24">
        <f>IFERROR((BV289-BV288),0)</f>
        <v>7</v>
      </c>
      <c r="BX289" s="16">
        <v>1766</v>
      </c>
      <c r="BY289" s="24">
        <f>IFERROR((BX289-BX288),0)</f>
        <v>14</v>
      </c>
      <c r="BZ289" s="21">
        <v>924</v>
      </c>
      <c r="CA289" s="27">
        <f>IFERROR((BZ289-BZ288),0)</f>
        <v>9</v>
      </c>
    </row>
    <row r="290" spans="1:79">
      <c r="A290" s="3">
        <v>44187</v>
      </c>
      <c r="B290" s="22">
        <v>44187</v>
      </c>
      <c r="C290" s="10">
        <v>217202</v>
      </c>
      <c r="D290">
        <f>IFERROR(C290-C289,"")</f>
        <v>3164</v>
      </c>
      <c r="E290" s="10">
        <v>3632</v>
      </c>
      <c r="F290">
        <f>E290-E289</f>
        <v>35</v>
      </c>
      <c r="G290" s="10">
        <v>176428</v>
      </c>
      <c r="H290">
        <f>G290-G289</f>
        <v>1477</v>
      </c>
      <c r="I290">
        <f>+IFERROR(C290-E290-G290,"")</f>
        <v>37142</v>
      </c>
      <c r="J290">
        <f>+IFERROR(I290-I289,"")</f>
        <v>1652</v>
      </c>
      <c r="K290">
        <f>+IFERROR(E290/C290,"")</f>
        <v>1.6721761309748531E-2</v>
      </c>
      <c r="L290">
        <f>+IFERROR(G290/C290,"")</f>
        <v>0.81227613005405108</v>
      </c>
      <c r="M290">
        <f>+IFERROR(I290/C290,"")</f>
        <v>0.17100210863620041</v>
      </c>
      <c r="N290" s="22">
        <f>+IFERROR(D290/C290,"")</f>
        <v>1.4567085017633355E-2</v>
      </c>
      <c r="O290">
        <f>+IFERROR(F290/E290,"")</f>
        <v>9.6365638766519827E-3</v>
      </c>
      <c r="P290">
        <f>+IFERROR(H290/G290,"")</f>
        <v>8.3716870338041583E-3</v>
      </c>
      <c r="Q290">
        <f>+IFERROR(J290/I290,"")</f>
        <v>4.4477949491142102E-2</v>
      </c>
      <c r="R290" s="22">
        <f>+IFERROR(C290/3.974,"")</f>
        <v>54655.762455963762</v>
      </c>
      <c r="S290" s="22">
        <f>+IFERROR(E290/3.974,"")</f>
        <v>913.94061399094107</v>
      </c>
      <c r="T290" s="22">
        <f>+IFERROR(G290/3.974,"")</f>
        <v>44395.57121288374</v>
      </c>
      <c r="U290" s="22">
        <f>+IFERROR(I290/3.974,"")</f>
        <v>9346.2506290890778</v>
      </c>
      <c r="V290" s="10">
        <v>1190500</v>
      </c>
      <c r="W290">
        <f>V290-V289</f>
        <v>16341</v>
      </c>
      <c r="X290" s="22">
        <f>IFERROR(W290-W289,0)</f>
        <v>5995</v>
      </c>
      <c r="Y290" s="35">
        <f>IFERROR(V290/3.974,0)</f>
        <v>299572.21942627075</v>
      </c>
      <c r="Z290" s="10">
        <v>969748</v>
      </c>
      <c r="AA290" s="22">
        <f>Z290-Z289</f>
        <v>13177</v>
      </c>
      <c r="AB290" s="28">
        <f>IFERROR(Z290/V290,0)</f>
        <v>0.81457202855942878</v>
      </c>
      <c r="AC290" s="31">
        <f>IFERROR(AA290-AA289,0)</f>
        <v>4530</v>
      </c>
      <c r="AD290">
        <f>V290-Z290</f>
        <v>220752</v>
      </c>
      <c r="AE290">
        <f>AD290-AD289</f>
        <v>3164</v>
      </c>
      <c r="AF290" s="28">
        <f>IFERROR(AD290/V290,0)</f>
        <v>0.18542797144057119</v>
      </c>
      <c r="AG290" s="31">
        <f>IFERROR(AE290-AE289,0)</f>
        <v>1465</v>
      </c>
      <c r="AH290" s="35">
        <f>IFERROR(AE290/W290,0)</f>
        <v>0.19362340126063277</v>
      </c>
      <c r="AI290" s="35">
        <f>IFERROR(AD290/3.974,0)</f>
        <v>55549.068948163054</v>
      </c>
      <c r="AJ290" s="10">
        <v>35358</v>
      </c>
      <c r="AK290" s="22">
        <f>AJ290-AJ289</f>
        <v>2382</v>
      </c>
      <c r="AL290" s="22">
        <f>IFERROR(AJ290/AJ289,0)-1</f>
        <v>7.2234352256186352E-2</v>
      </c>
      <c r="AM290" s="35">
        <f>IFERROR(AJ290/3.974,0)</f>
        <v>8897.3326623049816</v>
      </c>
      <c r="AN290" s="35">
        <f>IFERROR(AJ290/C290," ")</f>
        <v>0.1627885562748041</v>
      </c>
      <c r="AO290" s="10">
        <v>751</v>
      </c>
      <c r="AP290">
        <f>AO290-AO289</f>
        <v>10</v>
      </c>
      <c r="AQ290">
        <f>IFERROR(AO290/AO289,0)-1</f>
        <v>1.3495276653171295E-2</v>
      </c>
      <c r="AR290" s="35">
        <f>IFERROR(AO290/3.974,0)</f>
        <v>188.97835933568192</v>
      </c>
      <c r="AS290" s="10">
        <v>1616</v>
      </c>
      <c r="AT290" s="22">
        <f>AS290-AS289</f>
        <v>21</v>
      </c>
      <c r="AU290" s="22">
        <f>IFERROR(AS290/AS289,0)-1</f>
        <v>1.3166144200627006E-2</v>
      </c>
      <c r="AV290" s="35">
        <f>IFERROR(AS290/3.974,0)</f>
        <v>406.64318067438347</v>
      </c>
      <c r="AW290" s="51">
        <f>IFERROR(AS290/C290," ")</f>
        <v>7.4400788206370107E-3</v>
      </c>
      <c r="AX290" s="10">
        <v>168</v>
      </c>
      <c r="AY290">
        <f>AX290-AX289</f>
        <v>-10</v>
      </c>
      <c r="AZ290" s="22">
        <f>IFERROR(AX290/AX289,0)-1</f>
        <v>-5.6179775280898903E-2</v>
      </c>
      <c r="BA290" s="35">
        <f>IFERROR(AX290/3.974,0)</f>
        <v>42.274786109713133</v>
      </c>
      <c r="BB290" s="51">
        <f>IFERROR(AX290/C290," ")</f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>IFERROR(BC290-BC289,0)</f>
        <v>2403</v>
      </c>
      <c r="BE290" s="51">
        <f>IFERROR(BC290/BC289,0)-1</f>
        <v>6.7709213863059947E-2</v>
      </c>
      <c r="BF290" s="35">
        <f>IFERROR(BC290/3.974,0)</f>
        <v>9535.2289884247602</v>
      </c>
      <c r="BG290" s="35">
        <f>IFERROR(BC290/C290," ")</f>
        <v>0.1744597195237613</v>
      </c>
      <c r="BH290" s="45">
        <v>37366</v>
      </c>
      <c r="BI290" s="48">
        <f>IFERROR((BH290-BH289), 0)</f>
        <v>486</v>
      </c>
      <c r="BJ290" s="14">
        <v>87212</v>
      </c>
      <c r="BK290" s="48">
        <f>IFERROR((BJ290-BJ289),0)</f>
        <v>1330</v>
      </c>
      <c r="BL290" s="14">
        <v>63522</v>
      </c>
      <c r="BM290" s="48">
        <f>IFERROR((BL290-BL289),0)</f>
        <v>963</v>
      </c>
      <c r="BN290" s="14">
        <v>24314</v>
      </c>
      <c r="BO290" s="48">
        <f>IFERROR((BN290-BN289),0)</f>
        <v>334</v>
      </c>
      <c r="BP290" s="14">
        <v>4788</v>
      </c>
      <c r="BQ290" s="48">
        <f>IFERROR((BP290-BP289),0)</f>
        <v>51</v>
      </c>
      <c r="BR290" s="16">
        <v>25</v>
      </c>
      <c r="BS290" s="24">
        <f>IFERROR((BR290-BR289),0)</f>
        <v>0</v>
      </c>
      <c r="BT290" s="16">
        <v>172</v>
      </c>
      <c r="BU290" s="24">
        <f>IFERROR((BT290-BT289),0)</f>
        <v>0</v>
      </c>
      <c r="BV290" s="16">
        <v>718</v>
      </c>
      <c r="BW290" s="24">
        <f>IFERROR((BV290-BV289),0)</f>
        <v>8</v>
      </c>
      <c r="BX290" s="16">
        <v>1783</v>
      </c>
      <c r="BY290" s="24">
        <f>IFERROR((BX290-BX289),0)</f>
        <v>17</v>
      </c>
      <c r="BZ290" s="21">
        <v>934</v>
      </c>
      <c r="CA290" s="27">
        <f>IFERROR((BZ290-BZ289),0)</f>
        <v>10</v>
      </c>
    </row>
    <row r="291" spans="1:79">
      <c r="A291" s="3">
        <v>44188</v>
      </c>
      <c r="B291" s="22">
        <v>44188</v>
      </c>
      <c r="C291" s="10">
        <v>220261</v>
      </c>
      <c r="D291">
        <f>IFERROR(C291-C290,"")</f>
        <v>3059</v>
      </c>
      <c r="E291" s="10">
        <v>3664</v>
      </c>
      <c r="F291">
        <f>E291-E290</f>
        <v>32</v>
      </c>
      <c r="G291" s="10">
        <v>178140</v>
      </c>
      <c r="H291">
        <f>G291-G290</f>
        <v>1712</v>
      </c>
      <c r="I291">
        <f>+IFERROR(C291-E291-G291,"")</f>
        <v>38457</v>
      </c>
      <c r="J291">
        <f>+IFERROR(I291-I290,"")</f>
        <v>1315</v>
      </c>
      <c r="K291">
        <f>+IFERROR(E291/C291,"")</f>
        <v>1.6634810520246436E-2</v>
      </c>
      <c r="L291">
        <f>+IFERROR(G291/C291,"")</f>
        <v>0.80876778004276739</v>
      </c>
      <c r="M291">
        <f>+IFERROR(I291/C291,"")</f>
        <v>0.17459740943698612</v>
      </c>
      <c r="N291" s="22">
        <f>+IFERROR(D291/C291,"")</f>
        <v>1.3888069154321465E-2</v>
      </c>
      <c r="O291">
        <f>+IFERROR(F291/E291,"")</f>
        <v>8.7336244541484712E-3</v>
      </c>
      <c r="P291">
        <f>+IFERROR(H291/G291,"")</f>
        <v>9.610418771752555E-3</v>
      </c>
      <c r="Q291">
        <f>+IFERROR(J291/I291,"")</f>
        <v>3.4194034896117741E-2</v>
      </c>
      <c r="R291" s="22">
        <f>+IFERROR(C291/3.974,"")</f>
        <v>55425.515853044788</v>
      </c>
      <c r="S291" s="22">
        <f>+IFERROR(E291/3.974,"")</f>
        <v>921.99295420231499</v>
      </c>
      <c r="T291" s="22">
        <f>+IFERROR(G291/3.974,"")</f>
        <v>44826.371414192246</v>
      </c>
      <c r="U291" s="22">
        <f>+IFERROR(I291/3.974,"")</f>
        <v>9677.1514846502268</v>
      </c>
      <c r="V291" s="10">
        <v>1204739</v>
      </c>
      <c r="W291">
        <f>V291-V290</f>
        <v>14239</v>
      </c>
      <c r="X291" s="22">
        <f>IFERROR(W291-W290,0)</f>
        <v>-2102</v>
      </c>
      <c r="Y291" s="35">
        <f>IFERROR(V291/3.974,0)</f>
        <v>303155.25918470055</v>
      </c>
      <c r="Z291" s="10">
        <v>980928</v>
      </c>
      <c r="AA291" s="22">
        <f>Z291-Z290</f>
        <v>11180</v>
      </c>
      <c r="AB291" s="28">
        <f>IFERROR(Z291/V291,0)</f>
        <v>0.81422449177788714</v>
      </c>
      <c r="AC291" s="31">
        <f>IFERROR(AA291-AA290,0)</f>
        <v>-1997</v>
      </c>
      <c r="AD291">
        <f>V291-Z291</f>
        <v>223811</v>
      </c>
      <c r="AE291">
        <f>AD291-AD290</f>
        <v>3059</v>
      </c>
      <c r="AF291" s="28">
        <f>IFERROR(AD291/V291,0)</f>
        <v>0.18577550822211283</v>
      </c>
      <c r="AG291" s="31">
        <f>IFERROR(AE291-AE290,0)</f>
        <v>-105</v>
      </c>
      <c r="AH291" s="35">
        <f>IFERROR(AE291/W291,0)</f>
        <v>0.21483250228246364</v>
      </c>
      <c r="AI291" s="35">
        <f>IFERROR(AD291/3.974,0)</f>
        <v>56318.822345244087</v>
      </c>
      <c r="AJ291" s="10">
        <v>36589</v>
      </c>
      <c r="AK291" s="22">
        <f>AJ291-AJ290</f>
        <v>1231</v>
      </c>
      <c r="AL291" s="22">
        <f>IFERROR(AJ291/AJ290,0)-1</f>
        <v>3.4815317608462015E-2</v>
      </c>
      <c r="AM291" s="35">
        <f>IFERROR(AJ291/3.974,0)</f>
        <v>9207.0961248112726</v>
      </c>
      <c r="AN291" s="35">
        <f>IFERROR(AJ291/C291," ")</f>
        <v>0.16611656171541944</v>
      </c>
      <c r="AO291" s="10">
        <v>720</v>
      </c>
      <c r="AP291">
        <f>AO291-AO290</f>
        <v>-31</v>
      </c>
      <c r="AQ291">
        <f>IFERROR(AO291/AO290,0)-1</f>
        <v>-4.1278295605858828E-2</v>
      </c>
      <c r="AR291" s="35">
        <f>IFERROR(AO291/3.974,0)</f>
        <v>181.17765475591344</v>
      </c>
      <c r="AS291" s="10">
        <v>1686</v>
      </c>
      <c r="AT291" s="22">
        <f>AS291-AS290</f>
        <v>70</v>
      </c>
      <c r="AU291" s="22">
        <f>IFERROR(AS291/AS290,0)-1</f>
        <v>4.3316831683168244E-2</v>
      </c>
      <c r="AV291" s="35">
        <f>IFERROR(AS291/3.974,0)</f>
        <v>424.25767488676394</v>
      </c>
      <c r="AW291" s="51">
        <f>IFERROR(AS291/C291," ")</f>
        <v>7.6545552776024805E-3</v>
      </c>
      <c r="AX291" s="10">
        <v>182</v>
      </c>
      <c r="AY291">
        <f>AX291-AX290</f>
        <v>14</v>
      </c>
      <c r="AZ291" s="22">
        <f>IFERROR(AX291/AX290,0)-1</f>
        <v>8.3333333333333259E-2</v>
      </c>
      <c r="BA291" s="35">
        <f>IFERROR(AX291/3.974,0)</f>
        <v>45.797684952189229</v>
      </c>
      <c r="BB291" s="51">
        <f>IFERROR(AX291/C291," ")</f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>IFERROR(BC291-BC290,0)</f>
        <v>1284</v>
      </c>
      <c r="BE291" s="51">
        <f>IFERROR(BC291/BC290,0)-1</f>
        <v>3.3884886390626257E-2</v>
      </c>
      <c r="BF291" s="35">
        <f>IFERROR(BC291/3.974,0)</f>
        <v>9858.3291394061398</v>
      </c>
      <c r="BG291" s="35">
        <f>IFERROR(BC291/C291," ")</f>
        <v>0.17786625866585551</v>
      </c>
      <c r="BH291" s="45">
        <v>37824</v>
      </c>
      <c r="BI291" s="48">
        <f>IFERROR((BH291-BH290), 0)</f>
        <v>458</v>
      </c>
      <c r="BJ291" s="14">
        <v>88441</v>
      </c>
      <c r="BK291" s="48">
        <f>IFERROR((BJ291-BJ290),0)</f>
        <v>1229</v>
      </c>
      <c r="BL291" s="14">
        <v>64473</v>
      </c>
      <c r="BM291" s="48">
        <f>IFERROR((BL291-BL290),0)</f>
        <v>951</v>
      </c>
      <c r="BN291" s="14">
        <v>24669</v>
      </c>
      <c r="BO291" s="48">
        <f>IFERROR((BN291-BN290),0)</f>
        <v>355</v>
      </c>
      <c r="BP291" s="14">
        <v>4854</v>
      </c>
      <c r="BQ291" s="48">
        <f>IFERROR((BP291-BP290),0)</f>
        <v>66</v>
      </c>
      <c r="BR291" s="16">
        <v>25</v>
      </c>
      <c r="BS291" s="24">
        <f>IFERROR((BR291-BR290),0)</f>
        <v>0</v>
      </c>
      <c r="BT291" s="16">
        <v>172</v>
      </c>
      <c r="BU291" s="24">
        <f>IFERROR((BT291-BT290),0)</f>
        <v>0</v>
      </c>
      <c r="BV291" s="16">
        <v>724</v>
      </c>
      <c r="BW291" s="24">
        <f>IFERROR((BV291-BV290),0)</f>
        <v>6</v>
      </c>
      <c r="BX291" s="16">
        <v>1801</v>
      </c>
      <c r="BY291" s="24">
        <f>IFERROR((BX291-BX290),0)</f>
        <v>18</v>
      </c>
      <c r="BZ291" s="21">
        <v>942</v>
      </c>
      <c r="CA291" s="27">
        <f>IFERROR((BZ291-BZ290),0)</f>
        <v>8</v>
      </c>
    </row>
    <row r="292" spans="1:79">
      <c r="A292" s="3">
        <v>44189</v>
      </c>
      <c r="B292" s="22">
        <v>44189</v>
      </c>
      <c r="C292" s="10">
        <v>223674</v>
      </c>
      <c r="D292">
        <f>IFERROR(C292-C291,"")</f>
        <v>3413</v>
      </c>
      <c r="E292" s="10">
        <v>3715</v>
      </c>
      <c r="F292">
        <f>E292-E291</f>
        <v>51</v>
      </c>
      <c r="G292" s="10">
        <v>180045</v>
      </c>
      <c r="H292">
        <f>G292-G291</f>
        <v>1905</v>
      </c>
      <c r="I292">
        <f>+IFERROR(C292-E292-G292,"")</f>
        <v>39914</v>
      </c>
      <c r="J292">
        <f>+IFERROR(I292-I291,"")</f>
        <v>1457</v>
      </c>
      <c r="K292">
        <f>+IFERROR(E292/C292,"")</f>
        <v>1.6608993445818468E-2</v>
      </c>
      <c r="L292">
        <f>+IFERROR(G292/C292,"")</f>
        <v>0.80494380214061534</v>
      </c>
      <c r="M292">
        <f>+IFERROR(I292/C292,"")</f>
        <v>0.17844720441356618</v>
      </c>
      <c r="N292" s="22">
        <f>+IFERROR(D292/C292,"")</f>
        <v>1.5258814167046685E-2</v>
      </c>
      <c r="O292">
        <f>+IFERROR(F292/E292,"")</f>
        <v>1.3728129205921938E-2</v>
      </c>
      <c r="P292">
        <f>+IFERROR(H292/G292,"")</f>
        <v>1.058068816129301E-2</v>
      </c>
      <c r="Q292">
        <f>+IFERROR(J292/I292,"")</f>
        <v>3.6503482487347798E-2</v>
      </c>
      <c r="R292" s="22">
        <f>+IFERROR(C292/3.974,"")</f>
        <v>56284.348263714142</v>
      </c>
      <c r="S292" s="22">
        <f>+IFERROR(E292/3.974,"")</f>
        <v>934.82637141419218</v>
      </c>
      <c r="T292" s="22">
        <f>+IFERROR(G292/3.974,"")</f>
        <v>45305.737292400605</v>
      </c>
      <c r="U292" s="22">
        <f>+IFERROR(I292/3.974,"")</f>
        <v>10043.784599899345</v>
      </c>
      <c r="V292" s="10">
        <v>1221114</v>
      </c>
      <c r="W292">
        <f>V292-V291</f>
        <v>16375</v>
      </c>
      <c r="X292" s="22">
        <f>IFERROR(W292-W291,0)</f>
        <v>2136</v>
      </c>
      <c r="Y292" s="35">
        <f>IFERROR(V292/3.974,0)</f>
        <v>307275.79265223956</v>
      </c>
      <c r="Z292" s="10">
        <v>993890</v>
      </c>
      <c r="AA292" s="22">
        <f>Z292-Z291</f>
        <v>12962</v>
      </c>
      <c r="AB292" s="28">
        <f>IFERROR(Z292/V292,0)</f>
        <v>0.8139207313977237</v>
      </c>
      <c r="AC292" s="31">
        <f>IFERROR(AA292-AA291,0)</f>
        <v>1782</v>
      </c>
      <c r="AD292">
        <f>V292-Z292</f>
        <v>227224</v>
      </c>
      <c r="AE292">
        <f>AD292-AD291</f>
        <v>3413</v>
      </c>
      <c r="AF292" s="28">
        <f>IFERROR(AD292/V292,0)</f>
        <v>0.18607926860227628</v>
      </c>
      <c r="AG292" s="31">
        <f>IFERROR(AE292-AE291,0)</f>
        <v>354</v>
      </c>
      <c r="AH292" s="35">
        <f>IFERROR(AE292/W292,0)</f>
        <v>0.20842748091603053</v>
      </c>
      <c r="AI292" s="35">
        <f>IFERROR(AD292/3.974,0)</f>
        <v>57177.654755913434</v>
      </c>
      <c r="AJ292" s="10">
        <v>38044</v>
      </c>
      <c r="AK292" s="22">
        <f>AJ292-AJ291</f>
        <v>1455</v>
      </c>
      <c r="AL292" s="22">
        <f>IFERROR(AJ292/AJ291,0)-1</f>
        <v>3.9766049905709311E-2</v>
      </c>
      <c r="AM292" s="35">
        <f>IFERROR(AJ292/3.974,0)</f>
        <v>9573.2259687971818</v>
      </c>
      <c r="AN292" s="35">
        <f>IFERROR(AJ292/C292," ")</f>
        <v>0.17008682278673426</v>
      </c>
      <c r="AO292" s="10">
        <v>737</v>
      </c>
      <c r="AP292">
        <f>AO292-AO291</f>
        <v>17</v>
      </c>
      <c r="AQ292">
        <f>IFERROR(AO292/AO291,0)-1</f>
        <v>2.3611111111111027E-2</v>
      </c>
      <c r="AR292" s="35">
        <f>IFERROR(AO292/3.974,0)</f>
        <v>185.45546049320583</v>
      </c>
      <c r="AS292" s="10">
        <v>1683</v>
      </c>
      <c r="AT292" s="22">
        <f>AS292-AS291</f>
        <v>-3</v>
      </c>
      <c r="AU292" s="22">
        <f>IFERROR(AS292/AS291,0)-1</f>
        <v>-1.779359430605032E-3</v>
      </c>
      <c r="AV292" s="35">
        <f>IFERROR(AS292/3.974,0)</f>
        <v>423.50276799194762</v>
      </c>
      <c r="AW292" s="51">
        <f>IFERROR(AS292/C292," ")</f>
        <v>7.5243434641487162E-3</v>
      </c>
      <c r="AX292" s="10">
        <v>187</v>
      </c>
      <c r="AY292">
        <f>AX292-AX291</f>
        <v>5</v>
      </c>
      <c r="AZ292" s="22">
        <f>IFERROR(AX292/AX291,0)-1</f>
        <v>2.7472527472527375E-2</v>
      </c>
      <c r="BA292" s="35">
        <f>IFERROR(AX292/3.974,0)</f>
        <v>47.055863110216407</v>
      </c>
      <c r="BB292" s="51">
        <f>IFERROR(AX292/C292," ")</f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>IFERROR(BC292-BC291,0)</f>
        <v>1474</v>
      </c>
      <c r="BE292" s="51">
        <f>IFERROR(BC292/BC291,0)-1</f>
        <v>3.7624116190622114E-2</v>
      </c>
      <c r="BF292" s="35">
        <f>IFERROR(BC292/3.974,0)</f>
        <v>10229.240060392551</v>
      </c>
      <c r="BG292" s="35">
        <f>IFERROR(BC292/C292," ")</f>
        <v>0.18174217834884698</v>
      </c>
      <c r="BH292" s="45">
        <v>38376</v>
      </c>
      <c r="BI292" s="48">
        <f>IFERROR((BH292-BH291), 0)</f>
        <v>552</v>
      </c>
      <c r="BJ292" s="14">
        <v>89840</v>
      </c>
      <c r="BK292" s="48">
        <f>IFERROR((BJ292-BJ291),0)</f>
        <v>1399</v>
      </c>
      <c r="BL292" s="14">
        <v>65425</v>
      </c>
      <c r="BM292" s="48">
        <f>IFERROR((BL292-BL291),0)</f>
        <v>952</v>
      </c>
      <c r="BN292" s="14">
        <v>25107</v>
      </c>
      <c r="BO292" s="48">
        <f>IFERROR((BN292-BN291),0)</f>
        <v>438</v>
      </c>
      <c r="BP292" s="14">
        <v>4926</v>
      </c>
      <c r="BQ292" s="48">
        <f>IFERROR((BP292-BP291),0)</f>
        <v>72</v>
      </c>
      <c r="BR292" s="16">
        <v>26</v>
      </c>
      <c r="BS292" s="24">
        <f>IFERROR((BR292-BR291),0)</f>
        <v>1</v>
      </c>
      <c r="BT292" s="16">
        <v>175</v>
      </c>
      <c r="BU292" s="24">
        <f>IFERROR((BT292-BT291),0)</f>
        <v>3</v>
      </c>
      <c r="BV292" s="16">
        <v>736</v>
      </c>
      <c r="BW292" s="24">
        <f>IFERROR((BV292-BV291),0)</f>
        <v>12</v>
      </c>
      <c r="BX292" s="16">
        <v>1819</v>
      </c>
      <c r="BY292" s="24">
        <f>IFERROR((BX292-BX291),0)</f>
        <v>18</v>
      </c>
      <c r="BZ292" s="21">
        <v>959</v>
      </c>
      <c r="CA292" s="27">
        <f>IFERROR((BZ292-BZ291),0)</f>
        <v>17</v>
      </c>
    </row>
    <row r="293" spans="1:79">
      <c r="A293" s="3">
        <v>44190</v>
      </c>
      <c r="B293" s="22">
        <v>44190</v>
      </c>
      <c r="C293" s="10">
        <v>226660</v>
      </c>
      <c r="D293">
        <f>IFERROR(C293-C292,"")</f>
        <v>2986</v>
      </c>
      <c r="E293" s="10">
        <v>3756</v>
      </c>
      <c r="F293">
        <f>E293-E292</f>
        <v>41</v>
      </c>
      <c r="G293" s="10">
        <v>181749</v>
      </c>
      <c r="H293">
        <f>G293-G292</f>
        <v>1704</v>
      </c>
      <c r="I293">
        <f>+IFERROR(C293-E293-G293,"")</f>
        <v>41155</v>
      </c>
      <c r="J293">
        <f>+IFERROR(I293-I292,"")</f>
        <v>1241</v>
      </c>
      <c r="K293">
        <f>+IFERROR(E293/C293,"")</f>
        <v>1.6571075619871173E-2</v>
      </c>
      <c r="L293">
        <f>+IFERROR(G293/C293,"")</f>
        <v>0.80185740757081092</v>
      </c>
      <c r="M293">
        <f>+IFERROR(I293/C293,"")</f>
        <v>0.18157151680931793</v>
      </c>
      <c r="N293" s="22">
        <f>+IFERROR(D293/C293,"")</f>
        <v>1.3173916879908232E-2</v>
      </c>
      <c r="O293">
        <f>+IFERROR(F293/E293,"")</f>
        <v>1.0915867944621939E-2</v>
      </c>
      <c r="P293">
        <f>+IFERROR(H293/G293,"")</f>
        <v>9.3755674033969925E-3</v>
      </c>
      <c r="Q293">
        <f>+IFERROR(J293/I293,"")</f>
        <v>3.0154294739399831E-2</v>
      </c>
      <c r="R293" s="22">
        <f>+IFERROR(C293/3.974,"")</f>
        <v>57035.732259687968</v>
      </c>
      <c r="S293" s="22">
        <f>+IFERROR(E293/3.974,"")</f>
        <v>945.1434323100151</v>
      </c>
      <c r="T293" s="22">
        <f>+IFERROR(G293/3.974,"")</f>
        <v>45734.524408656267</v>
      </c>
      <c r="U293" s="22">
        <f>+IFERROR(I293/3.974,"")</f>
        <v>10356.064418721691</v>
      </c>
      <c r="V293" s="10">
        <v>1232494</v>
      </c>
      <c r="W293">
        <f>V293-V292</f>
        <v>11380</v>
      </c>
      <c r="X293" s="22">
        <f>IFERROR(W293-W292,0)</f>
        <v>-4995</v>
      </c>
      <c r="Y293" s="35">
        <f>IFERROR(V293/3.974,0)</f>
        <v>310139.40613990941</v>
      </c>
      <c r="Z293" s="10">
        <v>1002284</v>
      </c>
      <c r="AA293" s="22">
        <f>Z293-Z292</f>
        <v>8394</v>
      </c>
      <c r="AB293" s="28">
        <f>IFERROR(Z293/V293,0)</f>
        <v>0.8132161292468767</v>
      </c>
      <c r="AC293" s="31">
        <f>IFERROR(AA293-AA292,0)</f>
        <v>-4568</v>
      </c>
      <c r="AD293">
        <f>V293-Z293</f>
        <v>230210</v>
      </c>
      <c r="AE293">
        <f>AD293-AD292</f>
        <v>2986</v>
      </c>
      <c r="AF293" s="28">
        <f>IFERROR(AD293/V293,0)</f>
        <v>0.18678387075312333</v>
      </c>
      <c r="AG293" s="31">
        <f>IFERROR(AE293-AE292,0)</f>
        <v>-427</v>
      </c>
      <c r="AH293" s="35">
        <f>IFERROR(AE293/W293,0)</f>
        <v>0.26239015817223199</v>
      </c>
      <c r="AI293" s="35">
        <f>IFERROR(AD293/3.974,0)</f>
        <v>57929.038751887267</v>
      </c>
      <c r="AJ293" s="10">
        <v>38457</v>
      </c>
      <c r="AK293" s="22">
        <f>AJ293-AJ292</f>
        <v>413</v>
      </c>
      <c r="AL293" s="22">
        <f>IFERROR(AJ293/AJ292,0)-1</f>
        <v>1.0855851119756066E-2</v>
      </c>
      <c r="AM293" s="35">
        <f>IFERROR(AJ293/3.974,0)</f>
        <v>9677.1514846502268</v>
      </c>
      <c r="AN293" s="35">
        <f>IFERROR(AJ293/C293," ")</f>
        <v>0.16966822553604519</v>
      </c>
      <c r="AO293" s="10">
        <v>697</v>
      </c>
      <c r="AP293">
        <f>AO293-AO292</f>
        <v>-40</v>
      </c>
      <c r="AQ293">
        <f>IFERROR(AO293/AO292,0)-1</f>
        <v>-5.4274084124830368E-2</v>
      </c>
      <c r="AR293" s="35">
        <f>IFERROR(AO293/3.974,0)</f>
        <v>175.39003522898841</v>
      </c>
      <c r="AS293" s="10">
        <v>1813</v>
      </c>
      <c r="AT293" s="22">
        <f>AS293-AS292</f>
        <v>130</v>
      </c>
      <c r="AU293" s="22">
        <f>IFERROR(AS293/AS292,0)-1</f>
        <v>7.7243018419488996E-2</v>
      </c>
      <c r="AV293" s="35">
        <f>IFERROR(AS293/3.974,0)</f>
        <v>456.21540010065422</v>
      </c>
      <c r="AW293" s="51">
        <f>IFERROR(AS293/C293," ")</f>
        <v>7.9987646695491039E-3</v>
      </c>
      <c r="AX293" s="10">
        <v>188</v>
      </c>
      <c r="AY293">
        <f>AX293-AX292</f>
        <v>1</v>
      </c>
      <c r="AZ293" s="22">
        <f>IFERROR(AX293/AX292,0)-1</f>
        <v>5.3475935828877219E-3</v>
      </c>
      <c r="BA293" s="35">
        <f>IFERROR(AX293/3.974,0)</f>
        <v>47.307498741821838</v>
      </c>
      <c r="BB293" s="51">
        <f>IFERROR(AX293/C293," ")</f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>IFERROR(BC293-BC292,0)</f>
        <v>504</v>
      </c>
      <c r="BE293" s="51">
        <f>IFERROR(BC293/BC292,0)-1</f>
        <v>1.2398218986002796E-2</v>
      </c>
      <c r="BF293" s="35">
        <f>IFERROR(BC293/3.974,0)</f>
        <v>10356.064418721691</v>
      </c>
      <c r="BG293" s="35">
        <f>IFERROR(BC293/C293," ")</f>
        <v>0.18157151680931793</v>
      </c>
      <c r="BH293" s="45">
        <v>38841</v>
      </c>
      <c r="BI293" s="48">
        <f>IFERROR((BH293-BH292), 0)</f>
        <v>465</v>
      </c>
      <c r="BJ293" s="14">
        <v>91039</v>
      </c>
      <c r="BK293" s="48">
        <f>IFERROR((BJ293-BJ292),0)</f>
        <v>1199</v>
      </c>
      <c r="BL293" s="14">
        <v>66306</v>
      </c>
      <c r="BM293" s="48">
        <f>IFERROR((BL293-BL292),0)</f>
        <v>881</v>
      </c>
      <c r="BN293" s="14">
        <v>25479</v>
      </c>
      <c r="BO293" s="48">
        <f>IFERROR((BN293-BN292),0)</f>
        <v>372</v>
      </c>
      <c r="BP293" s="14">
        <v>4995</v>
      </c>
      <c r="BQ293" s="48">
        <f>IFERROR((BP293-BP292),0)</f>
        <v>69</v>
      </c>
      <c r="BR293" s="16">
        <v>27</v>
      </c>
      <c r="BS293" s="24">
        <f>IFERROR((BR293-BR292),0)</f>
        <v>1</v>
      </c>
      <c r="BT293" s="16">
        <v>177</v>
      </c>
      <c r="BU293" s="24">
        <f>IFERROR((BT293-BT292),0)</f>
        <v>2</v>
      </c>
      <c r="BV293" s="16">
        <v>744</v>
      </c>
      <c r="BW293" s="24">
        <f>IFERROR((BV293-BV292),0)</f>
        <v>8</v>
      </c>
      <c r="BX293" s="16">
        <v>1842</v>
      </c>
      <c r="BY293" s="24">
        <f>IFERROR((BX293-BX292),0)</f>
        <v>23</v>
      </c>
      <c r="BZ293" s="21">
        <v>966</v>
      </c>
      <c r="CA293" s="27">
        <f>IFERROR((BZ293-BZ292),0)</f>
        <v>7</v>
      </c>
    </row>
    <row r="294" spans="1:79">
      <c r="A294" s="3">
        <v>44191</v>
      </c>
      <c r="B294" s="22">
        <v>44191</v>
      </c>
      <c r="C294" s="10">
        <v>228724</v>
      </c>
      <c r="D294">
        <f>IFERROR(C294-C293,"")</f>
        <v>2064</v>
      </c>
      <c r="E294" s="10">
        <v>3799</v>
      </c>
      <c r="F294">
        <f>E294-E293</f>
        <v>43</v>
      </c>
      <c r="G294" s="10">
        <v>183522</v>
      </c>
      <c r="H294">
        <f>G294-G293</f>
        <v>1773</v>
      </c>
      <c r="I294">
        <f>+IFERROR(C294-E294-G294,"")</f>
        <v>41403</v>
      </c>
      <c r="J294">
        <f>+IFERROR(I294-I293,"")</f>
        <v>248</v>
      </c>
      <c r="K294">
        <f>+IFERROR(E294/C294,"")</f>
        <v>1.6609538133296024E-2</v>
      </c>
      <c r="L294">
        <f>+IFERROR(G294/C294,"")</f>
        <v>0.80237316591175389</v>
      </c>
      <c r="M294">
        <f>+IFERROR(I294/C294,"")</f>
        <v>0.18101729595495006</v>
      </c>
      <c r="N294" s="22">
        <f>+IFERROR(D294/C294,"")</f>
        <v>9.0239764956891282E-3</v>
      </c>
      <c r="O294">
        <f>+IFERROR(F294/E294,"")</f>
        <v>1.1318768096867597E-2</v>
      </c>
      <c r="P294">
        <f>+IFERROR(H294/G294,"")</f>
        <v>9.6609670775165916E-3</v>
      </c>
      <c r="Q294">
        <f>+IFERROR(J294/I294,"")</f>
        <v>5.9899041132285098E-3</v>
      </c>
      <c r="R294" s="22">
        <f>+IFERROR(C294/3.974,"")</f>
        <v>57555.108203321586</v>
      </c>
      <c r="S294" s="22">
        <f>+IFERROR(E294/3.974,"")</f>
        <v>955.96376446904878</v>
      </c>
      <c r="T294" s="22">
        <f>+IFERROR(G294/3.974,"")</f>
        <v>46180.674383492704</v>
      </c>
      <c r="U294" s="22">
        <f>+IFERROR(I294/3.974,"")</f>
        <v>10418.470055359838</v>
      </c>
      <c r="V294" s="10">
        <v>1242275</v>
      </c>
      <c r="W294">
        <f>V294-V293</f>
        <v>9781</v>
      </c>
      <c r="X294" s="22">
        <f>IFERROR(W294-W293,0)</f>
        <v>-1599</v>
      </c>
      <c r="Y294" s="35">
        <f>IFERROR(V294/3.974,0)</f>
        <v>312600.65425264218</v>
      </c>
      <c r="Z294" s="10">
        <v>1010001</v>
      </c>
      <c r="AA294" s="22">
        <f>Z294-Z293</f>
        <v>7717</v>
      </c>
      <c r="AB294" s="28">
        <f>IFERROR(Z294/V294,0)</f>
        <v>0.81302529633132758</v>
      </c>
      <c r="AC294" s="31">
        <f>IFERROR(AA294-AA293,0)</f>
        <v>-677</v>
      </c>
      <c r="AD294">
        <f>V294-Z294</f>
        <v>232274</v>
      </c>
      <c r="AE294">
        <f>AD294-AD293</f>
        <v>2064</v>
      </c>
      <c r="AF294" s="28">
        <f>IFERROR(AD294/V294,0)</f>
        <v>0.18697470366867239</v>
      </c>
      <c r="AG294" s="31">
        <f>IFERROR(AE294-AE293,0)</f>
        <v>-922</v>
      </c>
      <c r="AH294" s="35">
        <f>IFERROR(AE294/W294,0)</f>
        <v>0.21102136795828647</v>
      </c>
      <c r="AI294" s="35">
        <f>IFERROR(AD294/3.974,0)</f>
        <v>58448.414695520885</v>
      </c>
      <c r="AJ294" s="10">
        <v>38683</v>
      </c>
      <c r="AK294" s="22">
        <f>AJ294-AJ293</f>
        <v>226</v>
      </c>
      <c r="AL294" s="22">
        <f>IFERROR(AJ294/AJ293,0)-1</f>
        <v>5.8766934498271084E-3</v>
      </c>
      <c r="AM294" s="35">
        <f>IFERROR(AJ294/3.974,0)</f>
        <v>9734.0211373930542</v>
      </c>
      <c r="AN294" s="35">
        <f>IFERROR(AJ294/C294," ")</f>
        <v>0.16912523390636749</v>
      </c>
      <c r="AO294" s="10">
        <v>689</v>
      </c>
      <c r="AP294">
        <f>AO294-AO293</f>
        <v>-8</v>
      </c>
      <c r="AQ294">
        <f>IFERROR(AO294/AO293,0)-1</f>
        <v>-1.1477761836441891E-2</v>
      </c>
      <c r="AR294" s="35">
        <f>IFERROR(AO294/3.974,0)</f>
        <v>173.37695017614493</v>
      </c>
      <c r="AS294" s="10">
        <v>1846</v>
      </c>
      <c r="AT294" s="22">
        <f>AS294-AS293</f>
        <v>33</v>
      </c>
      <c r="AU294" s="22">
        <f>IFERROR(AS294/AS293,0)-1</f>
        <v>1.8201875344732388E-2</v>
      </c>
      <c r="AV294" s="35">
        <f>IFERROR(AS294/3.974,0)</f>
        <v>464.51937594363358</v>
      </c>
      <c r="AW294" s="51">
        <f>IFERROR(AS294/C294," ")</f>
        <v>8.0708626991483189E-3</v>
      </c>
      <c r="AX294" s="10">
        <v>185</v>
      </c>
      <c r="AY294">
        <f>AX294-AX293</f>
        <v>-3</v>
      </c>
      <c r="AZ294" s="22">
        <f>IFERROR(AX294/AX293,0)-1</f>
        <v>-1.5957446808510634E-2</v>
      </c>
      <c r="BA294" s="35">
        <f>IFERROR(AX294/3.974,0)</f>
        <v>46.55259184700553</v>
      </c>
      <c r="BB294" s="51">
        <f>IFERROR(AX294/C294," ")</f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>IFERROR(BC294-BC293,0)</f>
        <v>248</v>
      </c>
      <c r="BE294" s="51">
        <f>IFERROR(BC294/BC293,0)-1</f>
        <v>6.0259992710485211E-3</v>
      </c>
      <c r="BF294" s="35">
        <f>IFERROR(BC294/3.974,0)</f>
        <v>10418.470055359838</v>
      </c>
      <c r="BG294" s="35">
        <f>IFERROR(BC294/C294," ")</f>
        <v>0.18101729595495006</v>
      </c>
      <c r="BH294" s="45">
        <v>39192</v>
      </c>
      <c r="BI294" s="48">
        <f>IFERROR((BH294-BH293), 0)</f>
        <v>351</v>
      </c>
      <c r="BJ294" s="14">
        <v>91817</v>
      </c>
      <c r="BK294" s="48">
        <f>IFERROR((BJ294-BJ293),0)</f>
        <v>778</v>
      </c>
      <c r="BL294" s="14">
        <v>66914</v>
      </c>
      <c r="BM294" s="48">
        <f>IFERROR((BL294-BL293),0)</f>
        <v>608</v>
      </c>
      <c r="BN294" s="14">
        <v>25766</v>
      </c>
      <c r="BO294" s="48">
        <f>IFERROR((BN294-BN293),0)</f>
        <v>287</v>
      </c>
      <c r="BP294" s="14">
        <v>5035</v>
      </c>
      <c r="BQ294" s="48">
        <f>IFERROR((BP294-BP293),0)</f>
        <v>40</v>
      </c>
      <c r="BR294" s="16">
        <v>27</v>
      </c>
      <c r="BS294" s="24">
        <f>IFERROR((BR294-BR293),0)</f>
        <v>0</v>
      </c>
      <c r="BT294" s="16">
        <v>177</v>
      </c>
      <c r="BU294" s="24">
        <f>IFERROR((BT294-BT293),0)</f>
        <v>0</v>
      </c>
      <c r="BV294" s="16">
        <v>753</v>
      </c>
      <c r="BW294" s="24">
        <f>IFERROR((BV294-BV293),0)</f>
        <v>9</v>
      </c>
      <c r="BX294" s="16">
        <v>1865</v>
      </c>
      <c r="BY294" s="24">
        <f>IFERROR((BX294-BX293),0)</f>
        <v>23</v>
      </c>
      <c r="BZ294" s="21">
        <v>977</v>
      </c>
      <c r="CA294" s="27">
        <f>IFERROR((BZ294-BZ293),0)</f>
        <v>11</v>
      </c>
    </row>
    <row r="295" spans="1:79">
      <c r="A295" s="3">
        <v>44192</v>
      </c>
      <c r="B295" s="22">
        <v>44192</v>
      </c>
      <c r="C295" s="10">
        <v>231357</v>
      </c>
      <c r="D295">
        <f>IFERROR(C295-C294,"")</f>
        <v>2633</v>
      </c>
      <c r="E295" s="10">
        <v>3840</v>
      </c>
      <c r="F295">
        <f>E295-E294</f>
        <v>41</v>
      </c>
      <c r="G295" s="10">
        <v>185966</v>
      </c>
      <c r="H295">
        <f>G295-G294</f>
        <v>2444</v>
      </c>
      <c r="I295">
        <f>+IFERROR(C295-E295-G295,"")</f>
        <v>41551</v>
      </c>
      <c r="J295">
        <f>+IFERROR(I295-I294,"")</f>
        <v>148</v>
      </c>
      <c r="K295">
        <f>+IFERROR(E295/C295,"")</f>
        <v>1.6597725592914846E-2</v>
      </c>
      <c r="L295">
        <f>+IFERROR(G295/C295,"")</f>
        <v>0.8038053743781256</v>
      </c>
      <c r="M295">
        <f>+IFERROR(I295/C295,"")</f>
        <v>0.17959690002895956</v>
      </c>
      <c r="N295" s="22">
        <f>+IFERROR(D295/C295,"")</f>
        <v>1.1380680074516872E-2</v>
      </c>
      <c r="O295">
        <f>+IFERROR(F295/E295,"")</f>
        <v>1.0677083333333334E-2</v>
      </c>
      <c r="P295">
        <f>+IFERROR(H295/G295,"")</f>
        <v>1.314218728154609E-2</v>
      </c>
      <c r="Q295">
        <f>+IFERROR(J295/I295,"")</f>
        <v>3.5618878005342831E-3</v>
      </c>
      <c r="R295" s="22">
        <f>+IFERROR(C295/3.974,"")</f>
        <v>58217.664821338702</v>
      </c>
      <c r="S295" s="22">
        <f>+IFERROR(E295/3.974,"")</f>
        <v>966.28082536487159</v>
      </c>
      <c r="T295" s="22">
        <f>+IFERROR(G295/3.974,"")</f>
        <v>46795.671867136385</v>
      </c>
      <c r="U295" s="22">
        <f>+IFERROR(I295/3.974,"")</f>
        <v>10455.712128837444</v>
      </c>
      <c r="V295" s="10">
        <v>1252106</v>
      </c>
      <c r="W295">
        <f>V295-V294</f>
        <v>9831</v>
      </c>
      <c r="X295" s="22">
        <f>IFERROR(W295-W294,0)</f>
        <v>50</v>
      </c>
      <c r="Y295" s="35">
        <f>IFERROR(V295/3.974,0)</f>
        <v>315074.48414695519</v>
      </c>
      <c r="Z295" s="10">
        <v>1017199</v>
      </c>
      <c r="AA295" s="22">
        <f>Z295-Z294</f>
        <v>7198</v>
      </c>
      <c r="AB295" s="28">
        <f>IFERROR(Z295/V295,0)</f>
        <v>0.81239048451169471</v>
      </c>
      <c r="AC295" s="31">
        <f>IFERROR(AA295-AA294,0)</f>
        <v>-519</v>
      </c>
      <c r="AD295">
        <f>V295-Z295</f>
        <v>234907</v>
      </c>
      <c r="AE295">
        <f>AD295-AD294</f>
        <v>2633</v>
      </c>
      <c r="AF295" s="28">
        <f>IFERROR(AD295/V295,0)</f>
        <v>0.18760951548830529</v>
      </c>
      <c r="AG295" s="31">
        <f>IFERROR(AE295-AE294,0)</f>
        <v>569</v>
      </c>
      <c r="AH295" s="35">
        <f>IFERROR(AE295/W295,0)</f>
        <v>0.26782626385922081</v>
      </c>
      <c r="AI295" s="35">
        <f>IFERROR(AD295/3.974,0)</f>
        <v>59110.971313537993</v>
      </c>
      <c r="AJ295" s="10">
        <v>38825</v>
      </c>
      <c r="AK295" s="22">
        <f>AJ295-AJ294</f>
        <v>142</v>
      </c>
      <c r="AL295" s="22">
        <f>IFERROR(AJ295/AJ294,0)-1</f>
        <v>3.6708631698678662E-3</v>
      </c>
      <c r="AM295" s="35">
        <f>IFERROR(AJ295/3.974,0)</f>
        <v>9769.7533970810255</v>
      </c>
      <c r="AN295" s="35">
        <f>IFERROR(AJ295/C295," ")</f>
        <v>0.16781424378773929</v>
      </c>
      <c r="AO295" s="10">
        <v>695</v>
      </c>
      <c r="AP295">
        <f>AO295-AO294</f>
        <v>6</v>
      </c>
      <c r="AQ295">
        <f>IFERROR(AO295/AO294,0)-1</f>
        <v>8.7082728592162706E-3</v>
      </c>
      <c r="AR295" s="35">
        <f>IFERROR(AO295/3.974,0)</f>
        <v>174.88676396577753</v>
      </c>
      <c r="AS295" s="10">
        <v>1848</v>
      </c>
      <c r="AT295" s="22">
        <f>AS295-AS294</f>
        <v>2</v>
      </c>
      <c r="AU295" s="22">
        <f>IFERROR(AS295/AS294,0)-1</f>
        <v>1.0834236186347823E-3</v>
      </c>
      <c r="AV295" s="35">
        <f>IFERROR(AS295/3.974,0)</f>
        <v>465.02264720684445</v>
      </c>
      <c r="AW295" s="51">
        <f>IFERROR(AS295/C295," ")</f>
        <v>7.9876554415902693E-3</v>
      </c>
      <c r="AX295" s="10">
        <v>183</v>
      </c>
      <c r="AY295">
        <f>AX295-AX294</f>
        <v>-2</v>
      </c>
      <c r="AZ295" s="22">
        <f>IFERROR(AX295/AX294,0)-1</f>
        <v>-1.0810810810810811E-2</v>
      </c>
      <c r="BA295" s="35">
        <f>IFERROR(AX295/3.974,0)</f>
        <v>46.04932058379466</v>
      </c>
      <c r="BB295" s="51">
        <f>IFERROR(AX295/C295," ")</f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>IFERROR(BC295-BC294,0)</f>
        <v>148</v>
      </c>
      <c r="BE295" s="51">
        <f>IFERROR(BC295/BC294,0)-1</f>
        <v>3.5746201966040392E-3</v>
      </c>
      <c r="BF295" s="35">
        <f>IFERROR(BC295/3.974,0)</f>
        <v>10455.712128837444</v>
      </c>
      <c r="BG295" s="35">
        <f>IFERROR(BC295/C295," ")</f>
        <v>0.17959690002895956</v>
      </c>
      <c r="BH295" s="45">
        <v>39589</v>
      </c>
      <c r="BI295" s="48">
        <f>IFERROR((BH295-BH294), 0)</f>
        <v>397</v>
      </c>
      <c r="BJ295" s="14">
        <v>92840</v>
      </c>
      <c r="BK295" s="48">
        <f>IFERROR((BJ295-BJ294),0)</f>
        <v>1023</v>
      </c>
      <c r="BL295" s="14">
        <v>67701</v>
      </c>
      <c r="BM295" s="48">
        <f>IFERROR((BL295-BL294),0)</f>
        <v>787</v>
      </c>
      <c r="BN295" s="14">
        <v>26121</v>
      </c>
      <c r="BO295" s="48">
        <f>IFERROR((BN295-BN294),0)</f>
        <v>355</v>
      </c>
      <c r="BP295" s="14">
        <v>5106</v>
      </c>
      <c r="BQ295" s="48">
        <f>IFERROR((BP295-BP294),0)</f>
        <v>71</v>
      </c>
      <c r="BR295" s="16">
        <v>27</v>
      </c>
      <c r="BS295" s="24">
        <f>IFERROR((BR295-BR294),0)</f>
        <v>0</v>
      </c>
      <c r="BT295" s="16">
        <v>180</v>
      </c>
      <c r="BU295" s="24">
        <f>IFERROR((BT295-BT294),0)</f>
        <v>3</v>
      </c>
      <c r="BV295" s="16">
        <v>757</v>
      </c>
      <c r="BW295" s="24">
        <f>IFERROR((BV295-BV294),0)</f>
        <v>4</v>
      </c>
      <c r="BX295" s="16">
        <v>1887</v>
      </c>
      <c r="BY295" s="24">
        <f>IFERROR((BX295-BX294),0)</f>
        <v>22</v>
      </c>
      <c r="BZ295" s="21">
        <v>989</v>
      </c>
      <c r="CA295" s="27">
        <f>IFERROR((BZ295-BZ294),0)</f>
        <v>12</v>
      </c>
    </row>
    <row r="296" spans="1:79">
      <c r="A296" s="3">
        <v>44193</v>
      </c>
      <c r="B296" s="22">
        <v>44193</v>
      </c>
      <c r="C296" s="10">
        <v>233705</v>
      </c>
      <c r="D296">
        <f>IFERROR(C296-C295,"")</f>
        <v>2348</v>
      </c>
      <c r="E296" s="10">
        <v>3892</v>
      </c>
      <c r="F296">
        <f>E296-E295</f>
        <v>52</v>
      </c>
      <c r="G296" s="10">
        <v>187552</v>
      </c>
      <c r="H296">
        <f>G296-G295</f>
        <v>1586</v>
      </c>
      <c r="I296">
        <f>+IFERROR(C296-E296-G296,"")</f>
        <v>42261</v>
      </c>
      <c r="J296">
        <f>+IFERROR(I296-I295,"")</f>
        <v>710</v>
      </c>
      <c r="K296">
        <f>+IFERROR(E296/C296,"")</f>
        <v>1.6653473395947884E-2</v>
      </c>
      <c r="L296">
        <f>+IFERROR(G296/C296,"")</f>
        <v>0.80251599238356042</v>
      </c>
      <c r="M296">
        <f>+IFERROR(I296/C296,"")</f>
        <v>0.18083053422049164</v>
      </c>
      <c r="N296" s="22">
        <f>+IFERROR(D296/C296,"")</f>
        <v>1.0046853939795897E-2</v>
      </c>
      <c r="O296">
        <f>+IFERROR(F296/E296,"")</f>
        <v>1.3360739979445015E-2</v>
      </c>
      <c r="P296">
        <f>+IFERROR(H296/G296,"")</f>
        <v>8.4563214468520737E-3</v>
      </c>
      <c r="Q296">
        <f>+IFERROR(J296/I296,"")</f>
        <v>1.6800359669671801E-2</v>
      </c>
      <c r="R296" s="22">
        <f>+IFERROR(C296/3.974,"")</f>
        <v>58808.505284348263</v>
      </c>
      <c r="S296" s="22">
        <f>+IFERROR(E296/3.974,"")</f>
        <v>979.36587820835427</v>
      </c>
      <c r="T296" s="22">
        <f>+IFERROR(G296/3.974,"")</f>
        <v>47194.765978862604</v>
      </c>
      <c r="U296" s="22">
        <f>+IFERROR(I296/3.974,"")</f>
        <v>10634.373427277302</v>
      </c>
      <c r="V296" s="10">
        <v>1259828</v>
      </c>
      <c r="W296">
        <f>V296-V295</f>
        <v>7722</v>
      </c>
      <c r="X296" s="22">
        <f>IFERROR(W296-W295,0)</f>
        <v>-2109</v>
      </c>
      <c r="Y296" s="35">
        <f>IFERROR(V296/3.974,0)</f>
        <v>317017.61449421238</v>
      </c>
      <c r="Z296" s="10">
        <v>1022573</v>
      </c>
      <c r="AA296" s="22">
        <f>Z296-Z295</f>
        <v>5374</v>
      </c>
      <c r="AB296" s="28">
        <f>IFERROR(Z296/V296,0)</f>
        <v>0.81167667332366</v>
      </c>
      <c r="AC296" s="31">
        <f>IFERROR(AA296-AA295,0)</f>
        <v>-1824</v>
      </c>
      <c r="AD296">
        <f>V296-Z296</f>
        <v>237255</v>
      </c>
      <c r="AE296">
        <f>AD296-AD295</f>
        <v>2348</v>
      </c>
      <c r="AF296" s="28">
        <f>IFERROR(AD296/V296,0)</f>
        <v>0.18832332667633994</v>
      </c>
      <c r="AG296" s="31">
        <f>IFERROR(AE296-AE295,0)</f>
        <v>-285</v>
      </c>
      <c r="AH296" s="35">
        <f>IFERROR(AE296/W296,0)</f>
        <v>0.30406630406630408</v>
      </c>
      <c r="AI296" s="35">
        <f>IFERROR(AD296/3.974,0)</f>
        <v>59701.811776547554</v>
      </c>
      <c r="AJ296" s="10">
        <v>39404</v>
      </c>
      <c r="AK296" s="22">
        <f>AJ296-AJ295</f>
        <v>579</v>
      </c>
      <c r="AL296" s="22">
        <f>IFERROR(AJ296/AJ295,0)-1</f>
        <v>1.4913071474565331E-2</v>
      </c>
      <c r="AM296" s="35">
        <f>IFERROR(AJ296/3.974,0)</f>
        <v>9915.4504277805736</v>
      </c>
      <c r="AN296" s="35">
        <f>IFERROR(AJ296/C296," ")</f>
        <v>0.16860572088744358</v>
      </c>
      <c r="AO296" s="10">
        <v>730</v>
      </c>
      <c r="AP296">
        <f>AO296-AO295</f>
        <v>35</v>
      </c>
      <c r="AQ296">
        <f>IFERROR(AO296/AO295,0)-1</f>
        <v>5.0359712230215736E-2</v>
      </c>
      <c r="AR296" s="35">
        <f>IFERROR(AO296/3.974,0)</f>
        <v>183.69401107196779</v>
      </c>
      <c r="AS296" s="10">
        <v>1945</v>
      </c>
      <c r="AT296" s="22">
        <f>AS296-AS295</f>
        <v>97</v>
      </c>
      <c r="AU296" s="22">
        <f>IFERROR(AS296/AS295,0)-1</f>
        <v>5.2489177489177585E-2</v>
      </c>
      <c r="AV296" s="35">
        <f>IFERROR(AS296/3.974,0)</f>
        <v>489.4313034725717</v>
      </c>
      <c r="AW296" s="51">
        <f>IFERROR(AS296/C296," ")</f>
        <v>8.3224577993624444E-3</v>
      </c>
      <c r="AX296" s="10">
        <v>182</v>
      </c>
      <c r="AY296">
        <f>AX296-AX295</f>
        <v>-1</v>
      </c>
      <c r="AZ296" s="22">
        <f>IFERROR(AX296/AX295,0)-1</f>
        <v>-5.464480874316946E-3</v>
      </c>
      <c r="BA296" s="35">
        <f>IFERROR(AX296/3.974,0)</f>
        <v>45.797684952189229</v>
      </c>
      <c r="BB296" s="51">
        <f>IFERROR(AX296/C296," ")</f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>IFERROR(BC296-BC295,0)</f>
        <v>710</v>
      </c>
      <c r="BE296" s="51">
        <f>IFERROR(BC296/BC295,0)-1</f>
        <v>1.7087434718779271E-2</v>
      </c>
      <c r="BF296" s="35">
        <f>IFERROR(BC296/3.974,0)</f>
        <v>10634.373427277302</v>
      </c>
      <c r="BG296" s="35">
        <f>IFERROR(BC296/C296," ")</f>
        <v>0.18083053422049164</v>
      </c>
      <c r="BH296" s="45">
        <v>39994</v>
      </c>
      <c r="BI296" s="48">
        <f>IFERROR((BH296-BH295), 0)</f>
        <v>405</v>
      </c>
      <c r="BJ296" s="14">
        <v>93720</v>
      </c>
      <c r="BK296" s="48">
        <f>IFERROR((BJ296-BJ295),0)</f>
        <v>880</v>
      </c>
      <c r="BL296" s="14">
        <v>68374</v>
      </c>
      <c r="BM296" s="48">
        <f>IFERROR((BL296-BL295),0)</f>
        <v>673</v>
      </c>
      <c r="BN296" s="14">
        <v>26443</v>
      </c>
      <c r="BO296" s="48">
        <f>IFERROR((BN296-BN295),0)</f>
        <v>322</v>
      </c>
      <c r="BP296" s="14">
        <v>5174</v>
      </c>
      <c r="BQ296" s="48">
        <f>IFERROR((BP296-BP295),0)</f>
        <v>68</v>
      </c>
      <c r="BR296" s="16">
        <v>27</v>
      </c>
      <c r="BS296" s="24">
        <f>IFERROR((BR296-BR295),0)</f>
        <v>0</v>
      </c>
      <c r="BT296" s="16">
        <v>181</v>
      </c>
      <c r="BU296" s="24">
        <f>IFERROR((BT296-BT295),0)</f>
        <v>1</v>
      </c>
      <c r="BV296" s="16">
        <v>769</v>
      </c>
      <c r="BW296" s="24">
        <f>IFERROR((BV296-BV295),0)</f>
        <v>12</v>
      </c>
      <c r="BX296" s="16">
        <v>1911</v>
      </c>
      <c r="BY296" s="24">
        <f>IFERROR((BX296-BX295),0)</f>
        <v>24</v>
      </c>
      <c r="BZ296" s="21">
        <v>1004</v>
      </c>
      <c r="CA296" s="27">
        <f>IFERROR((BZ296-BZ295),0)</f>
        <v>15</v>
      </c>
    </row>
    <row r="297" spans="1:79">
      <c r="A297" s="3">
        <v>44194</v>
      </c>
      <c r="B297" s="22">
        <v>44194</v>
      </c>
      <c r="C297" s="10">
        <v>238279</v>
      </c>
      <c r="D297">
        <f>IFERROR(C297-C296,"")</f>
        <v>4574</v>
      </c>
      <c r="E297" s="10">
        <v>3933</v>
      </c>
      <c r="F297">
        <f>E297-E296</f>
        <v>41</v>
      </c>
      <c r="G297" s="10">
        <v>189764</v>
      </c>
      <c r="H297">
        <f>G297-G296</f>
        <v>2212</v>
      </c>
      <c r="I297">
        <f>+IFERROR(C297-E297-G297,"")</f>
        <v>44582</v>
      </c>
      <c r="J297">
        <f>+IFERROR(I297-I296,"")</f>
        <v>2321</v>
      </c>
      <c r="K297">
        <f>+IFERROR(E297/C297,"")</f>
        <v>1.650586077665258E-2</v>
      </c>
      <c r="L297">
        <f>+IFERROR(G297/C297,"")</f>
        <v>0.79639414300043232</v>
      </c>
      <c r="M297">
        <f>+IFERROR(I297/C297,"")</f>
        <v>0.18709999622291515</v>
      </c>
      <c r="N297" s="22">
        <f>+IFERROR(D297/C297,"")</f>
        <v>1.9195984539132696E-2</v>
      </c>
      <c r="O297">
        <f>+IFERROR(F297/E297,"")</f>
        <v>1.0424612255275871E-2</v>
      </c>
      <c r="P297">
        <f>+IFERROR(H297/G297,"")</f>
        <v>1.1656583967454311E-2</v>
      </c>
      <c r="Q297">
        <f>+IFERROR(J297/I297,"")</f>
        <v>5.2061370059665338E-2</v>
      </c>
      <c r="R297" s="22">
        <f>+IFERROR(C297/3.974,"")</f>
        <v>59959.486663311523</v>
      </c>
      <c r="S297" s="22">
        <f>+IFERROR(E297/3.974,"")</f>
        <v>989.68293910417708</v>
      </c>
      <c r="T297" s="22">
        <f>+IFERROR(G297/3.974,"")</f>
        <v>47751.383995973825</v>
      </c>
      <c r="U297" s="22">
        <f>+IFERROR(I297/3.974,"")</f>
        <v>11218.419728233517</v>
      </c>
      <c r="V297" s="10">
        <v>1275819</v>
      </c>
      <c r="W297">
        <f>V297-V296</f>
        <v>15991</v>
      </c>
      <c r="X297" s="22">
        <f>IFERROR(W297-W296,0)</f>
        <v>8269</v>
      </c>
      <c r="Y297" s="35">
        <f>IFERROR(V297/3.974,0)</f>
        <v>321041.51987921487</v>
      </c>
      <c r="Z297" s="10">
        <v>1033990</v>
      </c>
      <c r="AA297" s="22">
        <f>Z297-Z296</f>
        <v>11417</v>
      </c>
      <c r="AB297" s="28">
        <f>IFERROR(Z297/V297,0)</f>
        <v>0.81045195282402915</v>
      </c>
      <c r="AC297" s="31">
        <f>IFERROR(AA297-AA296,0)</f>
        <v>6043</v>
      </c>
      <c r="AD297">
        <f>V297-Z297</f>
        <v>241829</v>
      </c>
      <c r="AE297">
        <f>AD297-AD296</f>
        <v>4574</v>
      </c>
      <c r="AF297" s="28">
        <f>IFERROR(AD297/V297,0)</f>
        <v>0.18954804717597087</v>
      </c>
      <c r="AG297" s="31">
        <f>IFERROR(AE297-AE296,0)</f>
        <v>2226</v>
      </c>
      <c r="AH297" s="35">
        <f>IFERROR(AE297/W297,0)</f>
        <v>0.28603589519104494</v>
      </c>
      <c r="AI297" s="35">
        <f>IFERROR(AD297/3.974,0)</f>
        <v>60852.793155510815</v>
      </c>
      <c r="AJ297" s="10">
        <v>41769</v>
      </c>
      <c r="AK297" s="22">
        <f>AJ297-AJ296</f>
        <v>2365</v>
      </c>
      <c r="AL297" s="22">
        <f>IFERROR(AJ297/AJ296,0)-1</f>
        <v>6.0019287381991582E-2</v>
      </c>
      <c r="AM297" s="35">
        <f>IFERROR(AJ297/3.974,0)</f>
        <v>10510.568696527427</v>
      </c>
      <c r="AN297" s="35">
        <f>IFERROR(AJ297/C297," ")</f>
        <v>0.17529450769895794</v>
      </c>
      <c r="AO297" s="10">
        <v>694</v>
      </c>
      <c r="AP297">
        <f>AO297-AO296</f>
        <v>-36</v>
      </c>
      <c r="AQ297">
        <f>IFERROR(AO297/AO296,0)-1</f>
        <v>-4.9315068493150704E-2</v>
      </c>
      <c r="AR297" s="35">
        <f>IFERROR(AO297/3.974,0)</f>
        <v>174.63512833417212</v>
      </c>
      <c r="AS297" s="10">
        <v>1939</v>
      </c>
      <c r="AT297" s="22">
        <f>AS297-AS296</f>
        <v>-6</v>
      </c>
      <c r="AU297" s="22">
        <f>IFERROR(AS297/AS296,0)-1</f>
        <v>-3.0848329048843715E-3</v>
      </c>
      <c r="AV297" s="35">
        <f>IFERROR(AS297/3.974,0)</f>
        <v>487.92148968293907</v>
      </c>
      <c r="AW297" s="51">
        <f>IFERROR(AS297/C297," ")</f>
        <v>8.1375194624788583E-3</v>
      </c>
      <c r="AX297" s="10">
        <v>180</v>
      </c>
      <c r="AY297">
        <f>AX297-AX296</f>
        <v>-2</v>
      </c>
      <c r="AZ297" s="22">
        <f>IFERROR(AX297/AX296,0)-1</f>
        <v>-1.098901098901095E-2</v>
      </c>
      <c r="BA297" s="35">
        <f>IFERROR(AX297/3.974,0)</f>
        <v>45.294413688978359</v>
      </c>
      <c r="BB297" s="51">
        <f>IFERROR(AX297/C297," ")</f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>IFERROR(BC297-BC296,0)</f>
        <v>2321</v>
      </c>
      <c r="BE297" s="51">
        <f>IFERROR(BC297/BC296,0)-1</f>
        <v>5.4920612384941281E-2</v>
      </c>
      <c r="BF297" s="35">
        <f>IFERROR(BC297/3.974,0)</f>
        <v>11218.419728233517</v>
      </c>
      <c r="BG297" s="35">
        <f>IFERROR(BC297/C297," ")</f>
        <v>0.18709999622291515</v>
      </c>
      <c r="BH297" s="45">
        <v>40626</v>
      </c>
      <c r="BI297" s="48">
        <f>IFERROR((BH297-BH296), 0)</f>
        <v>632</v>
      </c>
      <c r="BJ297" s="14">
        <v>95578</v>
      </c>
      <c r="BK297" s="48">
        <f>IFERROR((BJ297-BJ296),0)</f>
        <v>1858</v>
      </c>
      <c r="BL297" s="14">
        <v>69818</v>
      </c>
      <c r="BM297" s="48">
        <f>IFERROR((BL297-BL296),0)</f>
        <v>1444</v>
      </c>
      <c r="BN297" s="14">
        <v>26984</v>
      </c>
      <c r="BO297" s="48">
        <f>IFERROR((BN297-BN296),0)</f>
        <v>541</v>
      </c>
      <c r="BP297" s="14">
        <v>5273</v>
      </c>
      <c r="BQ297" s="48">
        <f>IFERROR((BP297-BP296),0)</f>
        <v>99</v>
      </c>
      <c r="BR297" s="16">
        <v>27</v>
      </c>
      <c r="BS297" s="24">
        <f>IFERROR((BR297-BR296),0)</f>
        <v>0</v>
      </c>
      <c r="BT297" s="16">
        <v>183</v>
      </c>
      <c r="BU297" s="24">
        <f>IFERROR((BT297-BT296),0)</f>
        <v>2</v>
      </c>
      <c r="BV297" s="16">
        <v>779</v>
      </c>
      <c r="BW297" s="24">
        <f>IFERROR((BV297-BV296),0)</f>
        <v>10</v>
      </c>
      <c r="BX297" s="16">
        <v>1929</v>
      </c>
      <c r="BY297" s="24">
        <f>IFERROR((BX297-BX296),0)</f>
        <v>18</v>
      </c>
      <c r="BZ297" s="21">
        <v>1016</v>
      </c>
      <c r="CA297" s="27">
        <f>IFERROR((BZ297-BZ296),0)</f>
        <v>12</v>
      </c>
    </row>
    <row r="298" spans="1:79">
      <c r="A298" s="3">
        <v>44195</v>
      </c>
      <c r="B298" s="22">
        <v>44195</v>
      </c>
      <c r="C298" s="10">
        <v>242744</v>
      </c>
      <c r="D298">
        <f>IFERROR(C298-C297,"")</f>
        <v>4465</v>
      </c>
      <c r="E298" s="10">
        <v>3975</v>
      </c>
      <c r="F298">
        <f>E298-E297</f>
        <v>42</v>
      </c>
      <c r="G298" s="10">
        <v>192601</v>
      </c>
      <c r="H298">
        <f>G298-G297</f>
        <v>2837</v>
      </c>
      <c r="I298">
        <f>+IFERROR(C298-E298-G298,"")</f>
        <v>46168</v>
      </c>
      <c r="J298">
        <f>+IFERROR(I298-I297,"")</f>
        <v>1586</v>
      </c>
      <c r="K298">
        <f>+IFERROR(E298/C298,"")</f>
        <v>1.6375276010941568E-2</v>
      </c>
      <c r="L298">
        <f>+IFERROR(G298/C298,"")</f>
        <v>0.79343258741719669</v>
      </c>
      <c r="M298">
        <f>+IFERROR(I298/C298,"")</f>
        <v>0.19019213657186171</v>
      </c>
      <c r="N298" s="22">
        <f>+IFERROR(D298/C298,"")</f>
        <v>1.8393863494051345E-2</v>
      </c>
      <c r="O298">
        <f>+IFERROR(F298/E298,"")</f>
        <v>1.0566037735849057E-2</v>
      </c>
      <c r="P298">
        <f>+IFERROR(H298/G298,"")</f>
        <v>1.4729933904808387E-2</v>
      </c>
      <c r="Q298">
        <f>+IFERROR(J298/I298,"")</f>
        <v>3.435279847513429E-2</v>
      </c>
      <c r="R298" s="22">
        <f>+IFERROR(C298/3.974,"")</f>
        <v>61083.03975842979</v>
      </c>
      <c r="S298" s="22">
        <f>+IFERROR(E298/3.974,"")</f>
        <v>1000.2516356316054</v>
      </c>
      <c r="T298" s="22">
        <f>+IFERROR(G298/3.974,"")</f>
        <v>48465.274282838451</v>
      </c>
      <c r="U298" s="22">
        <f>+IFERROR(I298/3.974,"")</f>
        <v>11617.513839959738</v>
      </c>
      <c r="V298" s="10">
        <v>1291610</v>
      </c>
      <c r="W298">
        <f>V298-V297</f>
        <v>15791</v>
      </c>
      <c r="X298" s="22">
        <f>IFERROR(W298-W297,0)</f>
        <v>-200</v>
      </c>
      <c r="Y298" s="35">
        <f>IFERROR(V298/3.974,0)</f>
        <v>325015.09813789633</v>
      </c>
      <c r="Z298" s="10">
        <v>1045316</v>
      </c>
      <c r="AA298" s="22">
        <f>Z298-Z297</f>
        <v>11326</v>
      </c>
      <c r="AB298" s="28">
        <f>IFERROR(Z298/V298,0)</f>
        <v>0.80931240854437481</v>
      </c>
      <c r="AC298" s="31">
        <f>IFERROR(AA298-AA297,0)</f>
        <v>-91</v>
      </c>
      <c r="AD298">
        <f>V298-Z298</f>
        <v>246294</v>
      </c>
      <c r="AE298">
        <f>AD298-AD297</f>
        <v>4465</v>
      </c>
      <c r="AF298" s="28">
        <f>IFERROR(AD298/V298,0)</f>
        <v>0.19068759145562514</v>
      </c>
      <c r="AG298" s="31">
        <f>IFERROR(AE298-AE297,0)</f>
        <v>-109</v>
      </c>
      <c r="AH298" s="35">
        <f>IFERROR(AE298/W298,0)</f>
        <v>0.28275600025330883</v>
      </c>
      <c r="AI298" s="35">
        <f>IFERROR(AD298/3.974,0)</f>
        <v>61976.346250629089</v>
      </c>
      <c r="AJ298" s="10">
        <v>43297</v>
      </c>
      <c r="AK298" s="22">
        <f>AJ298-AJ297</f>
        <v>1528</v>
      </c>
      <c r="AL298" s="22">
        <f>IFERROR(AJ298/AJ297,0)-1</f>
        <v>3.6582154229213071E-2</v>
      </c>
      <c r="AM298" s="35">
        <f>IFERROR(AJ298/3.974,0)</f>
        <v>10895.067941620533</v>
      </c>
      <c r="AN298" s="35">
        <f>IFERROR(AJ298/C298," ")</f>
        <v>0.17836486174735525</v>
      </c>
      <c r="AO298" s="10">
        <v>694</v>
      </c>
      <c r="AP298">
        <f>AO298-AO297</f>
        <v>0</v>
      </c>
      <c r="AQ298">
        <f>IFERROR(AO298/AO297,0)-1</f>
        <v>0</v>
      </c>
      <c r="AR298" s="35">
        <f>IFERROR(AO298/3.974,0)</f>
        <v>174.63512833417212</v>
      </c>
      <c r="AS298" s="10">
        <v>1984</v>
      </c>
      <c r="AT298" s="22">
        <f>AS298-AS297</f>
        <v>45</v>
      </c>
      <c r="AU298" s="22">
        <f>IFERROR(AS298/AS297,0)-1</f>
        <v>2.3207839092315607E-2</v>
      </c>
      <c r="AV298" s="35">
        <f>IFERROR(AS298/3.974,0)</f>
        <v>499.24509310518368</v>
      </c>
      <c r="AW298" s="51">
        <f>IFERROR(AS298/C298," ")</f>
        <v>8.1732195234485716E-3</v>
      </c>
      <c r="AX298" s="10">
        <v>193</v>
      </c>
      <c r="AY298">
        <f>AX298-AX297</f>
        <v>13</v>
      </c>
      <c r="AZ298" s="22">
        <f>IFERROR(AX298/AX297,0)-1</f>
        <v>7.2222222222222188E-2</v>
      </c>
      <c r="BA298" s="35">
        <f>IFERROR(AX298/3.974,0)</f>
        <v>48.565676899849016</v>
      </c>
      <c r="BB298" s="51">
        <f>IFERROR(AX298/C298," ")</f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>IFERROR(BC298-BC297,0)</f>
        <v>1586</v>
      </c>
      <c r="BE298" s="51">
        <f>IFERROR(BC298/BC297,0)-1</f>
        <v>3.5574895697815245E-2</v>
      </c>
      <c r="BF298" s="35">
        <f>IFERROR(BC298/3.974,0)</f>
        <v>11617.513839959738</v>
      </c>
      <c r="BG298" s="35">
        <f>IFERROR(BC298/C298," ")</f>
        <v>0.19019213657186171</v>
      </c>
      <c r="BH298" s="45">
        <v>41267</v>
      </c>
      <c r="BI298" s="48">
        <f>IFERROR((BH298-BH297), 0)</f>
        <v>641</v>
      </c>
      <c r="BJ298" s="14">
        <v>97468</v>
      </c>
      <c r="BK298" s="48">
        <f>IFERROR((BJ298-BJ297),0)</f>
        <v>1890</v>
      </c>
      <c r="BL298" s="14">
        <v>71134</v>
      </c>
      <c r="BM298" s="48">
        <f>IFERROR((BL298-BL297),0)</f>
        <v>1316</v>
      </c>
      <c r="BN298" s="14">
        <v>27508</v>
      </c>
      <c r="BO298" s="48">
        <f>IFERROR((BN298-BN297),0)</f>
        <v>524</v>
      </c>
      <c r="BP298" s="14">
        <v>5367</v>
      </c>
      <c r="BQ298" s="48">
        <f>IFERROR((BP298-BP297),0)</f>
        <v>94</v>
      </c>
      <c r="BR298" s="16">
        <v>27</v>
      </c>
      <c r="BS298" s="24">
        <f>IFERROR((BR298-BR297),0)</f>
        <v>0</v>
      </c>
      <c r="BT298" s="16">
        <v>184</v>
      </c>
      <c r="BU298" s="24">
        <f>IFERROR((BT298-BT297),0)</f>
        <v>1</v>
      </c>
      <c r="BV298" s="16">
        <v>785</v>
      </c>
      <c r="BW298" s="24">
        <f>IFERROR((BV298-BV297),0)</f>
        <v>6</v>
      </c>
      <c r="BX298" s="16">
        <v>1948</v>
      </c>
      <c r="BY298" s="24">
        <f>IFERROR((BX298-BX297),0)</f>
        <v>19</v>
      </c>
      <c r="BZ298" s="21">
        <v>1031</v>
      </c>
      <c r="CA298" s="27">
        <f>IFERROR((BZ298-BZ297),0)</f>
        <v>15</v>
      </c>
    </row>
    <row r="299" spans="1:79">
      <c r="A299" s="3">
        <v>44196</v>
      </c>
      <c r="B299" s="22">
        <v>44196</v>
      </c>
      <c r="C299" s="10">
        <v>246790</v>
      </c>
      <c r="D299">
        <f>IFERROR(C299-C298,"")</f>
        <v>4046</v>
      </c>
      <c r="E299" s="10">
        <v>4022</v>
      </c>
      <c r="F299">
        <f>E299-E298</f>
        <v>47</v>
      </c>
      <c r="G299" s="10">
        <v>195138</v>
      </c>
      <c r="H299">
        <f>G299-G298</f>
        <v>2537</v>
      </c>
      <c r="I299">
        <f>+IFERROR(C299-E299-G299,"")</f>
        <v>47630</v>
      </c>
      <c r="J299">
        <f>+IFERROR(I299-I298,"")</f>
        <v>1462</v>
      </c>
      <c r="K299">
        <f>+IFERROR(E299/C299,"")</f>
        <v>1.6297256777016898E-2</v>
      </c>
      <c r="L299">
        <f>+IFERROR(G299/C299,"")</f>
        <v>0.79070464767616189</v>
      </c>
      <c r="M299">
        <f>+IFERROR(I299/C299,"")</f>
        <v>0.19299809554682118</v>
      </c>
      <c r="N299" s="22">
        <f>+IFERROR(D299/C299,"")</f>
        <v>1.6394505449977715E-2</v>
      </c>
      <c r="O299">
        <f>+IFERROR(F299/E299,"")</f>
        <v>1.1685728493286921E-2</v>
      </c>
      <c r="P299">
        <f>+IFERROR(H299/G299,"")</f>
        <v>1.3001055663171704E-2</v>
      </c>
      <c r="Q299">
        <f>+IFERROR(J299/I299,"")</f>
        <v>3.0694940163762334E-2</v>
      </c>
      <c r="R299" s="22">
        <f>+IFERROR(C299/3.974,"")</f>
        <v>62101.157523905385</v>
      </c>
      <c r="S299" s="22">
        <f>+IFERROR(E299/3.974,"")</f>
        <v>1012.0785103170608</v>
      </c>
      <c r="T299" s="22">
        <f>+IFERROR(G299/3.974,"")</f>
        <v>49103.673880221439</v>
      </c>
      <c r="U299" s="22">
        <f>+IFERROR(I299/3.974,"")</f>
        <v>11985.405133366885</v>
      </c>
      <c r="V299" s="10">
        <v>1306033</v>
      </c>
      <c r="W299">
        <f>V299-V298</f>
        <v>14423</v>
      </c>
      <c r="X299" s="22">
        <f>IFERROR(W299-W298,0)</f>
        <v>-1368</v>
      </c>
      <c r="Y299" s="35">
        <f>IFERROR(V299/3.974,0)</f>
        <v>328644.4388525415</v>
      </c>
      <c r="Z299" s="10">
        <v>1055693</v>
      </c>
      <c r="AA299" s="22">
        <f>Z299-Z298</f>
        <v>10377</v>
      </c>
      <c r="AB299" s="28">
        <f>IFERROR(Z299/V299,0)</f>
        <v>0.80832031043626007</v>
      </c>
      <c r="AC299" s="31">
        <f>IFERROR(AA299-AA298,0)</f>
        <v>-949</v>
      </c>
      <c r="AD299">
        <f>V299-Z299</f>
        <v>250340</v>
      </c>
      <c r="AE299">
        <f>AD299-AD298</f>
        <v>4046</v>
      </c>
      <c r="AF299" s="28">
        <f>IFERROR(AD299/V299,0)</f>
        <v>0.19167968956373996</v>
      </c>
      <c r="AG299" s="31">
        <f>IFERROR(AE299-AE298,0)</f>
        <v>-419</v>
      </c>
      <c r="AH299" s="35">
        <f>IFERROR(AE299/W299,0)</f>
        <v>0.28052416279553494</v>
      </c>
      <c r="AI299" s="35">
        <f>IFERROR(AD299/3.974,0)</f>
        <v>62994.464016104677</v>
      </c>
      <c r="AJ299" s="10">
        <v>44681</v>
      </c>
      <c r="AK299" s="22">
        <f>AJ299-AJ298</f>
        <v>1384</v>
      </c>
      <c r="AL299" s="22">
        <f>IFERROR(AJ299/AJ298,0)-1</f>
        <v>3.1965263182206716E-2</v>
      </c>
      <c r="AM299" s="35">
        <f>IFERROR(AJ299/3.974,0)</f>
        <v>11243.331655762455</v>
      </c>
      <c r="AN299" s="35">
        <f>IFERROR(AJ299/C299," ")</f>
        <v>0.1810486648567608</v>
      </c>
      <c r="AO299" s="10">
        <v>670</v>
      </c>
      <c r="AP299">
        <f>AO299-AO298</f>
        <v>-24</v>
      </c>
      <c r="AQ299">
        <f>IFERROR(AO299/AO298,0)-1</f>
        <v>-3.458213256484155E-2</v>
      </c>
      <c r="AR299" s="35">
        <f>IFERROR(AO299/3.974,0)</f>
        <v>168.59587317564166</v>
      </c>
      <c r="AS299" s="10">
        <v>2077</v>
      </c>
      <c r="AT299" s="22">
        <f>AS299-AS298</f>
        <v>93</v>
      </c>
      <c r="AU299" s="22">
        <f>IFERROR(AS299/AS298,0)-1</f>
        <v>4.6875E-2</v>
      </c>
      <c r="AV299" s="35">
        <f>IFERROR(AS299/3.974,0)</f>
        <v>522.64720684448912</v>
      </c>
      <c r="AW299" s="51">
        <f>IFERROR(AS299/C299," ")</f>
        <v>8.4160622391506942E-3</v>
      </c>
      <c r="AX299" s="10">
        <v>202</v>
      </c>
      <c r="AY299">
        <f>AX299-AX298</f>
        <v>9</v>
      </c>
      <c r="AZ299" s="22">
        <f>IFERROR(AX299/AX298,0)-1</f>
        <v>4.663212435233155E-2</v>
      </c>
      <c r="BA299" s="35">
        <f>IFERROR(AX299/3.974,0)</f>
        <v>50.830397584297934</v>
      </c>
      <c r="BB299" s="51">
        <f>IFERROR(AX299/C299," ")</f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>IFERROR(BC299-BC298,0)</f>
        <v>1462</v>
      </c>
      <c r="BE299" s="51">
        <f>IFERROR(BC299/BC298,0)-1</f>
        <v>3.1666955466990165E-2</v>
      </c>
      <c r="BF299" s="35">
        <f>IFERROR(BC299/3.974,0)</f>
        <v>11985.405133366885</v>
      </c>
      <c r="BG299" s="35">
        <f>IFERROR(BC299/C299," ")</f>
        <v>0.19299809554682118</v>
      </c>
      <c r="BH299" s="45">
        <v>41893</v>
      </c>
      <c r="BI299" s="48">
        <f>IFERROR((BH299-BH298), 0)</f>
        <v>626</v>
      </c>
      <c r="BJ299" s="14">
        <v>99101</v>
      </c>
      <c r="BK299" s="48">
        <f>IFERROR((BJ299-BJ298),0)</f>
        <v>1633</v>
      </c>
      <c r="BL299" s="14">
        <v>72386</v>
      </c>
      <c r="BM299" s="48">
        <f>IFERROR((BL299-BL298),0)</f>
        <v>1252</v>
      </c>
      <c r="BN299" s="14">
        <v>27965</v>
      </c>
      <c r="BO299" s="48">
        <f>IFERROR((BN299-BN298),0)</f>
        <v>457</v>
      </c>
      <c r="BP299" s="14">
        <v>5445</v>
      </c>
      <c r="BQ299" s="48">
        <f>IFERROR((BP299-BP298),0)</f>
        <v>78</v>
      </c>
      <c r="BR299" s="16">
        <v>27</v>
      </c>
      <c r="BS299" s="24">
        <f>IFERROR((BR299-BR298),0)</f>
        <v>0</v>
      </c>
      <c r="BT299" s="16">
        <v>186</v>
      </c>
      <c r="BU299" s="24">
        <f>IFERROR((BT299-BT298),0)</f>
        <v>2</v>
      </c>
      <c r="BV299" s="16">
        <v>794</v>
      </c>
      <c r="BW299" s="24">
        <f>IFERROR((BV299-BV298),0)</f>
        <v>9</v>
      </c>
      <c r="BX299" s="16">
        <v>1970</v>
      </c>
      <c r="BY299" s="24">
        <f>IFERROR((BX299-BX298),0)</f>
        <v>22</v>
      </c>
      <c r="BZ299" s="21">
        <v>1045</v>
      </c>
      <c r="CA299" s="27">
        <f>IFERROR((BZ299-BZ298),0)</f>
        <v>14</v>
      </c>
    </row>
    <row r="300" spans="1:79">
      <c r="A300" s="3">
        <v>44197</v>
      </c>
      <c r="B300" s="22">
        <v>44197</v>
      </c>
      <c r="C300" s="10">
        <v>249733</v>
      </c>
      <c r="D300">
        <f>IFERROR(C300-C299,"")</f>
        <v>2943</v>
      </c>
      <c r="E300" s="10">
        <v>4064</v>
      </c>
      <c r="F300">
        <f>E300-E299</f>
        <v>42</v>
      </c>
      <c r="G300" s="10">
        <v>197928</v>
      </c>
      <c r="H300">
        <f>G300-G299</f>
        <v>2790</v>
      </c>
      <c r="I300">
        <f>+IFERROR(C300-E300-G300,"")</f>
        <v>47741</v>
      </c>
      <c r="J300">
        <f>+IFERROR(I300-I299,"")</f>
        <v>111</v>
      </c>
      <c r="K300">
        <f>+IFERROR(E300/C300,"")</f>
        <v>1.6273379969807756E-2</v>
      </c>
      <c r="L300">
        <f>+IFERROR(G300/C300,"")</f>
        <v>0.79255845242719225</v>
      </c>
      <c r="M300">
        <f>+IFERROR(I300/C300,"")</f>
        <v>0.19116816760300001</v>
      </c>
      <c r="N300" s="22">
        <f>+IFERROR(D300/C300,"")</f>
        <v>1.1784585937781551E-2</v>
      </c>
      <c r="O300">
        <f>+IFERROR(F300/E300,"")</f>
        <v>1.0334645669291339E-2</v>
      </c>
      <c r="P300">
        <f>+IFERROR(H300/G300,"")</f>
        <v>1.4096034921789742E-2</v>
      </c>
      <c r="Q300">
        <f>+IFERROR(J300/I300,"")</f>
        <v>2.3250455583251292E-3</v>
      </c>
      <c r="R300" s="22">
        <f>+IFERROR(C300/3.974,"")</f>
        <v>62841.721187720177</v>
      </c>
      <c r="S300" s="22">
        <f>+IFERROR(E300/3.974,"")</f>
        <v>1022.6472068444891</v>
      </c>
      <c r="T300" s="22">
        <f>+IFERROR(G300/3.974,"")</f>
        <v>49805.737292400605</v>
      </c>
      <c r="U300" s="22">
        <f>+IFERROR(I300/3.974,"")</f>
        <v>12013.336688475087</v>
      </c>
      <c r="V300" s="10">
        <v>1317330</v>
      </c>
      <c r="W300">
        <f>V300-V299</f>
        <v>11297</v>
      </c>
      <c r="X300" s="22">
        <f>IFERROR(W300-W299,0)</f>
        <v>-3126</v>
      </c>
      <c r="Y300" s="35">
        <f>IFERROR(V300/3.974,0)</f>
        <v>331487.16658278811</v>
      </c>
      <c r="Z300" s="10">
        <v>1064047</v>
      </c>
      <c r="AA300" s="22">
        <f>Z300-Z299</f>
        <v>8354</v>
      </c>
      <c r="AB300" s="28">
        <f>IFERROR(Z300/V300,0)</f>
        <v>0.80773002968124918</v>
      </c>
      <c r="AC300" s="31">
        <f>IFERROR(AA300-AA299,0)</f>
        <v>-2023</v>
      </c>
      <c r="AD300">
        <f>V300-Z300</f>
        <v>253283</v>
      </c>
      <c r="AE300">
        <f>AD300-AD299</f>
        <v>2943</v>
      </c>
      <c r="AF300" s="28">
        <f>IFERROR(AD300/V300,0)</f>
        <v>0.19226997031875082</v>
      </c>
      <c r="AG300" s="31">
        <f>IFERROR(AE300-AE299,0)</f>
        <v>-1103</v>
      </c>
      <c r="AH300" s="35">
        <f>IFERROR(AE300/W300,0)</f>
        <v>0.26051164025847567</v>
      </c>
      <c r="AI300" s="35">
        <f>IFERROR(AD300/3.974,0)</f>
        <v>63735.027679919476</v>
      </c>
      <c r="AJ300" s="10">
        <v>44847</v>
      </c>
      <c r="AK300" s="22">
        <f>AJ300-AJ299</f>
        <v>166</v>
      </c>
      <c r="AL300" s="22">
        <f>IFERROR(AJ300/AJ299,0)-1</f>
        <v>3.7152257111523479E-3</v>
      </c>
      <c r="AM300" s="35">
        <f>IFERROR(AJ300/3.974,0)</f>
        <v>11285.103170608958</v>
      </c>
      <c r="AN300" s="35">
        <f>IFERROR(AJ300/C300," ")</f>
        <v>0.17957979121701978</v>
      </c>
      <c r="AO300" s="10">
        <v>623</v>
      </c>
      <c r="AP300">
        <f>AO300-AO299</f>
        <v>-47</v>
      </c>
      <c r="AQ300">
        <f>IFERROR(AO300/AO299,0)-1</f>
        <v>-7.0149253731343286E-2</v>
      </c>
      <c r="AR300" s="35">
        <f>IFERROR(AO300/3.974,0)</f>
        <v>156.76899849018619</v>
      </c>
      <c r="AS300" s="10">
        <v>2067</v>
      </c>
      <c r="AT300" s="22">
        <f>AS300-AS299</f>
        <v>-10</v>
      </c>
      <c r="AU300" s="22">
        <f>IFERROR(AS300/AS299,0)-1</f>
        <v>-4.8146364949446241E-3</v>
      </c>
      <c r="AV300" s="35">
        <f>IFERROR(AS300/3.974,0)</f>
        <v>520.13085052843485</v>
      </c>
      <c r="AW300" s="51">
        <f>IFERROR(AS300/C300," ")</f>
        <v>8.2768396647619653E-3</v>
      </c>
      <c r="AX300" s="10">
        <v>204</v>
      </c>
      <c r="AY300">
        <f>AX300-AX299</f>
        <v>2</v>
      </c>
      <c r="AZ300" s="22">
        <f>IFERROR(AX300/AX299,0)-1</f>
        <v>9.9009900990099098E-3</v>
      </c>
      <c r="BA300" s="35">
        <f>IFERROR(AX300/3.974,0)</f>
        <v>51.333668847508804</v>
      </c>
      <c r="BB300" s="51">
        <f>IFERROR(AX300/C300," ")</f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>IFERROR(BC300-BC299,0)</f>
        <v>111</v>
      </c>
      <c r="BE300" s="51">
        <f>IFERROR(BC300/BC299,0)-1</f>
        <v>2.3304639932815174E-3</v>
      </c>
      <c r="BF300" s="35">
        <f>IFERROR(BC300/3.974,0)</f>
        <v>12013.336688475087</v>
      </c>
      <c r="BG300" s="35">
        <f>IFERROR(BC300/C300," ")</f>
        <v>0.19116816760300001</v>
      </c>
      <c r="BH300" s="45">
        <v>42253</v>
      </c>
      <c r="BI300" s="48">
        <f>IFERROR((BH300-BH299), 0)</f>
        <v>360</v>
      </c>
      <c r="BJ300" s="14">
        <v>100831</v>
      </c>
      <c r="BK300" s="48">
        <f>IFERROR((BJ300-BJ299),0)</f>
        <v>1730</v>
      </c>
      <c r="BL300" s="14">
        <v>72955</v>
      </c>
      <c r="BM300" s="48">
        <f>IFERROR((BL300-BL299),0)</f>
        <v>569</v>
      </c>
      <c r="BN300" s="14">
        <v>28202</v>
      </c>
      <c r="BO300" s="48">
        <f>IFERROR((BN300-BN299),0)</f>
        <v>237</v>
      </c>
      <c r="BP300" s="14">
        <v>5492</v>
      </c>
      <c r="BQ300" s="48">
        <f>IFERROR((BP300-BP299),0)</f>
        <v>47</v>
      </c>
      <c r="BR300" s="16">
        <v>27</v>
      </c>
      <c r="BS300" s="24">
        <f>IFERROR((BR300-BR299),0)</f>
        <v>0</v>
      </c>
      <c r="BT300" s="16">
        <v>191</v>
      </c>
      <c r="BU300" s="24">
        <f>IFERROR((BT300-BT299),0)</f>
        <v>5</v>
      </c>
      <c r="BV300" s="16">
        <v>800</v>
      </c>
      <c r="BW300" s="24">
        <f>IFERROR((BV300-BV299),0)</f>
        <v>6</v>
      </c>
      <c r="BX300" s="16">
        <v>1988</v>
      </c>
      <c r="BY300" s="24">
        <f>IFERROR((BX300-BX299),0)</f>
        <v>18</v>
      </c>
      <c r="BZ300" s="21">
        <v>1058</v>
      </c>
      <c r="CA300" s="27">
        <f>IFERROR((BZ300-BZ299),0)</f>
        <v>13</v>
      </c>
    </row>
    <row r="301" spans="1:79">
      <c r="A301" s="3">
        <v>44198</v>
      </c>
      <c r="B301" s="22">
        <v>44198</v>
      </c>
      <c r="C301" s="10">
        <v>251764</v>
      </c>
      <c r="D301">
        <f>IFERROR(C301-C300,"")</f>
        <v>2031</v>
      </c>
      <c r="E301" s="10">
        <v>4103</v>
      </c>
      <c r="F301">
        <f>E301-E300</f>
        <v>39</v>
      </c>
      <c r="G301" s="10">
        <v>199694</v>
      </c>
      <c r="H301">
        <f>G301-G300</f>
        <v>1766</v>
      </c>
      <c r="I301">
        <f>+IFERROR(C301-E301-G301,"")</f>
        <v>47967</v>
      </c>
      <c r="J301">
        <f>+IFERROR(I301-I300,"")</f>
        <v>226</v>
      </c>
      <c r="K301">
        <f>+IFERROR(E301/C301,"")</f>
        <v>1.6297008309369091E-2</v>
      </c>
      <c r="L301">
        <f>+IFERROR(G301/C301,"")</f>
        <v>0.79317932667100932</v>
      </c>
      <c r="M301">
        <f>+IFERROR(I301/C301,"")</f>
        <v>0.19052366501962156</v>
      </c>
      <c r="N301" s="22">
        <f>+IFERROR(D301/C301,"")</f>
        <v>8.0670786927439977E-3</v>
      </c>
      <c r="O301">
        <f>+IFERROR(F301/E301,"")</f>
        <v>9.5052400682427499E-3</v>
      </c>
      <c r="P301">
        <f>+IFERROR(H301/G301,"")</f>
        <v>8.8435306018207864E-3</v>
      </c>
      <c r="Q301">
        <f>+IFERROR(J301/I301,"")</f>
        <v>4.7115725394542077E-3</v>
      </c>
      <c r="R301" s="22">
        <f>+IFERROR(C301/3.974,"")</f>
        <v>63352.793155510815</v>
      </c>
      <c r="S301" s="22">
        <f>+IFERROR(E301/3.974,"")</f>
        <v>1032.4609964771012</v>
      </c>
      <c r="T301" s="22">
        <f>+IFERROR(G301/3.974,"")</f>
        <v>50250.125817815802</v>
      </c>
      <c r="U301" s="22">
        <f>+IFERROR(I301/3.974,"")</f>
        <v>12070.206341217916</v>
      </c>
      <c r="V301" s="10">
        <v>1324185</v>
      </c>
      <c r="W301">
        <f>V301-V300</f>
        <v>6855</v>
      </c>
      <c r="X301" s="22">
        <f>IFERROR(W301-W300,0)</f>
        <v>-4442</v>
      </c>
      <c r="Y301" s="35">
        <f>IFERROR(V301/3.974,0)</f>
        <v>333212.12883744336</v>
      </c>
      <c r="Z301" s="10">
        <v>1068871</v>
      </c>
      <c r="AA301" s="22">
        <f>Z301-Z300</f>
        <v>4824</v>
      </c>
      <c r="AB301" s="28">
        <f>IFERROR(Z301/V301,0)</f>
        <v>0.8071915933196645</v>
      </c>
      <c r="AC301" s="31">
        <f>IFERROR(AA301-AA300,0)</f>
        <v>-3530</v>
      </c>
      <c r="AD301">
        <f>V301-Z301</f>
        <v>255314</v>
      </c>
      <c r="AE301">
        <f>AD301-AD300</f>
        <v>2031</v>
      </c>
      <c r="AF301" s="28">
        <f>IFERROR(AD301/V301,0)</f>
        <v>0.19280840668033544</v>
      </c>
      <c r="AG301" s="31">
        <f>IFERROR(AE301-AE300,0)</f>
        <v>-912</v>
      </c>
      <c r="AH301" s="35">
        <f>IFERROR(AE301/W301,0)</f>
        <v>0.2962800875273523</v>
      </c>
      <c r="AI301" s="35">
        <f>IFERROR(AD301/3.974,0)</f>
        <v>64246.099647710114</v>
      </c>
      <c r="AJ301" s="10">
        <v>45043</v>
      </c>
      <c r="AK301" s="22">
        <f>AJ301-AJ300</f>
        <v>196</v>
      </c>
      <c r="AL301" s="22">
        <f>IFERROR(AJ301/AJ300,0)-1</f>
        <v>4.370414966441416E-3</v>
      </c>
      <c r="AM301" s="35">
        <f>IFERROR(AJ301/3.974,0)</f>
        <v>11334.423754403622</v>
      </c>
      <c r="AN301" s="35">
        <f>IFERROR(AJ301/C301," ")</f>
        <v>0.17890961376527223</v>
      </c>
      <c r="AO301" s="10">
        <v>625</v>
      </c>
      <c r="AP301">
        <f>AO301-AO300</f>
        <v>2</v>
      </c>
      <c r="AQ301">
        <f>IFERROR(AO301/AO300,0)-1</f>
        <v>3.2102728731941976E-3</v>
      </c>
      <c r="AR301" s="35">
        <f>IFERROR(AO301/3.974,0)</f>
        <v>157.27226975339707</v>
      </c>
      <c r="AS301" s="10">
        <v>2084</v>
      </c>
      <c r="AT301" s="22">
        <f>AS301-AS300</f>
        <v>17</v>
      </c>
      <c r="AU301" s="22">
        <f>IFERROR(AS301/AS300,0)-1</f>
        <v>8.2244799225932308E-3</v>
      </c>
      <c r="AV301" s="35">
        <f>IFERROR(AS301/3.974,0)</f>
        <v>524.40865626572725</v>
      </c>
      <c r="AW301" s="51">
        <f>IFERROR(AS301/C301," ")</f>
        <v>8.2775933016634631E-3</v>
      </c>
      <c r="AX301" s="10">
        <v>215</v>
      </c>
      <c r="AY301">
        <f>AX301-AX300</f>
        <v>11</v>
      </c>
      <c r="AZ301" s="22">
        <f>IFERROR(AX301/AX300,0)-1</f>
        <v>5.3921568627451011E-2</v>
      </c>
      <c r="BA301" s="35">
        <f>IFERROR(AX301/3.974,0)</f>
        <v>54.101660795168591</v>
      </c>
      <c r="BB301" s="51">
        <f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>IFERROR(BC301-BC300,0)</f>
        <v>226</v>
      </c>
      <c r="BE301" s="51">
        <f>IFERROR(BC301/BC300,0)-1</f>
        <v>4.7338765421753859E-3</v>
      </c>
      <c r="BF301" s="35">
        <f>IFERROR(BC301/3.974,0)</f>
        <v>12070.206341217916</v>
      </c>
      <c r="BG301" s="35">
        <f>IFERROR(BC301/C301," ")</f>
        <v>0.19052366501962156</v>
      </c>
      <c r="BH301" s="45">
        <v>42585</v>
      </c>
      <c r="BI301" s="48">
        <f>IFERROR((BH301-BH300), 0)</f>
        <v>332</v>
      </c>
      <c r="BJ301" s="14">
        <v>101560</v>
      </c>
      <c r="BK301" s="48">
        <f>IFERROR((BJ301-BJ300),0)</f>
        <v>729</v>
      </c>
      <c r="BL301" s="14">
        <v>73569</v>
      </c>
      <c r="BM301" s="48">
        <f>IFERROR((BL301-BL300),0)</f>
        <v>614</v>
      </c>
      <c r="BN301" s="14">
        <v>28494</v>
      </c>
      <c r="BO301" s="48">
        <f>IFERROR((BN301-BN300),0)</f>
        <v>292</v>
      </c>
      <c r="BP301" s="14">
        <v>5556</v>
      </c>
      <c r="BQ301" s="48">
        <f>IFERROR((BP301-BP300),0)</f>
        <v>64</v>
      </c>
      <c r="BR301" s="16">
        <v>27</v>
      </c>
      <c r="BS301" s="24">
        <f>IFERROR((BR301-BR300),0)</f>
        <v>0</v>
      </c>
      <c r="BT301" s="16">
        <v>194</v>
      </c>
      <c r="BU301" s="24">
        <f>IFERROR((BT301-BT300),0)</f>
        <v>3</v>
      </c>
      <c r="BV301" s="16">
        <v>807</v>
      </c>
      <c r="BW301" s="24">
        <f>IFERROR((BV301-BV300),0)</f>
        <v>7</v>
      </c>
      <c r="BX301" s="16">
        <v>2002</v>
      </c>
      <c r="BY301" s="24">
        <f>IFERROR((BX301-BX300),0)</f>
        <v>14</v>
      </c>
      <c r="BZ301" s="21">
        <v>1073</v>
      </c>
      <c r="CA301" s="27">
        <f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>IFERROR(C302-C301,"")</f>
        <v>1972</v>
      </c>
      <c r="E302" s="10">
        <v>4140</v>
      </c>
      <c r="F302">
        <f>E302-E301</f>
        <v>37</v>
      </c>
      <c r="G302" s="10">
        <v>201816</v>
      </c>
      <c r="H302">
        <f>G302-G301</f>
        <v>2122</v>
      </c>
      <c r="I302">
        <f>+IFERROR(C302-E302-G302,"")</f>
        <v>47780</v>
      </c>
      <c r="J302">
        <f>+IFERROR(I302-I301,"")</f>
        <v>-187</v>
      </c>
      <c r="K302">
        <f>+IFERROR(E302/C302,"")</f>
        <v>1.6316171138506162E-2</v>
      </c>
      <c r="L302">
        <f>+IFERROR(G302/C302,"")</f>
        <v>0.79537787306491792</v>
      </c>
      <c r="M302">
        <f>+IFERROR(I302/C302,"")</f>
        <v>0.18830595579657597</v>
      </c>
      <c r="N302" s="22">
        <f>+IFERROR(D302/C302,"")</f>
        <v>7.7718573635589747E-3</v>
      </c>
      <c r="O302">
        <f>+IFERROR(F302/E302,"")</f>
        <v>8.9371980676328511E-3</v>
      </c>
      <c r="P302">
        <f>+IFERROR(H302/G302,"")</f>
        <v>1.0514528084988307E-2</v>
      </c>
      <c r="Q302">
        <f>+IFERROR(J302/I302,"")</f>
        <v>-3.9137714524905822E-3</v>
      </c>
      <c r="R302" s="22">
        <f>+IFERROR(C302/3.974,"")</f>
        <v>63849.018621036739</v>
      </c>
      <c r="S302" s="22">
        <f>+IFERROR(E302/3.974,"")</f>
        <v>1041.7715148465022</v>
      </c>
      <c r="T302" s="22">
        <f>+IFERROR(G302/3.974,"")</f>
        <v>50784.096628082531</v>
      </c>
      <c r="U302" s="22">
        <f>+IFERROR(I302/3.974,"")</f>
        <v>12023.1504781077</v>
      </c>
      <c r="V302" s="10">
        <v>1332023</v>
      </c>
      <c r="W302">
        <f>V302-V301</f>
        <v>7838</v>
      </c>
      <c r="X302" s="22">
        <f>IFERROR(W302-W301,0)</f>
        <v>983</v>
      </c>
      <c r="Y302" s="35">
        <f>IFERROR(V302/3.974,0)</f>
        <v>335184.44891796674</v>
      </c>
      <c r="Z302" s="10">
        <v>1074737</v>
      </c>
      <c r="AA302" s="22">
        <f>Z302-Z301</f>
        <v>5866</v>
      </c>
      <c r="AB302" s="28">
        <f>IFERROR(Z302/V302,0)</f>
        <v>0.8068456775896512</v>
      </c>
      <c r="AC302" s="31">
        <f>IFERROR(AA302-AA301,0)</f>
        <v>1042</v>
      </c>
      <c r="AD302">
        <f>V302-Z302</f>
        <v>257286</v>
      </c>
      <c r="AE302">
        <f>AD302-AD301</f>
        <v>1972</v>
      </c>
      <c r="AF302" s="28">
        <f>IFERROR(AD302/V302,0)</f>
        <v>0.19315432241034877</v>
      </c>
      <c r="AG302" s="31">
        <f>IFERROR(AE302-AE301,0)</f>
        <v>-59</v>
      </c>
      <c r="AH302" s="35">
        <f>IFERROR(AE302/W302,0)</f>
        <v>0.25159479459045675</v>
      </c>
      <c r="AI302" s="35">
        <f>IFERROR(AD302/3.974,0)</f>
        <v>64742.325113236031</v>
      </c>
      <c r="AJ302" s="10">
        <v>44830</v>
      </c>
      <c r="AK302" s="22">
        <f>AJ302-AJ301</f>
        <v>-213</v>
      </c>
      <c r="AL302" s="22">
        <f>IFERROR(AJ302/AJ301,0)-1</f>
        <v>-4.7288146881868665E-3</v>
      </c>
      <c r="AM302" s="35">
        <f>IFERROR(AJ302/3.974,0)</f>
        <v>11280.825364871665</v>
      </c>
      <c r="AN302" s="35">
        <f>IFERROR(AJ302/C302," ")</f>
        <v>0.17667969858435539</v>
      </c>
      <c r="AO302" s="10">
        <v>651</v>
      </c>
      <c r="AP302">
        <f>AO302-AO301</f>
        <v>26</v>
      </c>
      <c r="AQ302">
        <f>IFERROR(AO302/AO301,0)-1</f>
        <v>4.1600000000000081E-2</v>
      </c>
      <c r="AR302" s="35">
        <f>IFERROR(AO302/3.974,0)</f>
        <v>163.81479617513838</v>
      </c>
      <c r="AS302" s="10">
        <v>2081</v>
      </c>
      <c r="AT302" s="22">
        <f>AS302-AS301</f>
        <v>-3</v>
      </c>
      <c r="AU302" s="22">
        <f>IFERROR(AS302/AS301,0)-1</f>
        <v>-1.4395393474088136E-3</v>
      </c>
      <c r="AV302" s="35">
        <f>IFERROR(AS302/3.974,0)</f>
        <v>523.65374937091087</v>
      </c>
      <c r="AW302" s="51">
        <f>IFERROR(AS302/C302," ")</f>
        <v>8.2014377147901756E-3</v>
      </c>
      <c r="AX302" s="10">
        <v>218</v>
      </c>
      <c r="AY302">
        <f>AX302-AX301</f>
        <v>3</v>
      </c>
      <c r="AZ302" s="22">
        <f>IFERROR(AX302/AX301,0)-1</f>
        <v>1.3953488372093092E-2</v>
      </c>
      <c r="BA302" s="35">
        <f>IFERROR(AX302/3.974,0)</f>
        <v>54.8565676899849</v>
      </c>
      <c r="BB302" s="51">
        <f>IFERROR(AX302/C302," ")</f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>IFERROR(BC302-BC301,0)</f>
        <v>-187</v>
      </c>
      <c r="BE302" s="51">
        <f>IFERROR(BC302/BC301,0)-1</f>
        <v>-3.8985135614068023E-3</v>
      </c>
      <c r="BF302" s="35">
        <f>IFERROR(BC302/3.974,0)</f>
        <v>12023.1504781077</v>
      </c>
      <c r="BG302" s="35">
        <f>IFERROR(BC302/C302," ")</f>
        <v>0.18830595579657597</v>
      </c>
      <c r="BH302" s="45">
        <v>42957</v>
      </c>
      <c r="BI302" s="48">
        <f>IFERROR((BH302-BH301), 0)</f>
        <v>372</v>
      </c>
      <c r="BJ302" s="14">
        <v>102222</v>
      </c>
      <c r="BK302" s="48">
        <f>IFERROR((BJ302-BJ301),0)</f>
        <v>662</v>
      </c>
      <c r="BL302" s="14">
        <v>74189</v>
      </c>
      <c r="BM302" s="48">
        <f>IFERROR((BL302-BL301),0)</f>
        <v>620</v>
      </c>
      <c r="BN302" s="14">
        <v>28755</v>
      </c>
      <c r="BO302" s="48">
        <f>IFERROR((BN302-BN301),0)</f>
        <v>261</v>
      </c>
      <c r="BP302" s="14">
        <v>5613</v>
      </c>
      <c r="BQ302" s="48">
        <f>IFERROR((BP302-BP301),0)</f>
        <v>57</v>
      </c>
      <c r="BR302" s="16">
        <v>27</v>
      </c>
      <c r="BS302" s="24">
        <f>IFERROR((BR302-BR301),0)</f>
        <v>0</v>
      </c>
      <c r="BT302" s="16">
        <v>195</v>
      </c>
      <c r="BU302" s="24">
        <f>IFERROR((BT302-BT301),0)</f>
        <v>1</v>
      </c>
      <c r="BV302" s="16">
        <v>819</v>
      </c>
      <c r="BW302" s="24">
        <f>IFERROR((BV302-BV301),0)</f>
        <v>12</v>
      </c>
      <c r="BX302" s="16">
        <v>2013</v>
      </c>
      <c r="BY302" s="24">
        <f>IFERROR((BX302-BX301),0)</f>
        <v>11</v>
      </c>
      <c r="BZ302" s="21">
        <v>1086</v>
      </c>
      <c r="CA302" s="27">
        <f>IFERROR((BZ302-BZ301),0)</f>
        <v>13</v>
      </c>
    </row>
    <row r="303" spans="1:79">
      <c r="A303" s="3">
        <v>44200</v>
      </c>
      <c r="B303" s="22">
        <v>44200</v>
      </c>
      <c r="C303" s="10">
        <v>256230</v>
      </c>
      <c r="D303">
        <f>IFERROR(C303-C302,"")</f>
        <v>2494</v>
      </c>
      <c r="E303" s="10">
        <v>4197</v>
      </c>
      <c r="F303">
        <f>E303-E302</f>
        <v>57</v>
      </c>
      <c r="G303" s="10">
        <v>203688</v>
      </c>
      <c r="H303">
        <f>G303-G302</f>
        <v>1872</v>
      </c>
      <c r="I303">
        <f>+IFERROR(C303-E303-G303,"")</f>
        <v>48345</v>
      </c>
      <c r="J303">
        <f>+IFERROR(I303-I302,"")</f>
        <v>565</v>
      </c>
      <c r="K303">
        <f>+IFERROR(E303/C303,"")</f>
        <v>1.6379815009951997E-2</v>
      </c>
      <c r="L303">
        <f>+IFERROR(G303/C303,"")</f>
        <v>0.79494204425711279</v>
      </c>
      <c r="M303">
        <f>+IFERROR(I303/C303,"")</f>
        <v>0.18867814073293526</v>
      </c>
      <c r="N303" s="22">
        <f>+IFERROR(D303/C303,"")</f>
        <v>9.7334426101549389E-3</v>
      </c>
      <c r="O303">
        <f>+IFERROR(F303/E303,"")</f>
        <v>1.3581129378127233E-2</v>
      </c>
      <c r="P303">
        <f>+IFERROR(H303/G303,"")</f>
        <v>9.1905266878755752E-3</v>
      </c>
      <c r="Q303">
        <f>+IFERROR(J303/I303,"")</f>
        <v>1.1686834212431482E-2</v>
      </c>
      <c r="R303" s="22">
        <f>+IFERROR(C303/3.974,"")</f>
        <v>64476.597886260693</v>
      </c>
      <c r="S303" s="22">
        <f>+IFERROR(E303/3.974,"")</f>
        <v>1056.114745848012</v>
      </c>
      <c r="T303" s="22">
        <f>+IFERROR(G303/3.974,"")</f>
        <v>51255.158530447909</v>
      </c>
      <c r="U303" s="22">
        <f>+IFERROR(I303/3.974,"")</f>
        <v>12165.324609964771</v>
      </c>
      <c r="V303" s="10">
        <v>1343045</v>
      </c>
      <c r="W303">
        <f>V303-V302</f>
        <v>11022</v>
      </c>
      <c r="X303" s="22">
        <f>IFERROR(W303-W302,0)</f>
        <v>3184</v>
      </c>
      <c r="Y303" s="35">
        <f>IFERROR(V303/3.974,0)</f>
        <v>337957.97684952186</v>
      </c>
      <c r="Z303" s="10">
        <v>1083265</v>
      </c>
      <c r="AA303" s="22">
        <f>Z303-Z302</f>
        <v>8528</v>
      </c>
      <c r="AB303" s="28">
        <f>IFERROR(Z303/V303,0)</f>
        <v>0.80657386759192728</v>
      </c>
      <c r="AC303" s="31">
        <f>IFERROR(AA303-AA302,0)</f>
        <v>2662</v>
      </c>
      <c r="AD303">
        <f>V303-Z303</f>
        <v>259780</v>
      </c>
      <c r="AE303">
        <f>AD303-AD302</f>
        <v>2494</v>
      </c>
      <c r="AF303" s="28">
        <f>IFERROR(AD303/V303,0)</f>
        <v>0.19342613240807269</v>
      </c>
      <c r="AG303" s="31">
        <f>IFERROR(AE303-AE302,0)</f>
        <v>522</v>
      </c>
      <c r="AH303" s="35">
        <f>IFERROR(AE303/W303,0)</f>
        <v>0.2262747232807113</v>
      </c>
      <c r="AI303" s="35">
        <f>IFERROR(AD303/3.974,0)</f>
        <v>65369.904378459985</v>
      </c>
      <c r="AJ303" s="10">
        <v>45261</v>
      </c>
      <c r="AK303" s="22">
        <f>AJ303-AJ302</f>
        <v>431</v>
      </c>
      <c r="AL303" s="22">
        <f>IFERROR(AJ303/AJ302,0)-1</f>
        <v>9.61409770243149E-3</v>
      </c>
      <c r="AM303" s="35">
        <f>IFERROR(AJ303/3.974,0)</f>
        <v>11389.280322093608</v>
      </c>
      <c r="AN303" s="35">
        <f>IFERROR(AJ303/C303," ")</f>
        <v>0.1766420793818054</v>
      </c>
      <c r="AO303" s="10">
        <v>658</v>
      </c>
      <c r="AP303">
        <f>AO303-AO302</f>
        <v>7</v>
      </c>
      <c r="AQ303">
        <f>IFERROR(AO303/AO302,0)-1</f>
        <v>1.0752688172043001E-2</v>
      </c>
      <c r="AR303" s="35">
        <f>IFERROR(AO303/3.974,0)</f>
        <v>165.57624559637645</v>
      </c>
      <c r="AS303" s="10">
        <v>2191</v>
      </c>
      <c r="AT303" s="22">
        <f>AS303-AS302</f>
        <v>110</v>
      </c>
      <c r="AU303" s="22">
        <f>IFERROR(AS303/AS302,0)-1</f>
        <v>5.2859202306583475E-2</v>
      </c>
      <c r="AV303" s="35">
        <f>IFERROR(AS303/3.974,0)</f>
        <v>551.33366884750876</v>
      </c>
      <c r="AW303" s="51">
        <f>IFERROR(AS303/C303," ")</f>
        <v>8.5509112906373176E-3</v>
      </c>
      <c r="AX303" s="10">
        <v>235</v>
      </c>
      <c r="AY303">
        <f>AX303-AX302</f>
        <v>17</v>
      </c>
      <c r="AZ303" s="22">
        <f>IFERROR(AX303/AX302,0)-1</f>
        <v>7.7981651376146877E-2</v>
      </c>
      <c r="BA303" s="35">
        <f>IFERROR(AX303/3.974,0)</f>
        <v>59.134373427277296</v>
      </c>
      <c r="BB303" s="51">
        <f>IFERROR(AX303/C303," ")</f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>IFERROR(BC303-BC302,0)</f>
        <v>565</v>
      </c>
      <c r="BE303" s="51">
        <f>IFERROR(BC303/BC302,0)-1</f>
        <v>1.1825031393888574E-2</v>
      </c>
      <c r="BF303" s="35">
        <f>IFERROR(BC303/3.974,0)</f>
        <v>12165.324609964771</v>
      </c>
      <c r="BG303" s="35">
        <f>IFERROR(BC303/C303," ")</f>
        <v>0.18867814073293526</v>
      </c>
      <c r="BH303" s="45">
        <v>43396</v>
      </c>
      <c r="BI303" s="48">
        <f>IFERROR((BH303-BH302), 0)</f>
        <v>439</v>
      </c>
      <c r="BJ303" s="14">
        <v>102303</v>
      </c>
      <c r="BK303" s="48">
        <f>IFERROR((BJ303-BJ302),0)</f>
        <v>81</v>
      </c>
      <c r="BL303" s="14">
        <v>75320</v>
      </c>
      <c r="BM303" s="48">
        <f>IFERROR((BL303-BL302),0)</f>
        <v>1131</v>
      </c>
      <c r="BN303" s="14">
        <v>29136</v>
      </c>
      <c r="BO303" s="48">
        <f>IFERROR((BN303-BN302),0)</f>
        <v>381</v>
      </c>
      <c r="BP303" s="14">
        <v>6075</v>
      </c>
      <c r="BQ303" s="48">
        <f>IFERROR((BP303-BP302),0)</f>
        <v>462</v>
      </c>
      <c r="BR303" s="16">
        <v>27</v>
      </c>
      <c r="BS303" s="24">
        <f>IFERROR((BR303-BR302),0)</f>
        <v>0</v>
      </c>
      <c r="BT303" s="16">
        <v>196</v>
      </c>
      <c r="BU303" s="24">
        <f>IFERROR((BT303-BT302),0)</f>
        <v>1</v>
      </c>
      <c r="BV303" s="16">
        <v>835</v>
      </c>
      <c r="BW303" s="24">
        <f>IFERROR((BV303-BV302),0)</f>
        <v>16</v>
      </c>
      <c r="BX303" s="16">
        <v>2034</v>
      </c>
      <c r="BY303" s="24">
        <f>IFERROR((BX303-BX302),0)</f>
        <v>21</v>
      </c>
      <c r="BZ303" s="21">
        <v>1105</v>
      </c>
      <c r="CA303" s="27">
        <f>IFERROR((BZ303-BZ302),0)</f>
        <v>19</v>
      </c>
    </row>
    <row r="304" spans="1:79">
      <c r="A304" s="3">
        <v>44201</v>
      </c>
      <c r="B304" s="22">
        <v>44201</v>
      </c>
      <c r="C304" s="10">
        <v>259770</v>
      </c>
      <c r="D304">
        <f>IFERROR(C304-C303,"")</f>
        <v>3540</v>
      </c>
      <c r="E304" s="10">
        <v>4238</v>
      </c>
      <c r="F304">
        <f>E304-E303</f>
        <v>41</v>
      </c>
      <c r="G304" s="10">
        <v>206087</v>
      </c>
      <c r="H304">
        <f>G304-G303</f>
        <v>2399</v>
      </c>
      <c r="I304">
        <f>+IFERROR(C304-E304-G304,"")</f>
        <v>49445</v>
      </c>
      <c r="J304">
        <f>+IFERROR(I304-I303,"")</f>
        <v>1100</v>
      </c>
      <c r="K304">
        <f>+IFERROR(E304/C304,"")</f>
        <v>1.6314431997536284E-2</v>
      </c>
      <c r="L304">
        <f>+IFERROR(G304/C304,"")</f>
        <v>0.79334411209916467</v>
      </c>
      <c r="M304">
        <f>+IFERROR(I304/C304,"")</f>
        <v>0.19034145590329907</v>
      </c>
      <c r="N304" s="22">
        <f>+IFERROR(D304/C304,"")</f>
        <v>1.3627439658159142E-2</v>
      </c>
      <c r="O304">
        <f>+IFERROR(F304/E304,"")</f>
        <v>9.6743747050495512E-3</v>
      </c>
      <c r="P304">
        <f>+IFERROR(H304/G304,"")</f>
        <v>1.1640714843731045E-2</v>
      </c>
      <c r="Q304">
        <f>+IFERROR(J304/I304,"")</f>
        <v>2.224694104560623E-2</v>
      </c>
      <c r="R304" s="22">
        <f>+IFERROR(C304/3.974,"")</f>
        <v>65367.388022143932</v>
      </c>
      <c r="S304" s="22">
        <f>+IFERROR(E304/3.974,"")</f>
        <v>1066.4318067438348</v>
      </c>
      <c r="T304" s="22">
        <f>+IFERROR(G304/3.974,"")</f>
        <v>51858.832410669347</v>
      </c>
      <c r="U304" s="22">
        <f>+IFERROR(I304/3.974,"")</f>
        <v>12442.123804730749</v>
      </c>
      <c r="V304" s="10">
        <v>1355313</v>
      </c>
      <c r="W304">
        <f>V304-V303</f>
        <v>12268</v>
      </c>
      <c r="X304" s="22">
        <f>IFERROR(W304-W303,0)</f>
        <v>1246</v>
      </c>
      <c r="Y304" s="35">
        <f>IFERROR(V304/3.974,0)</f>
        <v>341045.04277805734</v>
      </c>
      <c r="Z304" s="10">
        <v>1091993</v>
      </c>
      <c r="AA304" s="22">
        <f>Z304-Z303</f>
        <v>8728</v>
      </c>
      <c r="AB304" s="28">
        <f>IFERROR(Z304/V304,0)</f>
        <v>0.80571277631071203</v>
      </c>
      <c r="AC304" s="31">
        <f>IFERROR(AA304-AA303,0)</f>
        <v>200</v>
      </c>
      <c r="AD304">
        <f>V304-Z304</f>
        <v>263320</v>
      </c>
      <c r="AE304">
        <f>AD304-AD303</f>
        <v>3540</v>
      </c>
      <c r="AF304" s="28">
        <f>IFERROR(AD304/V304,0)</f>
        <v>0.194287223689288</v>
      </c>
      <c r="AG304" s="31">
        <f>IFERROR(AE304-AE303,0)</f>
        <v>1046</v>
      </c>
      <c r="AH304" s="35">
        <f>IFERROR(AE304/W304,0)</f>
        <v>0.28855559178350182</v>
      </c>
      <c r="AI304" s="35">
        <f>IFERROR(AD304/3.974,0)</f>
        <v>66260.694514343224</v>
      </c>
      <c r="AJ304" s="10">
        <v>46353</v>
      </c>
      <c r="AK304" s="22">
        <f>AJ304-AJ303</f>
        <v>1092</v>
      </c>
      <c r="AL304" s="22">
        <f>IFERROR(AJ304/AJ303,0)-1</f>
        <v>2.4126731623251851E-2</v>
      </c>
      <c r="AM304" s="35">
        <f>IFERROR(AJ304/3.974,0)</f>
        <v>11664.066431806743</v>
      </c>
      <c r="AN304" s="35">
        <f>IFERROR(AJ304/C304," ")</f>
        <v>0.1784386187781499</v>
      </c>
      <c r="AO304" s="10">
        <v>658</v>
      </c>
      <c r="AP304">
        <f>AO304-AO303</f>
        <v>0</v>
      </c>
      <c r="AQ304">
        <f>IFERROR(AO304/AO303,0)-1</f>
        <v>0</v>
      </c>
      <c r="AR304" s="35">
        <f>IFERROR(AO304/3.974,0)</f>
        <v>165.57624559637645</v>
      </c>
      <c r="AS304" s="10">
        <v>2207</v>
      </c>
      <c r="AT304" s="22">
        <f>AS304-AS303</f>
        <v>16</v>
      </c>
      <c r="AU304" s="22">
        <f>IFERROR(AS304/AS303,0)-1</f>
        <v>7.3026015518027343E-3</v>
      </c>
      <c r="AV304" s="35">
        <f>IFERROR(AS304/3.974,0)</f>
        <v>555.35983895319578</v>
      </c>
      <c r="AW304" s="51">
        <f>IFERROR(AS304/C304," ")</f>
        <v>8.4959772106093859E-3</v>
      </c>
      <c r="AX304" s="10">
        <v>227</v>
      </c>
      <c r="AY304">
        <f>AX304-AX303</f>
        <v>-8</v>
      </c>
      <c r="AZ304" s="22">
        <f>IFERROR(AX304/AX303,0)-1</f>
        <v>-3.4042553191489411E-2</v>
      </c>
      <c r="BA304" s="35">
        <f>IFERROR(AX304/3.974,0)</f>
        <v>57.121288374433817</v>
      </c>
      <c r="BB304" s="51">
        <f>IFERROR(AX304/C304," ")</f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>IFERROR(BC304-BC303,0)</f>
        <v>1100</v>
      </c>
      <c r="BE304" s="51">
        <f>IFERROR(BC304/BC303,0)-1</f>
        <v>2.2753128555176305E-2</v>
      </c>
      <c r="BF304" s="35">
        <f>IFERROR(BC304/3.974,0)</f>
        <v>12442.123804730749</v>
      </c>
      <c r="BG304" s="35">
        <f>IFERROR(BC304/C304," ")</f>
        <v>0.19034145590329907</v>
      </c>
      <c r="BH304" s="45">
        <v>43915</v>
      </c>
      <c r="BI304" s="48">
        <f>IFERROR((BH304-BH303), 0)</f>
        <v>519</v>
      </c>
      <c r="BJ304" s="14">
        <v>103690</v>
      </c>
      <c r="BK304" s="48">
        <f>IFERROR((BJ304-BJ303),0)</f>
        <v>1387</v>
      </c>
      <c r="BL304" s="14">
        <v>76421</v>
      </c>
      <c r="BM304" s="48">
        <f>IFERROR((BL304-BL303),0)</f>
        <v>1101</v>
      </c>
      <c r="BN304" s="14">
        <v>29570</v>
      </c>
      <c r="BO304" s="48">
        <f>IFERROR((BN304-BN303),0)</f>
        <v>434</v>
      </c>
      <c r="BP304" s="14">
        <v>6174</v>
      </c>
      <c r="BQ304" s="48">
        <f>IFERROR((BP304-BP303),0)</f>
        <v>99</v>
      </c>
      <c r="BR304" s="16">
        <v>27</v>
      </c>
      <c r="BS304" s="24">
        <f>IFERROR((BR304-BR303),0)</f>
        <v>0</v>
      </c>
      <c r="BT304" s="16">
        <v>197</v>
      </c>
      <c r="BU304" s="24">
        <f>IFERROR((BT304-BT303),0)</f>
        <v>1</v>
      </c>
      <c r="BV304" s="16">
        <v>845</v>
      </c>
      <c r="BW304" s="24">
        <f>IFERROR((BV304-BV303),0)</f>
        <v>10</v>
      </c>
      <c r="BX304" s="16">
        <v>2055</v>
      </c>
      <c r="BY304" s="24">
        <f>IFERROR((BX304-BX303),0)</f>
        <v>21</v>
      </c>
      <c r="BZ304" s="21">
        <v>1114</v>
      </c>
      <c r="CA304" s="27">
        <f>IFERROR((BZ304-BZ303),0)</f>
        <v>9</v>
      </c>
    </row>
    <row r="305" spans="1:79">
      <c r="A305" s="3">
        <v>44202</v>
      </c>
      <c r="B305" s="22">
        <v>44202</v>
      </c>
      <c r="C305" s="10">
        <v>264956</v>
      </c>
      <c r="D305">
        <f>IFERROR(C305-C304,"")</f>
        <v>5186</v>
      </c>
      <c r="E305" s="10">
        <v>4283</v>
      </c>
      <c r="F305">
        <f>E305-E304</f>
        <v>45</v>
      </c>
      <c r="G305" s="10">
        <v>208620</v>
      </c>
      <c r="H305">
        <f>G305-G304</f>
        <v>2533</v>
      </c>
      <c r="I305">
        <f>+IFERROR(C305-E305-G305,"")</f>
        <v>52053</v>
      </c>
      <c r="J305">
        <f>+IFERROR(I305-I304,"")</f>
        <v>2608</v>
      </c>
      <c r="K305">
        <f>+IFERROR(E305/C305,"")</f>
        <v>1.6164948142333067E-2</v>
      </c>
      <c r="L305">
        <f>+IFERROR(G305/C305,"")</f>
        <v>0.78737601715001737</v>
      </c>
      <c r="M305">
        <f>+IFERROR(I305/C305,"")</f>
        <v>0.19645903470764958</v>
      </c>
      <c r="N305" s="22">
        <f>+IFERROR(D305/C305,"")</f>
        <v>1.9573061187517928E-2</v>
      </c>
      <c r="O305">
        <f>+IFERROR(F305/E305,"")</f>
        <v>1.0506654214335746E-2</v>
      </c>
      <c r="P305">
        <f>+IFERROR(H305/G305,"")</f>
        <v>1.2141693030390184E-2</v>
      </c>
      <c r="Q305">
        <f>+IFERROR(J305/I305,"")</f>
        <v>5.0102779858989872E-2</v>
      </c>
      <c r="R305" s="22">
        <f>+IFERROR(C305/3.974,"")</f>
        <v>66672.370407649723</v>
      </c>
      <c r="S305" s="22">
        <f>+IFERROR(E305/3.974,"")</f>
        <v>1077.7554101660794</v>
      </c>
      <c r="T305" s="22">
        <f>+IFERROR(G305/3.974,"")</f>
        <v>52496.225465525917</v>
      </c>
      <c r="U305" s="22">
        <f>+IFERROR(I305/3.974,"")</f>
        <v>13098.389531957724</v>
      </c>
      <c r="V305" s="10">
        <v>1375143</v>
      </c>
      <c r="W305">
        <f>V305-V304</f>
        <v>19830</v>
      </c>
      <c r="X305" s="22">
        <f>IFERROR(W305-W304,0)</f>
        <v>7562</v>
      </c>
      <c r="Y305" s="35">
        <f>IFERROR(V305/3.974,0)</f>
        <v>346034.97735279315</v>
      </c>
      <c r="Z305" s="10">
        <v>1106637</v>
      </c>
      <c r="AA305" s="22">
        <f>Z305-Z304</f>
        <v>14644</v>
      </c>
      <c r="AB305" s="28">
        <f>IFERROR(Z305/V305,0)</f>
        <v>0.80474321579646624</v>
      </c>
      <c r="AC305" s="31">
        <f>IFERROR(AA305-AA304,0)</f>
        <v>5916</v>
      </c>
      <c r="AD305">
        <f>V305-Z305</f>
        <v>268506</v>
      </c>
      <c r="AE305">
        <f>AD305-AD304</f>
        <v>5186</v>
      </c>
      <c r="AF305" s="28">
        <f>IFERROR(AD305/V305,0)</f>
        <v>0.19525678420353373</v>
      </c>
      <c r="AG305" s="31">
        <f>IFERROR(AE305-AE304,0)</f>
        <v>1646</v>
      </c>
      <c r="AH305" s="35">
        <f>IFERROR(AE305/W305,0)</f>
        <v>0.26152294503277862</v>
      </c>
      <c r="AI305" s="35">
        <f>IFERROR(AD305/3.974,0)</f>
        <v>67565.676899849015</v>
      </c>
      <c r="AJ305" s="10">
        <v>49015</v>
      </c>
      <c r="AK305" s="22">
        <f>AJ305-AJ304</f>
        <v>2662</v>
      </c>
      <c r="AL305" s="22">
        <f>IFERROR(AJ305/AJ304,0)-1</f>
        <v>5.7428861130886855E-2</v>
      </c>
      <c r="AM305" s="35">
        <f>IFERROR(AJ305/3.974,0)</f>
        <v>12333.920483140411</v>
      </c>
      <c r="AN305" s="35">
        <f>IFERROR(AJ305/C305," ")</f>
        <v>0.184992979966485</v>
      </c>
      <c r="AO305" s="10">
        <v>681</v>
      </c>
      <c r="AP305">
        <f>AO305-AO304</f>
        <v>23</v>
      </c>
      <c r="AQ305">
        <f>IFERROR(AO305/AO304,0)-1</f>
        <v>3.4954407294832901E-2</v>
      </c>
      <c r="AR305" s="35">
        <f>IFERROR(AO305/3.974,0)</f>
        <v>171.36386512330145</v>
      </c>
      <c r="AS305" s="10">
        <v>2128</v>
      </c>
      <c r="AT305" s="22">
        <f>AS305-AS304</f>
        <v>-79</v>
      </c>
      <c r="AU305" s="22">
        <f>IFERROR(AS305/AS304,0)-1</f>
        <v>-3.57951971001359E-2</v>
      </c>
      <c r="AV305" s="35">
        <f>IFERROR(AS305/3.974,0)</f>
        <v>535.48062405636631</v>
      </c>
      <c r="AW305" s="51">
        <f>IFERROR(AS305/C305," ")</f>
        <v>8.031522215009284E-3</v>
      </c>
      <c r="AX305" s="10">
        <v>229</v>
      </c>
      <c r="AY305">
        <f>AX305-AX304</f>
        <v>2</v>
      </c>
      <c r="AZ305" s="22">
        <f>IFERROR(AX305/AX304,0)-1</f>
        <v>8.8105726872247381E-3</v>
      </c>
      <c r="BA305" s="35">
        <f>IFERROR(AX305/3.974,0)</f>
        <v>57.624559637644687</v>
      </c>
      <c r="BB305" s="51">
        <f>IFERROR(AX305/C305," ")</f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>IFERROR(BC305-BC304,0)</f>
        <v>2608</v>
      </c>
      <c r="BE305" s="51">
        <f>IFERROR(BC305/BC304,0)-1</f>
        <v>5.274547476994651E-2</v>
      </c>
      <c r="BF305" s="35">
        <f>IFERROR(BC305/3.974,0)</f>
        <v>13098.389531957724</v>
      </c>
      <c r="BG305" s="35">
        <f>IFERROR(BC305/C305," ")</f>
        <v>0.19645903470764958</v>
      </c>
      <c r="BH305" s="45">
        <v>44733</v>
      </c>
      <c r="BI305" s="48">
        <f>IFERROR((BH305-BH304), 0)</f>
        <v>818</v>
      </c>
      <c r="BJ305" s="14">
        <v>105781</v>
      </c>
      <c r="BK305" s="48">
        <f>IFERROR((BJ305-BJ304),0)</f>
        <v>2091</v>
      </c>
      <c r="BL305" s="14">
        <v>77950</v>
      </c>
      <c r="BM305" s="48">
        <f>IFERROR((BL305-BL304),0)</f>
        <v>1529</v>
      </c>
      <c r="BN305" s="14">
        <v>30218</v>
      </c>
      <c r="BO305" s="48">
        <f>IFERROR((BN305-BN304),0)</f>
        <v>648</v>
      </c>
      <c r="BP305" s="14">
        <v>6274</v>
      </c>
      <c r="BQ305" s="48">
        <f>IFERROR((BP305-BP304),0)</f>
        <v>100</v>
      </c>
      <c r="BR305" s="16">
        <v>27</v>
      </c>
      <c r="BS305" s="24">
        <f>IFERROR((BR305-BR304),0)</f>
        <v>0</v>
      </c>
      <c r="BT305" s="16">
        <v>199</v>
      </c>
      <c r="BU305" s="24">
        <f>IFERROR((BT305-BT304),0)</f>
        <v>2</v>
      </c>
      <c r="BV305" s="16">
        <v>859</v>
      </c>
      <c r="BW305" s="24">
        <f>IFERROR((BV305-BV304),0)</f>
        <v>14</v>
      </c>
      <c r="BX305" s="16">
        <v>2076</v>
      </c>
      <c r="BY305" s="24">
        <f>IFERROR((BX305-BX304),0)</f>
        <v>21</v>
      </c>
      <c r="BZ305" s="21">
        <v>1122</v>
      </c>
      <c r="CA305" s="27">
        <f>IFERROR((BZ305-BZ304),0)</f>
        <v>8</v>
      </c>
    </row>
    <row r="306" spans="1:79">
      <c r="A306" s="3">
        <v>44203</v>
      </c>
      <c r="B306" s="22">
        <v>44203</v>
      </c>
      <c r="C306" s="10">
        <v>269091</v>
      </c>
      <c r="D306">
        <f>IFERROR(C306-C305,"")</f>
        <v>4135</v>
      </c>
      <c r="E306" s="10">
        <v>4321</v>
      </c>
      <c r="F306">
        <f>E306-E305</f>
        <v>38</v>
      </c>
      <c r="G306" s="10">
        <v>212656</v>
      </c>
      <c r="H306">
        <f>G306-G305</f>
        <v>4036</v>
      </c>
      <c r="I306">
        <f>+IFERROR(C306-E306-G306,"")</f>
        <v>52114</v>
      </c>
      <c r="J306">
        <f>+IFERROR(I306-I305,"")</f>
        <v>61</v>
      </c>
      <c r="K306">
        <f>+IFERROR(E306/C306,"")</f>
        <v>1.6057764845349716E-2</v>
      </c>
      <c r="L306">
        <f>+IFERROR(G306/C306,"")</f>
        <v>0.79027540869074031</v>
      </c>
      <c r="M306">
        <f>+IFERROR(I306/C306,"")</f>
        <v>0.19366682646390998</v>
      </c>
      <c r="N306" s="22">
        <f>+IFERROR(D306/C306,"")</f>
        <v>1.5366548862652412E-2</v>
      </c>
      <c r="O306">
        <f>+IFERROR(F306/E306,"")</f>
        <v>8.7942605878268913E-3</v>
      </c>
      <c r="P306">
        <f>+IFERROR(H306/G306,"")</f>
        <v>1.8979008351516065E-2</v>
      </c>
      <c r="Q306">
        <f>+IFERROR(J306/I306,"")</f>
        <v>1.1705108032390528E-3</v>
      </c>
      <c r="R306" s="22">
        <f>+IFERROR(C306/3.974,"")</f>
        <v>67712.883744338193</v>
      </c>
      <c r="S306" s="22">
        <f>+IFERROR(E306/3.974,"")</f>
        <v>1087.3175641670859</v>
      </c>
      <c r="T306" s="22">
        <f>+IFERROR(G306/3.974,"")</f>
        <v>53511.826874685452</v>
      </c>
      <c r="U306" s="22">
        <f>+IFERROR(I306/3.974,"")</f>
        <v>13113.739305485657</v>
      </c>
      <c r="V306" s="10">
        <v>1391279</v>
      </c>
      <c r="W306">
        <f>V306-V305</f>
        <v>16136</v>
      </c>
      <c r="X306" s="22">
        <f>IFERROR(W306-W305,0)</f>
        <v>-3694</v>
      </c>
      <c r="Y306" s="35">
        <f>IFERROR(V306/3.974,0)</f>
        <v>350095.36990437843</v>
      </c>
      <c r="Z306" s="10">
        <v>1118638</v>
      </c>
      <c r="AA306" s="22">
        <f>Z306-Z305</f>
        <v>12001</v>
      </c>
      <c r="AB306" s="28">
        <f>IFERROR(Z306/V306,0)</f>
        <v>0.80403571102561022</v>
      </c>
      <c r="AC306" s="31">
        <f>IFERROR(AA306-AA305,0)</f>
        <v>-2643</v>
      </c>
      <c r="AD306">
        <f>V306-Z306</f>
        <v>272641</v>
      </c>
      <c r="AE306">
        <f>AD306-AD305</f>
        <v>4135</v>
      </c>
      <c r="AF306" s="28">
        <f>IFERROR(AD306/V306,0)</f>
        <v>0.19596428897438975</v>
      </c>
      <c r="AG306" s="31">
        <f>IFERROR(AE306-AE305,0)</f>
        <v>-1051</v>
      </c>
      <c r="AH306" s="35">
        <f>IFERROR(AE306/W306,0)</f>
        <v>0.25625929598413483</v>
      </c>
      <c r="AI306" s="35">
        <f>IFERROR(AD306/3.974,0)</f>
        <v>68606.190236537484</v>
      </c>
      <c r="AJ306" s="10">
        <v>49109</v>
      </c>
      <c r="AK306" s="22">
        <f>AJ306-AJ305</f>
        <v>94</v>
      </c>
      <c r="AL306" s="22">
        <f>IFERROR(AJ306/AJ305,0)-1</f>
        <v>1.9177802713454817E-3</v>
      </c>
      <c r="AM306" s="35">
        <f>IFERROR(AJ306/3.974,0)</f>
        <v>12357.574232511322</v>
      </c>
      <c r="AN306" s="35">
        <f>IFERROR(AJ306/C306," ")</f>
        <v>0.18249960050689171</v>
      </c>
      <c r="AO306" s="10">
        <v>681</v>
      </c>
      <c r="AP306">
        <f>AO306-AO305</f>
        <v>0</v>
      </c>
      <c r="AQ306">
        <f>IFERROR(AO306/AO305,0)-1</f>
        <v>0</v>
      </c>
      <c r="AR306" s="35">
        <f>IFERROR(AO306/3.974,0)</f>
        <v>171.36386512330145</v>
      </c>
      <c r="AS306" s="10">
        <v>2098</v>
      </c>
      <c r="AT306" s="22">
        <f>AS306-AS305</f>
        <v>-30</v>
      </c>
      <c r="AU306" s="22">
        <f>IFERROR(AS306/AS305,0)-1</f>
        <v>-1.4097744360902276E-2</v>
      </c>
      <c r="AV306" s="35">
        <f>IFERROR(AS306/3.974,0)</f>
        <v>527.93155510820327</v>
      </c>
      <c r="AW306" s="51">
        <f>IFERROR(AS306/C306," ")</f>
        <v>7.7966189876287201E-3</v>
      </c>
      <c r="AX306" s="10">
        <v>226</v>
      </c>
      <c r="AY306">
        <f>AX306-AX305</f>
        <v>-3</v>
      </c>
      <c r="AZ306" s="22">
        <f>IFERROR(AX306/AX305,0)-1</f>
        <v>-1.3100436681222738E-2</v>
      </c>
      <c r="BA306" s="35">
        <f>IFERROR(AX306/3.974,0)</f>
        <v>56.869652742828379</v>
      </c>
      <c r="BB306" s="51">
        <f>IFERROR(AX306/C306," ")</f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>IFERROR(BC306-BC305,0)</f>
        <v>61</v>
      </c>
      <c r="BE306" s="51">
        <f>IFERROR(BC306/BC305,0)-1</f>
        <v>1.1718825043705028E-3</v>
      </c>
      <c r="BF306" s="35">
        <f>IFERROR(BC306/3.974,0)</f>
        <v>13113.739305485657</v>
      </c>
      <c r="BG306" s="35">
        <f>IFERROR(BC306/C306," ")</f>
        <v>0.19366682646390998</v>
      </c>
      <c r="BH306" s="45">
        <v>45493</v>
      </c>
      <c r="BI306" s="48">
        <f>IFERROR((BH306-BH305), 0)</f>
        <v>760</v>
      </c>
      <c r="BJ306" s="14">
        <v>107422</v>
      </c>
      <c r="BK306" s="48">
        <f>IFERROR((BJ306-BJ305),0)</f>
        <v>1641</v>
      </c>
      <c r="BL306" s="14">
        <v>79094</v>
      </c>
      <c r="BM306" s="48">
        <f>IFERROR((BL306-BL305),0)</f>
        <v>1144</v>
      </c>
      <c r="BN306" s="14">
        <v>30719</v>
      </c>
      <c r="BO306" s="48">
        <f>IFERROR((BN306-BN305),0)</f>
        <v>501</v>
      </c>
      <c r="BP306" s="14">
        <v>6363</v>
      </c>
      <c r="BQ306" s="48">
        <f>IFERROR((BP306-BP305),0)</f>
        <v>89</v>
      </c>
      <c r="BR306" s="16">
        <v>28</v>
      </c>
      <c r="BS306" s="24">
        <f>IFERROR((BR306-BR305),0)</f>
        <v>1</v>
      </c>
      <c r="BT306" s="16">
        <v>202</v>
      </c>
      <c r="BU306" s="24">
        <f>IFERROR((BT306-BT305),0)</f>
        <v>3</v>
      </c>
      <c r="BV306" s="16">
        <v>863</v>
      </c>
      <c r="BW306" s="24">
        <f>IFERROR((BV306-BV305),0)</f>
        <v>4</v>
      </c>
      <c r="BX306" s="16">
        <v>2101</v>
      </c>
      <c r="BY306" s="24">
        <f>IFERROR((BX306-BX305),0)</f>
        <v>25</v>
      </c>
      <c r="BZ306" s="21">
        <v>1127</v>
      </c>
      <c r="CA306" s="27">
        <f>IFERROR((BZ306-BZ305),0)</f>
        <v>5</v>
      </c>
    </row>
    <row r="307" spans="1:79">
      <c r="A307" s="3">
        <v>44204</v>
      </c>
      <c r="B307" s="22">
        <v>44204</v>
      </c>
      <c r="C307" s="10">
        <v>273037</v>
      </c>
      <c r="D307">
        <f>IFERROR(C307-C306,"")</f>
        <v>3946</v>
      </c>
      <c r="E307" s="10">
        <v>4363</v>
      </c>
      <c r="F307">
        <f>E307-E306</f>
        <v>42</v>
      </c>
      <c r="G307" s="10">
        <v>215361</v>
      </c>
      <c r="H307">
        <f>G307-G306</f>
        <v>2705</v>
      </c>
      <c r="I307">
        <f>+IFERROR(C307-E307-G307,"")</f>
        <v>53313</v>
      </c>
      <c r="J307">
        <f>+IFERROR(I307-I306,"")</f>
        <v>1199</v>
      </c>
      <c r="K307">
        <f>+IFERROR(E307/C307,"")</f>
        <v>1.5979519259294528E-2</v>
      </c>
      <c r="L307">
        <f>+IFERROR(G307/C307,"")</f>
        <v>0.78876123016294497</v>
      </c>
      <c r="M307">
        <f>+IFERROR(I307/C307,"")</f>
        <v>0.19525925057776053</v>
      </c>
      <c r="N307" s="22">
        <f>+IFERROR(D307/C307,"")</f>
        <v>1.4452253723854277E-2</v>
      </c>
      <c r="O307">
        <f>+IFERROR(F307/E307,"")</f>
        <v>9.62640385056154E-3</v>
      </c>
      <c r="P307">
        <f>+IFERROR(H307/G307,"")</f>
        <v>1.2560305719234216E-2</v>
      </c>
      <c r="Q307">
        <f>+IFERROR(J307/I307,"")</f>
        <v>2.2489824245493593E-2</v>
      </c>
      <c r="R307" s="22">
        <f>+IFERROR(C307/3.974,"")</f>
        <v>68705.83794665325</v>
      </c>
      <c r="S307" s="22">
        <f>+IFERROR(E307/3.974,"")</f>
        <v>1097.8862606945142</v>
      </c>
      <c r="T307" s="22">
        <f>+IFERROR(G307/3.974,"")</f>
        <v>54192.501258178156</v>
      </c>
      <c r="U307" s="22">
        <f>+IFERROR(I307/3.974,"")</f>
        <v>13415.450427780574</v>
      </c>
      <c r="V307" s="10">
        <v>1407449</v>
      </c>
      <c r="W307">
        <f>V307-V306</f>
        <v>16170</v>
      </c>
      <c r="X307" s="22">
        <f>IFERROR(W307-W306,0)</f>
        <v>34</v>
      </c>
      <c r="Y307" s="35">
        <f>IFERROR(V307/3.974,0)</f>
        <v>354164.31806743832</v>
      </c>
      <c r="Z307" s="10">
        <v>1130862</v>
      </c>
      <c r="AA307" s="22">
        <f>Z307-Z306</f>
        <v>12224</v>
      </c>
      <c r="AB307" s="28">
        <f>IFERROR(Z307/V307,0)</f>
        <v>0.80348346547548077</v>
      </c>
      <c r="AC307" s="31">
        <f>IFERROR(AA307-AA306,0)</f>
        <v>223</v>
      </c>
      <c r="AD307">
        <f>V307-Z307</f>
        <v>276587</v>
      </c>
      <c r="AE307">
        <f>AD307-AD306</f>
        <v>3946</v>
      </c>
      <c r="AF307" s="28">
        <f>IFERROR(AD307/V307,0)</f>
        <v>0.19651653452451917</v>
      </c>
      <c r="AG307" s="31">
        <f>IFERROR(AE307-AE306,0)</f>
        <v>-189</v>
      </c>
      <c r="AH307" s="35">
        <f>IFERROR(AE307/W307,0)</f>
        <v>0.24403215831787262</v>
      </c>
      <c r="AI307" s="35">
        <f>IFERROR(AD307/3.974,0)</f>
        <v>69599.144438852541</v>
      </c>
      <c r="AJ307" s="10">
        <v>50216</v>
      </c>
      <c r="AK307" s="22">
        <f>AJ307-AJ306</f>
        <v>1107</v>
      </c>
      <c r="AL307" s="22">
        <f>IFERROR(AJ307/AJ306,0)-1</f>
        <v>2.2541692968702343E-2</v>
      </c>
      <c r="AM307" s="35">
        <f>IFERROR(AJ307/3.974,0)</f>
        <v>12636.134876698539</v>
      </c>
      <c r="AN307" s="35">
        <f>IFERROR(AJ307/C307," ")</f>
        <v>0.18391646553397525</v>
      </c>
      <c r="AO307" s="10">
        <v>722</v>
      </c>
      <c r="AP307">
        <f>AO307-AO306</f>
        <v>41</v>
      </c>
      <c r="AQ307">
        <f>IFERROR(AO307/AO306,0)-1</f>
        <v>6.0205580029368599E-2</v>
      </c>
      <c r="AR307" s="35">
        <f>IFERROR(AO307/3.974,0)</f>
        <v>181.68092601912429</v>
      </c>
      <c r="AS307" s="10">
        <v>2153</v>
      </c>
      <c r="AT307" s="22">
        <f>AS307-AS306</f>
        <v>55</v>
      </c>
      <c r="AU307" s="22">
        <f>IFERROR(AS307/AS306,0)-1</f>
        <v>2.6215443279313577E-2</v>
      </c>
      <c r="AV307" s="35">
        <f>IFERROR(AS307/3.974,0)</f>
        <v>541.77151484650221</v>
      </c>
      <c r="AW307" s="51">
        <f>IFERROR(AS307/C307," ")</f>
        <v>7.8853781721891173E-3</v>
      </c>
      <c r="AX307" s="10">
        <v>220</v>
      </c>
      <c r="AY307">
        <f>AX307-AX306</f>
        <v>-6</v>
      </c>
      <c r="AZ307" s="22">
        <f>IFERROR(AX307/AX306,0)-1</f>
        <v>-2.6548672566371723E-2</v>
      </c>
      <c r="BA307" s="35">
        <f>IFERROR(AX307/3.974,0)</f>
        <v>55.359838953195769</v>
      </c>
      <c r="BB307" s="51">
        <f>IFERROR(AX307/C307," ")</f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>IFERROR(BC307-BC306,0)</f>
        <v>1197</v>
      </c>
      <c r="BE307" s="51">
        <f>IFERROR(BC307/BC306,0)-1</f>
        <v>2.2968875925854837E-2</v>
      </c>
      <c r="BF307" s="35">
        <f>IFERROR(BC307/3.974,0)</f>
        <v>13414.947156517363</v>
      </c>
      <c r="BG307" s="35">
        <f>IFERROR(BC307/C307," ")</f>
        <v>0.19525192556320206</v>
      </c>
      <c r="BH307" s="45">
        <v>46209</v>
      </c>
      <c r="BI307" s="48">
        <f>IFERROR((BH307-BH306), 0)</f>
        <v>716</v>
      </c>
      <c r="BJ307" s="14">
        <v>108939</v>
      </c>
      <c r="BK307" s="48">
        <f>IFERROR((BJ307-BJ306),0)</f>
        <v>1517</v>
      </c>
      <c r="BL307" s="14">
        <v>80198</v>
      </c>
      <c r="BM307" s="48">
        <f>IFERROR((BL307-BL306),0)</f>
        <v>1104</v>
      </c>
      <c r="BN307" s="14">
        <v>31245</v>
      </c>
      <c r="BO307" s="48">
        <f>IFERROR((BN307-BN306),0)</f>
        <v>526</v>
      </c>
      <c r="BP307" s="14">
        <v>6446</v>
      </c>
      <c r="BQ307" s="48">
        <f>IFERROR((BP307-BP306),0)</f>
        <v>83</v>
      </c>
      <c r="BR307" s="16">
        <v>28</v>
      </c>
      <c r="BS307" s="24">
        <f>IFERROR((BR307-BR306),0)</f>
        <v>0</v>
      </c>
      <c r="BT307" s="16">
        <v>203</v>
      </c>
      <c r="BU307" s="24">
        <f>IFERROR((BT307-BT306),0)</f>
        <v>1</v>
      </c>
      <c r="BV307" s="16">
        <v>871</v>
      </c>
      <c r="BW307" s="24">
        <f>IFERROR((BV307-BV306),0)</f>
        <v>8</v>
      </c>
      <c r="BX307" s="16">
        <v>2122</v>
      </c>
      <c r="BY307" s="24">
        <f>IFERROR((BX307-BX306),0)</f>
        <v>21</v>
      </c>
      <c r="BZ307" s="21">
        <v>1139</v>
      </c>
      <c r="CA307" s="27">
        <f>IFERROR((BZ307-BZ306),0)</f>
        <v>12</v>
      </c>
    </row>
    <row r="308" spans="1:79">
      <c r="A308" s="3">
        <v>44205</v>
      </c>
      <c r="B308" s="22">
        <v>44205</v>
      </c>
      <c r="C308" s="10">
        <v>276772</v>
      </c>
      <c r="D308">
        <f>IFERROR(C308-C307,"")</f>
        <v>3735</v>
      </c>
      <c r="E308" s="10">
        <v>4410</v>
      </c>
      <c r="F308">
        <f>E308-E307</f>
        <v>47</v>
      </c>
      <c r="G308" s="10">
        <v>217544</v>
      </c>
      <c r="H308">
        <f>G308-G307</f>
        <v>2183</v>
      </c>
      <c r="I308">
        <f>+IFERROR(C308-E308-G308,"")</f>
        <v>54818</v>
      </c>
      <c r="J308">
        <f>+IFERROR(I308-I307,"")</f>
        <v>1505</v>
      </c>
      <c r="K308">
        <f>+IFERROR(E308/C308,"")</f>
        <v>1.5933692714580956E-2</v>
      </c>
      <c r="L308">
        <f>+IFERROR(G308/C308,"")</f>
        <v>0.78600436460335588</v>
      </c>
      <c r="M308">
        <f>+IFERROR(I308/C308,"")</f>
        <v>0.1980619426820632</v>
      </c>
      <c r="N308" s="22">
        <f>+IFERROR(D308/C308,"")</f>
        <v>1.3494862197043054E-2</v>
      </c>
      <c r="O308">
        <f>+IFERROR(F308/E308,"")</f>
        <v>1.0657596371882086E-2</v>
      </c>
      <c r="P308">
        <f>+IFERROR(H308/G308,"")</f>
        <v>1.0034751590482845E-2</v>
      </c>
      <c r="Q308">
        <f>+IFERROR(J308/I308,"")</f>
        <v>2.7454485752854901E-2</v>
      </c>
      <c r="R308" s="22">
        <f>+IFERROR(C308/3.974,"")</f>
        <v>69645.69703069955</v>
      </c>
      <c r="S308" s="22">
        <f>+IFERROR(E308/3.974,"")</f>
        <v>1109.7131353799698</v>
      </c>
      <c r="T308" s="22">
        <f>+IFERROR(G308/3.974,"")</f>
        <v>54741.821841972822</v>
      </c>
      <c r="U308" s="22">
        <f>+IFERROR(I308/3.974,"")</f>
        <v>13794.162053346754</v>
      </c>
      <c r="V308" s="10">
        <v>1424274</v>
      </c>
      <c r="W308">
        <f>V308-V307</f>
        <v>16825</v>
      </c>
      <c r="X308" s="22">
        <f>IFERROR(W308-W307,0)</f>
        <v>655</v>
      </c>
      <c r="Y308" s="35">
        <f>IFERROR(V308/3.974,0)</f>
        <v>358398.08756919979</v>
      </c>
      <c r="Z308" s="10">
        <v>1143952</v>
      </c>
      <c r="AA308" s="22">
        <f>Z308-Z307</f>
        <v>13090</v>
      </c>
      <c r="AB308" s="28">
        <f>IFERROR(Z308/V308,0)</f>
        <v>0.80318253369786996</v>
      </c>
      <c r="AC308" s="31">
        <f>IFERROR(AA308-AA307,0)</f>
        <v>866</v>
      </c>
      <c r="AD308">
        <f>V308-Z308</f>
        <v>280322</v>
      </c>
      <c r="AE308">
        <f>AD308-AD307</f>
        <v>3735</v>
      </c>
      <c r="AF308" s="28">
        <f>IFERROR(AD308/V308,0)</f>
        <v>0.19681746630213007</v>
      </c>
      <c r="AG308" s="31">
        <f>IFERROR(AE308-AE307,0)</f>
        <v>-211</v>
      </c>
      <c r="AH308" s="35">
        <f>IFERROR(AE308/W308,0)</f>
        <v>0.22199108469539375</v>
      </c>
      <c r="AI308" s="35">
        <f>IFERROR(AD308/3.974,0)</f>
        <v>70539.003522898842</v>
      </c>
      <c r="AJ308" s="10">
        <v>51646</v>
      </c>
      <c r="AK308" s="22">
        <f>AJ308-AJ307</f>
        <v>1430</v>
      </c>
      <c r="AL308" s="22">
        <f>IFERROR(AJ308/AJ307,0)-1</f>
        <v>2.8476979448781359E-2</v>
      </c>
      <c r="AM308" s="35">
        <f>IFERROR(AJ308/3.974,0)</f>
        <v>12995.973829894312</v>
      </c>
      <c r="AN308" s="35">
        <f>IFERROR(AJ308/C308," ")</f>
        <v>0.18660124579075918</v>
      </c>
      <c r="AO308" s="10">
        <v>777</v>
      </c>
      <c r="AP308">
        <f>AO308-AO307</f>
        <v>55</v>
      </c>
      <c r="AQ308">
        <f>IFERROR(AO308/AO307,0)-1</f>
        <v>7.6177285318559607E-2</v>
      </c>
      <c r="AR308" s="35">
        <f>IFERROR(AO308/3.974,0)</f>
        <v>195.52088575742323</v>
      </c>
      <c r="AS308" s="10">
        <v>2176</v>
      </c>
      <c r="AT308" s="22">
        <f>AS308-AS307</f>
        <v>23</v>
      </c>
      <c r="AU308" s="22">
        <f>IFERROR(AS308/AS307,0)-1</f>
        <v>1.0682768230376283E-2</v>
      </c>
      <c r="AV308" s="35">
        <f>IFERROR(AS308/3.974,0)</f>
        <v>547.55913437342724</v>
      </c>
      <c r="AW308" s="51">
        <f>IFERROR(AS308/C308," ")</f>
        <v>7.8620669720925532E-3</v>
      </c>
      <c r="AX308" s="10">
        <v>219</v>
      </c>
      <c r="AY308">
        <f>AX308-AX307</f>
        <v>-1</v>
      </c>
      <c r="AZ308" s="22">
        <f>IFERROR(AX308/AX307,0)-1</f>
        <v>-4.5454545454545192E-3</v>
      </c>
      <c r="BA308" s="35">
        <f>IFERROR(AX308/3.974,0)</f>
        <v>55.108203321590338</v>
      </c>
      <c r="BB308" s="51">
        <f>IFERROR(AX308/C308," ")</f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>IFERROR(BC308-BC307,0)</f>
        <v>1507</v>
      </c>
      <c r="BE308" s="51">
        <f>IFERROR(BC308/BC307,0)-1</f>
        <v>2.8268087261540842E-2</v>
      </c>
      <c r="BF308" s="35">
        <f>IFERROR(BC308/3.974,0)</f>
        <v>13794.162053346754</v>
      </c>
      <c r="BG308" s="35">
        <f>IFERROR(BC308/C308," ")</f>
        <v>0.1980619426820632</v>
      </c>
      <c r="BH308" s="45">
        <v>46965</v>
      </c>
      <c r="BI308" s="48">
        <f>IFERROR((BH308-BH307), 0)</f>
        <v>756</v>
      </c>
      <c r="BJ308" s="14">
        <v>110340</v>
      </c>
      <c r="BK308" s="48">
        <f>IFERROR((BJ308-BJ307),0)</f>
        <v>1401</v>
      </c>
      <c r="BL308" s="14">
        <v>81302</v>
      </c>
      <c r="BM308" s="48">
        <f>IFERROR((BL308-BL307),0)</f>
        <v>1104</v>
      </c>
      <c r="BN308" s="14">
        <v>31642</v>
      </c>
      <c r="BO308" s="48">
        <f>IFERROR((BN308-BN307),0)</f>
        <v>397</v>
      </c>
      <c r="BP308" s="14">
        <v>6523</v>
      </c>
      <c r="BQ308" s="48">
        <f>IFERROR((BP308-BP307),0)</f>
        <v>77</v>
      </c>
      <c r="BR308" s="16">
        <v>28</v>
      </c>
      <c r="BS308" s="24">
        <f>IFERROR((BR308-BR307),0)</f>
        <v>0</v>
      </c>
      <c r="BT308" s="16">
        <v>204</v>
      </c>
      <c r="BU308" s="24">
        <f>IFERROR((BT308-BT307),0)</f>
        <v>1</v>
      </c>
      <c r="BV308" s="16">
        <v>883</v>
      </c>
      <c r="BW308" s="24">
        <f>IFERROR((BV308-BV307),0)</f>
        <v>12</v>
      </c>
      <c r="BX308" s="16">
        <v>2146</v>
      </c>
      <c r="BY308" s="24">
        <f>IFERROR((BX308-BX307),0)</f>
        <v>24</v>
      </c>
      <c r="BZ308" s="21">
        <v>1149</v>
      </c>
      <c r="CA308" s="27">
        <f>IFERROR((BZ308-BZ307),0)</f>
        <v>10</v>
      </c>
    </row>
    <row r="309" spans="1:79">
      <c r="A309" s="3">
        <v>44206</v>
      </c>
      <c r="B309" s="22">
        <v>44206</v>
      </c>
      <c r="C309" s="10">
        <v>279196</v>
      </c>
      <c r="D309">
        <f>IFERROR(C309-C308,"")</f>
        <v>2424</v>
      </c>
      <c r="E309" s="10">
        <v>4455</v>
      </c>
      <c r="F309">
        <f>E309-E308</f>
        <v>45</v>
      </c>
      <c r="G309" s="10">
        <v>219144</v>
      </c>
      <c r="H309">
        <f>G309-G308</f>
        <v>1600</v>
      </c>
      <c r="I309">
        <f>+IFERROR(C309-E309-G309,"")</f>
        <v>55597</v>
      </c>
      <c r="J309">
        <f>+IFERROR(I309-I308,"")</f>
        <v>779</v>
      </c>
      <c r="K309">
        <f>+IFERROR(E309/C309,"")</f>
        <v>1.5956532328543389E-2</v>
      </c>
      <c r="L309">
        <f>+IFERROR(G309/C309,"")</f>
        <v>0.78491095860972215</v>
      </c>
      <c r="M309">
        <f>+IFERROR(I309/C309,"")</f>
        <v>0.19913250906173441</v>
      </c>
      <c r="N309" s="22">
        <f>+IFERROR(D309/C309,"")</f>
        <v>8.6820728090660319E-3</v>
      </c>
      <c r="O309">
        <f>+IFERROR(F309/E309,"")</f>
        <v>1.0101010101010102E-2</v>
      </c>
      <c r="P309">
        <f>+IFERROR(H309/G309,"")</f>
        <v>7.3011353265432771E-3</v>
      </c>
      <c r="Q309">
        <f>+IFERROR(J309/I309,"")</f>
        <v>1.4011547385650304E-2</v>
      </c>
      <c r="R309" s="22">
        <f>+IFERROR(C309/3.974,"")</f>
        <v>70255.661801711118</v>
      </c>
      <c r="S309" s="22">
        <f>+IFERROR(E309/3.974,"")</f>
        <v>1121.0367388022144</v>
      </c>
      <c r="T309" s="22">
        <f>+IFERROR(G309/3.974,"")</f>
        <v>55144.43885254152</v>
      </c>
      <c r="U309" s="22">
        <f>+IFERROR(I309/3.974,"")</f>
        <v>13990.186210367387</v>
      </c>
      <c r="V309" s="10">
        <v>1434663</v>
      </c>
      <c r="W309">
        <f>V309-V308</f>
        <v>10389</v>
      </c>
      <c r="X309" s="22">
        <f>IFERROR(W309-W308,0)</f>
        <v>-6436</v>
      </c>
      <c r="Y309" s="35">
        <f>IFERROR(V309/3.974,0)</f>
        <v>361012.33014594862</v>
      </c>
      <c r="Z309" s="10">
        <v>1151917</v>
      </c>
      <c r="AA309" s="22">
        <f>Z309-Z308</f>
        <v>7965</v>
      </c>
      <c r="AB309" s="28">
        <f>IFERROR(Z309/V309,0)</f>
        <v>0.80291817660314657</v>
      </c>
      <c r="AC309" s="31">
        <f>IFERROR(AA309-AA308,0)</f>
        <v>-5125</v>
      </c>
      <c r="AD309">
        <f>V309-Z309</f>
        <v>282746</v>
      </c>
      <c r="AE309">
        <f>AD309-AD308</f>
        <v>2424</v>
      </c>
      <c r="AF309" s="28">
        <f>IFERROR(AD309/V309,0)</f>
        <v>0.19708182339685348</v>
      </c>
      <c r="AG309" s="31">
        <f>IFERROR(AE309-AE308,0)</f>
        <v>-1311</v>
      </c>
      <c r="AH309" s="35">
        <f>IFERROR(AE309/W309,0)</f>
        <v>0.23332370776783137</v>
      </c>
      <c r="AI309" s="35">
        <f>IFERROR(AD309/3.974,0)</f>
        <v>71148.96829391041</v>
      </c>
      <c r="AJ309" s="10">
        <v>52334</v>
      </c>
      <c r="AK309" s="22">
        <f>AJ309-AJ308</f>
        <v>688</v>
      </c>
      <c r="AL309" s="22">
        <f>IFERROR(AJ309/AJ308,0)-1</f>
        <v>1.3321457615304233E-2</v>
      </c>
      <c r="AM309" s="35">
        <f>IFERROR(AJ309/3.974,0)</f>
        <v>13169.099144438851</v>
      </c>
      <c r="AN309" s="35">
        <f>IFERROR(AJ309/C309," ")</f>
        <v>0.18744537887362284</v>
      </c>
      <c r="AO309" s="10">
        <v>781</v>
      </c>
      <c r="AP309">
        <f>AO309-AO308</f>
        <v>4</v>
      </c>
      <c r="AQ309">
        <f>IFERROR(AO309/AO308,0)-1</f>
        <v>5.1480051480050637E-3</v>
      </c>
      <c r="AR309" s="35">
        <f>IFERROR(AO309/3.974,0)</f>
        <v>196.52742828384498</v>
      </c>
      <c r="AS309" s="10">
        <v>2257</v>
      </c>
      <c r="AT309" s="22">
        <f>AS309-AS308</f>
        <v>81</v>
      </c>
      <c r="AU309" s="22">
        <f>IFERROR(AS309/AS308,0)-1</f>
        <v>3.7224264705882248E-2</v>
      </c>
      <c r="AV309" s="35">
        <f>IFERROR(AS309/3.974,0)</f>
        <v>567.94162053346747</v>
      </c>
      <c r="AW309" s="51">
        <f>IFERROR(AS309/C309," ")</f>
        <v>8.0839267038209719E-3</v>
      </c>
      <c r="AX309" s="10">
        <v>225</v>
      </c>
      <c r="AY309">
        <f>AX309-AX308</f>
        <v>6</v>
      </c>
      <c r="AZ309" s="22">
        <f>IFERROR(AX309/AX308,0)-1</f>
        <v>2.7397260273972712E-2</v>
      </c>
      <c r="BA309" s="35">
        <f>IFERROR(AX309/3.974,0)</f>
        <v>56.618017111222947</v>
      </c>
      <c r="BB309" s="51">
        <f>IFERROR(AX309/C309," ")</f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>IFERROR(BC309-BC308,0)</f>
        <v>779</v>
      </c>
      <c r="BE309" s="51">
        <f>IFERROR(BC309/BC308,0)-1</f>
        <v>1.4210660731876379E-2</v>
      </c>
      <c r="BF309" s="35">
        <f>IFERROR(BC309/3.974,0)</f>
        <v>13990.186210367387</v>
      </c>
      <c r="BG309" s="35">
        <f>IFERROR(BC309/C309," ")</f>
        <v>0.19913250906173441</v>
      </c>
      <c r="BH309" s="45">
        <v>47506</v>
      </c>
      <c r="BI309" s="48">
        <f>IFERROR((BH309-BH308), 0)</f>
        <v>541</v>
      </c>
      <c r="BJ309" s="14">
        <v>111172</v>
      </c>
      <c r="BK309" s="48">
        <f>IFERROR((BJ309-BJ308),0)</f>
        <v>832</v>
      </c>
      <c r="BL309" s="14">
        <v>81957</v>
      </c>
      <c r="BM309" s="48">
        <f>IFERROR((BL309-BL308),0)</f>
        <v>655</v>
      </c>
      <c r="BN309" s="14">
        <v>31967</v>
      </c>
      <c r="BO309" s="48">
        <f>IFERROR((BN309-BN308),0)</f>
        <v>325</v>
      </c>
      <c r="BP309" s="14">
        <v>6594</v>
      </c>
      <c r="BQ309" s="48">
        <f>IFERROR((BP309-BP308),0)</f>
        <v>71</v>
      </c>
      <c r="BR309" s="16">
        <v>28</v>
      </c>
      <c r="BS309" s="24">
        <f>IFERROR((BR309-BR308),0)</f>
        <v>0</v>
      </c>
      <c r="BT309" s="16">
        <v>206</v>
      </c>
      <c r="BU309" s="24">
        <f>IFERROR((BT309-BT308),0)</f>
        <v>2</v>
      </c>
      <c r="BV309" s="16">
        <v>890</v>
      </c>
      <c r="BW309" s="24">
        <f>IFERROR((BV309-BV308),0)</f>
        <v>7</v>
      </c>
      <c r="BX309" s="16">
        <v>2170</v>
      </c>
      <c r="BY309" s="24">
        <f>IFERROR((BX309-BX308),0)</f>
        <v>24</v>
      </c>
      <c r="BZ309" s="21">
        <v>1161</v>
      </c>
      <c r="CA309" s="27">
        <f>IFERROR((BZ309-BZ308),0)</f>
        <v>12</v>
      </c>
    </row>
    <row r="310" spans="1:79">
      <c r="A310" s="3">
        <v>44207</v>
      </c>
      <c r="B310" s="22">
        <v>44207</v>
      </c>
      <c r="C310" s="10">
        <v>281353</v>
      </c>
      <c r="D310">
        <f>IFERROR(C310-C309,"")</f>
        <v>2157</v>
      </c>
      <c r="E310" s="10">
        <v>4500</v>
      </c>
      <c r="F310">
        <f>E310-E309</f>
        <v>45</v>
      </c>
      <c r="G310" s="10">
        <v>220833</v>
      </c>
      <c r="H310">
        <f>G310-G309</f>
        <v>1689</v>
      </c>
      <c r="I310">
        <f>+IFERROR(C310-E310-G310,"")</f>
        <v>56020</v>
      </c>
      <c r="J310">
        <f>+IFERROR(I310-I309,"")</f>
        <v>423</v>
      </c>
      <c r="K310">
        <f>+IFERROR(E310/C310,"")</f>
        <v>1.5994142589558311E-2</v>
      </c>
      <c r="L310">
        <f>+IFERROR(G310/C310,"")</f>
        <v>0.78489655343998466</v>
      </c>
      <c r="M310">
        <f>+IFERROR(I310/C310,"")</f>
        <v>0.19910930397045704</v>
      </c>
      <c r="N310" s="22">
        <f>+IFERROR(D310/C310,"")</f>
        <v>7.6665256812616179E-3</v>
      </c>
      <c r="O310">
        <f>+IFERROR(F310/E310,"")</f>
        <v>0.01</v>
      </c>
      <c r="P310">
        <f>+IFERROR(H310/G310,"")</f>
        <v>7.6483134314165001E-3</v>
      </c>
      <c r="Q310">
        <f>+IFERROR(J310/I310,"")</f>
        <v>7.5508746876115675E-3</v>
      </c>
      <c r="R310" s="22">
        <f>+IFERROR(C310/3.974,"")</f>
        <v>70798.439859084043</v>
      </c>
      <c r="S310" s="22">
        <f>+IFERROR(E310/3.974,"")</f>
        <v>1132.3603422244589</v>
      </c>
      <c r="T310" s="22">
        <f>+IFERROR(G310/3.974,"")</f>
        <v>55569.451434323099</v>
      </c>
      <c r="U310" s="22">
        <f>+IFERROR(I310/3.974,"")</f>
        <v>14096.628082536487</v>
      </c>
      <c r="V310" s="10">
        <v>1443775</v>
      </c>
      <c r="W310">
        <f>V310-V309</f>
        <v>9112</v>
      </c>
      <c r="X310" s="22">
        <f>IFERROR(W310-W309,0)</f>
        <v>-1277</v>
      </c>
      <c r="Y310" s="35">
        <f>IFERROR(V310/3.974,0)</f>
        <v>363305.23402113735</v>
      </c>
      <c r="Z310" s="10">
        <v>1158872</v>
      </c>
      <c r="AA310" s="22">
        <f>Z310-Z309</f>
        <v>6955</v>
      </c>
      <c r="AB310" s="28">
        <f>IFERROR(Z310/V310,0)</f>
        <v>0.80266800574881825</v>
      </c>
      <c r="AC310" s="31">
        <f>IFERROR(AA310-AA309,0)</f>
        <v>-1010</v>
      </c>
      <c r="AD310">
        <f>V310-Z310</f>
        <v>284903</v>
      </c>
      <c r="AE310">
        <f>AD310-AD309</f>
        <v>2157</v>
      </c>
      <c r="AF310" s="28">
        <f>IFERROR(AD310/V310,0)</f>
        <v>0.19733199425118181</v>
      </c>
      <c r="AG310" s="31">
        <f>IFERROR(AE310-AE309,0)</f>
        <v>-267</v>
      </c>
      <c r="AH310" s="35">
        <f>IFERROR(AE310/W310,0)</f>
        <v>0.23672080772607551</v>
      </c>
      <c r="AI310" s="35">
        <f>IFERROR(AD310/3.974,0)</f>
        <v>71691.746351283335</v>
      </c>
      <c r="AJ310" s="10">
        <v>52696</v>
      </c>
      <c r="AK310" s="22">
        <f>AJ310-AJ309</f>
        <v>362</v>
      </c>
      <c r="AL310" s="22">
        <f>IFERROR(AJ310/AJ309,0)-1</f>
        <v>6.917109336186833E-3</v>
      </c>
      <c r="AM310" s="35">
        <f>IFERROR(AJ310/3.974,0)</f>
        <v>13260.19124308002</v>
      </c>
      <c r="AN310" s="35">
        <f>IFERROR(AJ310/C310," ")</f>
        <v>0.18729496397763665</v>
      </c>
      <c r="AO310" s="10">
        <v>788</v>
      </c>
      <c r="AP310">
        <f>AO310-AO309</f>
        <v>7</v>
      </c>
      <c r="AQ310">
        <f>IFERROR(AO310/AO309,0)-1</f>
        <v>8.9628681177977843E-3</v>
      </c>
      <c r="AR310" s="35">
        <f>IFERROR(AO310/3.974,0)</f>
        <v>198.28887770508302</v>
      </c>
      <c r="AS310" s="10">
        <v>2312</v>
      </c>
      <c r="AT310" s="22">
        <f>AS310-AS309</f>
        <v>55</v>
      </c>
      <c r="AU310" s="22">
        <f>IFERROR(AS310/AS309,0)-1</f>
        <v>2.436863092600805E-2</v>
      </c>
      <c r="AV310" s="35">
        <f>IFERROR(AS310/3.974,0)</f>
        <v>581.78158027176642</v>
      </c>
      <c r="AW310" s="51">
        <f>IFERROR(AS310/C310," ")</f>
        <v>8.2174350371241826E-3</v>
      </c>
      <c r="AX310" s="10">
        <v>224</v>
      </c>
      <c r="AY310">
        <f>AX310-AX309</f>
        <v>-1</v>
      </c>
      <c r="AZ310" s="22">
        <f>IFERROR(AX310/AX309,0)-1</f>
        <v>-4.4444444444444731E-3</v>
      </c>
      <c r="BA310" s="35">
        <f>IFERROR(AX310/3.974,0)</f>
        <v>56.366381479617509</v>
      </c>
      <c r="BB310" s="51">
        <f>IFERROR(AX310/C310," ")</f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>IFERROR(BC310-BC309,0)</f>
        <v>423</v>
      </c>
      <c r="BE310" s="51">
        <f>IFERROR(BC310/BC309,0)-1</f>
        <v>7.6083241901541143E-3</v>
      </c>
      <c r="BF310" s="35">
        <f>IFERROR(BC310/3.974,0)</f>
        <v>14096.628082536487</v>
      </c>
      <c r="BG310" s="35">
        <f>IFERROR(BC310/C310," ")</f>
        <v>0.19910930397045704</v>
      </c>
      <c r="BH310" s="45">
        <v>48003</v>
      </c>
      <c r="BI310" s="48">
        <f>IFERROR((BH310-BH309), 0)</f>
        <v>497</v>
      </c>
      <c r="BJ310" s="14">
        <v>111947</v>
      </c>
      <c r="BK310" s="48">
        <f>IFERROR((BJ310-BJ309),0)</f>
        <v>775</v>
      </c>
      <c r="BL310" s="14">
        <v>82528</v>
      </c>
      <c r="BM310" s="48">
        <f>IFERROR((BL310-BL309),0)</f>
        <v>571</v>
      </c>
      <c r="BN310" s="14">
        <v>32221</v>
      </c>
      <c r="BO310" s="48">
        <f>IFERROR((BN310-BN309),0)</f>
        <v>254</v>
      </c>
      <c r="BP310" s="14">
        <v>6654</v>
      </c>
      <c r="BQ310" s="48">
        <f>IFERROR((BP310-BP309),0)</f>
        <v>60</v>
      </c>
      <c r="BR310" s="16">
        <v>28</v>
      </c>
      <c r="BS310" s="24">
        <f>IFERROR((BR310-BR309),0)</f>
        <v>0</v>
      </c>
      <c r="BT310" s="16">
        <v>208</v>
      </c>
      <c r="BU310" s="24">
        <f>IFERROR((BT310-BT309),0)</f>
        <v>2</v>
      </c>
      <c r="BV310" s="16">
        <v>895</v>
      </c>
      <c r="BW310" s="24">
        <f>IFERROR((BV310-BV309),0)</f>
        <v>5</v>
      </c>
      <c r="BX310" s="16">
        <v>2194</v>
      </c>
      <c r="BY310" s="24">
        <f>IFERROR((BX310-BX309),0)</f>
        <v>24</v>
      </c>
      <c r="BZ310" s="21">
        <v>1175</v>
      </c>
      <c r="CA310" s="27">
        <f>IFERROR((BZ310-BZ309),0)</f>
        <v>14</v>
      </c>
    </row>
    <row r="311" spans="1:79">
      <c r="A311" s="3">
        <v>44208</v>
      </c>
      <c r="B311" s="22">
        <v>44208</v>
      </c>
      <c r="C311" s="10">
        <v>285093</v>
      </c>
      <c r="D311">
        <f>IFERROR(C311-C310,"")</f>
        <v>3740</v>
      </c>
      <c r="E311" s="10">
        <v>4561</v>
      </c>
      <c r="F311">
        <f>E311-E310</f>
        <v>61</v>
      </c>
      <c r="G311" s="10">
        <v>223635</v>
      </c>
      <c r="H311">
        <f>G311-G310</f>
        <v>2802</v>
      </c>
      <c r="I311">
        <f>+IFERROR(C311-E311-G311,"")</f>
        <v>56897</v>
      </c>
      <c r="J311">
        <f>+IFERROR(I311-I310,"")</f>
        <v>877</v>
      </c>
      <c r="K311">
        <f>+IFERROR(E311/C311,"")</f>
        <v>1.5998288277860206E-2</v>
      </c>
      <c r="L311">
        <f>+IFERROR(G311/C311,"")</f>
        <v>0.78442823920615379</v>
      </c>
      <c r="M311">
        <f>+IFERROR(I311/C311,"")</f>
        <v>0.19957347251598601</v>
      </c>
      <c r="N311" s="22">
        <f>+IFERROR(D311/C311,"")</f>
        <v>1.3118526235298657E-2</v>
      </c>
      <c r="O311">
        <f>+IFERROR(F311/E311,"")</f>
        <v>1.3374260030695024E-2</v>
      </c>
      <c r="P311">
        <f>+IFERROR(H311/G311,"")</f>
        <v>1.2529344691126166E-2</v>
      </c>
      <c r="Q311">
        <f>+IFERROR(J311/I311,"")</f>
        <v>1.541381795173735E-2</v>
      </c>
      <c r="R311" s="22">
        <f>+IFERROR(C311/3.974,"")</f>
        <v>71739.557121288366</v>
      </c>
      <c r="S311" s="22">
        <f>+IFERROR(E311/3.974,"")</f>
        <v>1147.7101157523905</v>
      </c>
      <c r="T311" s="22">
        <f>+IFERROR(G311/3.974,"")</f>
        <v>56274.534474081527</v>
      </c>
      <c r="U311" s="22">
        <f>+IFERROR(I311/3.974,"")</f>
        <v>14317.312531454454</v>
      </c>
      <c r="V311" s="10">
        <v>1460912</v>
      </c>
      <c r="W311">
        <f>V311-V310</f>
        <v>17137</v>
      </c>
      <c r="X311" s="22">
        <f>IFERROR(W311-W310,0)</f>
        <v>8025</v>
      </c>
      <c r="Y311" s="35">
        <f>IFERROR(V311/3.974,0)</f>
        <v>367617.51383995969</v>
      </c>
      <c r="Z311" s="10">
        <v>1172269</v>
      </c>
      <c r="AA311" s="22">
        <f>Z311-Z310</f>
        <v>13397</v>
      </c>
      <c r="AB311" s="28">
        <f>IFERROR(Z311/V311,0)</f>
        <v>0.80242273319679758</v>
      </c>
      <c r="AC311" s="31">
        <f>IFERROR(AA311-AA310,0)</f>
        <v>6442</v>
      </c>
      <c r="AD311">
        <f>V311-Z311</f>
        <v>288643</v>
      </c>
      <c r="AE311">
        <f>AD311-AD310</f>
        <v>3740</v>
      </c>
      <c r="AF311" s="28">
        <f>IFERROR(AD311/V311,0)</f>
        <v>0.19757726680320239</v>
      </c>
      <c r="AG311" s="31">
        <f>IFERROR(AE311-AE310,0)</f>
        <v>1583</v>
      </c>
      <c r="AH311" s="35">
        <f>IFERROR(AE311/W311,0)</f>
        <v>0.21824123242107721</v>
      </c>
      <c r="AI311" s="35">
        <f>IFERROR(AD311/3.974,0)</f>
        <v>72632.863613487672</v>
      </c>
      <c r="AJ311" s="10">
        <v>53617</v>
      </c>
      <c r="AK311" s="22">
        <f>AJ311-AJ310</f>
        <v>921</v>
      </c>
      <c r="AL311" s="22">
        <f>IFERROR(AJ311/AJ310,0)-1</f>
        <v>1.7477607408531881E-2</v>
      </c>
      <c r="AM311" s="35">
        <f>IFERROR(AJ311/3.974,0)</f>
        <v>13491.947659788626</v>
      </c>
      <c r="AN311" s="35">
        <f>IFERROR(AJ311/C311," ")</f>
        <v>0.18806845485508239</v>
      </c>
      <c r="AO311" s="10">
        <v>716</v>
      </c>
      <c r="AP311">
        <f>AO311-AO310</f>
        <v>-72</v>
      </c>
      <c r="AQ311">
        <f>IFERROR(AO311/AO310,0)-1</f>
        <v>-9.137055837563457E-2</v>
      </c>
      <c r="AR311" s="35">
        <f>IFERROR(AO311/3.974,0)</f>
        <v>180.17111222949168</v>
      </c>
      <c r="AS311" s="10">
        <v>2341</v>
      </c>
      <c r="AT311" s="22">
        <f>AS311-AS310</f>
        <v>29</v>
      </c>
      <c r="AU311" s="22">
        <f>IFERROR(AS311/AS310,0)-1</f>
        <v>1.2543252595155652E-2</v>
      </c>
      <c r="AV311" s="35">
        <f>IFERROR(AS311/3.974,0)</f>
        <v>589.07901358832407</v>
      </c>
      <c r="AW311" s="51">
        <f>IFERROR(AS311/C311," ")</f>
        <v>8.2113555927364051E-3</v>
      </c>
      <c r="AX311" s="10">
        <v>223</v>
      </c>
      <c r="AY311">
        <f>AX311-AX310</f>
        <v>-1</v>
      </c>
      <c r="AZ311" s="22">
        <f>IFERROR(AX311/AX310,0)-1</f>
        <v>-4.4642857142856984E-3</v>
      </c>
      <c r="BA311" s="35">
        <f>IFERROR(AX311/3.974,0)</f>
        <v>56.114745848012078</v>
      </c>
      <c r="BB311" s="51">
        <f>IFERROR(AX311/C311," ")</f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>IFERROR(BC311-BC310,0)</f>
        <v>877</v>
      </c>
      <c r="BE311" s="51">
        <f>IFERROR(BC311/BC310,0)-1</f>
        <v>1.5655123170296381E-2</v>
      </c>
      <c r="BF311" s="35">
        <f>IFERROR(BC311/3.974,0)</f>
        <v>14317.312531454454</v>
      </c>
      <c r="BG311" s="35">
        <f>IFERROR(BC311/C311," ")</f>
        <v>0.19957347251598601</v>
      </c>
      <c r="BH311" s="45">
        <v>48754</v>
      </c>
      <c r="BI311" s="48">
        <f>IFERROR((BH311-BH310), 0)</f>
        <v>751</v>
      </c>
      <c r="BJ311" s="14">
        <v>113297</v>
      </c>
      <c r="BK311" s="48">
        <f>IFERROR((BJ311-BJ310),0)</f>
        <v>1350</v>
      </c>
      <c r="BL311" s="14">
        <v>83602</v>
      </c>
      <c r="BM311" s="48">
        <f>IFERROR((BL311-BL310),0)</f>
        <v>1074</v>
      </c>
      <c r="BN311" s="14">
        <v>32701</v>
      </c>
      <c r="BO311" s="48">
        <f>IFERROR((BN311-BN310),0)</f>
        <v>480</v>
      </c>
      <c r="BP311" s="14">
        <v>6739</v>
      </c>
      <c r="BQ311" s="48">
        <f>IFERROR((BP311-BP310),0)</f>
        <v>85</v>
      </c>
      <c r="BR311" s="16">
        <v>28</v>
      </c>
      <c r="BS311" s="24">
        <f>IFERROR((BR311-BR310),0)</f>
        <v>0</v>
      </c>
      <c r="BT311" s="16">
        <v>209</v>
      </c>
      <c r="BU311" s="24">
        <f>IFERROR((BT311-BT310),0)</f>
        <v>1</v>
      </c>
      <c r="BV311" s="16">
        <v>909</v>
      </c>
      <c r="BW311" s="24">
        <f>IFERROR((BV311-BV310),0)</f>
        <v>14</v>
      </c>
      <c r="BX311" s="16">
        <v>2225</v>
      </c>
      <c r="BY311" s="24">
        <f>IFERROR((BX311-BX310),0)</f>
        <v>31</v>
      </c>
      <c r="BZ311" s="21">
        <v>1190</v>
      </c>
      <c r="CA311" s="27">
        <f>IFERROR((BZ311-BZ310),0)</f>
        <v>15</v>
      </c>
    </row>
    <row r="312" spans="1:79">
      <c r="A312" s="3">
        <v>44209</v>
      </c>
      <c r="B312" s="22">
        <v>44209</v>
      </c>
      <c r="C312" s="10">
        <v>288408</v>
      </c>
      <c r="D312">
        <f>IFERROR(C312-C311,"")</f>
        <v>3315</v>
      </c>
      <c r="E312" s="10">
        <v>4594</v>
      </c>
      <c r="F312">
        <f>E312-E311</f>
        <v>33</v>
      </c>
      <c r="G312" s="10">
        <v>227141</v>
      </c>
      <c r="H312">
        <f>G312-G311</f>
        <v>3506</v>
      </c>
      <c r="I312">
        <f>+IFERROR(C312-E312-G312,"")</f>
        <v>56673</v>
      </c>
      <c r="J312">
        <f>+IFERROR(I312-I311,"")</f>
        <v>-224</v>
      </c>
      <c r="K312">
        <f>+IFERROR(E312/C312,"")</f>
        <v>1.5928823056225901E-2</v>
      </c>
      <c r="L312">
        <f>+IFERROR(G312/C312,"")</f>
        <v>0.78756830601092898</v>
      </c>
      <c r="M312">
        <f>+IFERROR(I312/C312,"")</f>
        <v>0.19650287093284513</v>
      </c>
      <c r="N312" s="22">
        <f>+IFERROR(D312/C312,"")</f>
        <v>1.1494133311142548E-2</v>
      </c>
      <c r="O312">
        <f>+IFERROR(F312/E312,"")</f>
        <v>7.1832825424466692E-3</v>
      </c>
      <c r="P312">
        <f>+IFERROR(H312/G312,"")</f>
        <v>1.5435346326730973E-2</v>
      </c>
      <c r="Q312">
        <f>+IFERROR(J312/I312,"")</f>
        <v>-3.9524994265346816E-3</v>
      </c>
      <c r="R312" s="22">
        <f>+IFERROR(C312/3.974,"")</f>
        <v>72573.729240060391</v>
      </c>
      <c r="S312" s="22">
        <f>+IFERROR(E312/3.974,"")</f>
        <v>1156.0140915953698</v>
      </c>
      <c r="T312" s="22">
        <f>+IFERROR(G312/3.974,"")</f>
        <v>57156.768998490181</v>
      </c>
      <c r="U312" s="22">
        <f>+IFERROR(I312/3.974,"")</f>
        <v>14260.946149974836</v>
      </c>
      <c r="V312" s="10">
        <v>1477179</v>
      </c>
      <c r="W312">
        <f>V312-V311</f>
        <v>16267</v>
      </c>
      <c r="X312" s="22">
        <f>IFERROR(W312-W311,0)</f>
        <v>-870</v>
      </c>
      <c r="Y312" s="35">
        <f>IFERROR(V312/3.974,0)</f>
        <v>371710.87065928534</v>
      </c>
      <c r="Z312" s="10">
        <v>1185221</v>
      </c>
      <c r="AA312" s="22">
        <f>Z312-Z311</f>
        <v>12952</v>
      </c>
      <c r="AB312" s="28">
        <f>IFERROR(Z312/V312,0)</f>
        <v>0.80235435245153097</v>
      </c>
      <c r="AC312" s="31">
        <f>IFERROR(AA312-AA311,0)</f>
        <v>-445</v>
      </c>
      <c r="AD312">
        <f>V312-Z312</f>
        <v>291958</v>
      </c>
      <c r="AE312">
        <f>AD312-AD311</f>
        <v>3315</v>
      </c>
      <c r="AF312" s="28">
        <f>IFERROR(AD312/V312,0)</f>
        <v>0.19764564754846908</v>
      </c>
      <c r="AG312" s="31">
        <f>IFERROR(AE312-AE311,0)</f>
        <v>-425</v>
      </c>
      <c r="AH312" s="35">
        <f>IFERROR(AE312/W312,0)</f>
        <v>0.20378680764738427</v>
      </c>
      <c r="AI312" s="35">
        <f>IFERROR(AD312/3.974,0)</f>
        <v>73467.035732259683</v>
      </c>
      <c r="AJ312" s="10">
        <v>53329</v>
      </c>
      <c r="AK312" s="22">
        <f>AJ312-AJ311</f>
        <v>-288</v>
      </c>
      <c r="AL312" s="22">
        <f>IFERROR(AJ312/AJ311,0)-1</f>
        <v>-5.3714307029486541E-3</v>
      </c>
      <c r="AM312" s="35">
        <f>IFERROR(AJ312/3.974,0)</f>
        <v>13419.47659788626</v>
      </c>
      <c r="AN312" s="35">
        <f>IFERROR(AJ312/C312," ")</f>
        <v>0.18490818562591885</v>
      </c>
      <c r="AO312" s="10">
        <v>691</v>
      </c>
      <c r="AP312">
        <f>AO312-AO311</f>
        <v>-25</v>
      </c>
      <c r="AQ312">
        <f>IFERROR(AO312/AO311,0)-1</f>
        <v>-3.4916201117318413E-2</v>
      </c>
      <c r="AR312" s="35">
        <f>IFERROR(AO312/3.974,0)</f>
        <v>173.88022143935581</v>
      </c>
      <c r="AS312" s="10">
        <v>2424</v>
      </c>
      <c r="AT312" s="22">
        <f>AS312-AS311</f>
        <v>83</v>
      </c>
      <c r="AU312" s="22">
        <f>IFERROR(AS312/AS311,0)-1</f>
        <v>3.5454933788979126E-2</v>
      </c>
      <c r="AV312" s="35">
        <f>IFERROR(AS312/3.974,0)</f>
        <v>609.96477101157518</v>
      </c>
      <c r="AW312" s="51">
        <f>IFERROR(AS312/C312," ")</f>
        <v>8.4047599234417913E-3</v>
      </c>
      <c r="AX312" s="10">
        <v>229</v>
      </c>
      <c r="AY312">
        <f>AX312-AX311</f>
        <v>6</v>
      </c>
      <c r="AZ312" s="22">
        <f>IFERROR(AX312/AX311,0)-1</f>
        <v>2.6905829596412634E-2</v>
      </c>
      <c r="BA312" s="35">
        <f>IFERROR(AX312/3.974,0)</f>
        <v>57.624559637644687</v>
      </c>
      <c r="BB312" s="51">
        <f>IFERROR(AX312/C312," ")</f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>IFERROR(BC312-BC311,0)</f>
        <v>-224</v>
      </c>
      <c r="BE312" s="51">
        <f>IFERROR(BC312/BC311,0)-1</f>
        <v>-3.9369386786649585E-3</v>
      </c>
      <c r="BF312" s="35">
        <f>IFERROR(BC312/3.974,0)</f>
        <v>14260.946149974836</v>
      </c>
      <c r="BG312" s="35">
        <f>IFERROR(BC312/C312," ")</f>
        <v>0.19650287093284513</v>
      </c>
      <c r="BH312" s="45">
        <v>49341</v>
      </c>
      <c r="BI312" s="48">
        <f>IFERROR((BH312-BH311), 0)</f>
        <v>587</v>
      </c>
      <c r="BJ312" s="14">
        <v>114556</v>
      </c>
      <c r="BK312" s="48">
        <f>IFERROR((BJ312-BJ311),0)</f>
        <v>1259</v>
      </c>
      <c r="BL312" s="14">
        <v>84565</v>
      </c>
      <c r="BM312" s="48">
        <f>IFERROR((BL312-BL311),0)</f>
        <v>963</v>
      </c>
      <c r="BN312" s="14">
        <v>33134</v>
      </c>
      <c r="BO312" s="48">
        <f>IFERROR((BN312-BN311),0)</f>
        <v>433</v>
      </c>
      <c r="BP312" s="14">
        <v>6812</v>
      </c>
      <c r="BQ312" s="48">
        <f>IFERROR((BP312-BP311),0)</f>
        <v>73</v>
      </c>
      <c r="BR312" s="16">
        <v>29</v>
      </c>
      <c r="BS312" s="24">
        <f>IFERROR((BR312-BR311),0)</f>
        <v>1</v>
      </c>
      <c r="BT312" s="16">
        <v>210</v>
      </c>
      <c r="BU312" s="24">
        <f>IFERROR((BT312-BT311),0)</f>
        <v>1</v>
      </c>
      <c r="BV312" s="16">
        <v>915</v>
      </c>
      <c r="BW312" s="24">
        <f>IFERROR((BV312-BV311),0)</f>
        <v>6</v>
      </c>
      <c r="BX312" s="16">
        <v>2244</v>
      </c>
      <c r="BY312" s="24">
        <f>IFERROR((BX312-BX311),0)</f>
        <v>19</v>
      </c>
      <c r="BZ312" s="21">
        <v>1196</v>
      </c>
      <c r="CA312" s="27">
        <f>IFERROR((BZ312-BZ311),0)</f>
        <v>6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LX14"/>
  <sheetViews>
    <sheetView topLeftCell="A2" workbookViewId="0">
      <pane xSplit="1" topLeftCell="KS1" activePane="topRight" state="frozen"/>
      <selection pane="topRight" activeCell="KZ15" sqref="KZ15"/>
      <selection activeCell="A2" sqref="A2"/>
    </sheetView>
  </sheetViews>
  <sheetFormatPr defaultColWidth="11.42578125" defaultRowHeight="15"/>
  <cols>
    <col min="1" max="1" width="14" bestFit="1" customWidth="1"/>
  </cols>
  <sheetData>
    <row r="1" spans="1:336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</row>
    <row r="2" spans="1:336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50" t="s">
        <v>350</v>
      </c>
      <c r="JM2" s="110" t="s">
        <v>351</v>
      </c>
      <c r="JN2" s="50" t="s">
        <v>352</v>
      </c>
      <c r="JO2" s="110" t="s">
        <v>353</v>
      </c>
      <c r="JP2" s="39" t="s">
        <v>354</v>
      </c>
      <c r="JQ2" s="110" t="s">
        <v>355</v>
      </c>
      <c r="JR2" s="163" t="s">
        <v>356</v>
      </c>
      <c r="JS2" s="163" t="s">
        <v>357</v>
      </c>
      <c r="JT2" s="163" t="s">
        <v>358</v>
      </c>
      <c r="JU2" s="163" t="s">
        <v>359</v>
      </c>
      <c r="JV2" s="163" t="s">
        <v>360</v>
      </c>
      <c r="JW2" s="163" t="s">
        <v>361</v>
      </c>
      <c r="JX2" s="163" t="s">
        <v>362</v>
      </c>
      <c r="JY2" s="164" t="s">
        <v>363</v>
      </c>
      <c r="JZ2" s="110" t="s">
        <v>364</v>
      </c>
      <c r="KA2" s="163" t="s">
        <v>365</v>
      </c>
      <c r="KB2" s="163" t="s">
        <v>366</v>
      </c>
      <c r="KC2" s="163" t="s">
        <v>367</v>
      </c>
      <c r="KD2" s="163" t="s">
        <v>368</v>
      </c>
      <c r="KE2" s="163" t="s">
        <v>369</v>
      </c>
      <c r="KF2" s="163" t="s">
        <v>370</v>
      </c>
      <c r="KG2" s="163" t="s">
        <v>371</v>
      </c>
      <c r="KH2" s="163" t="s">
        <v>372</v>
      </c>
      <c r="KI2" s="163" t="s">
        <v>373</v>
      </c>
      <c r="KJ2" s="163" t="s">
        <v>374</v>
      </c>
      <c r="KK2" s="163" t="s">
        <v>375</v>
      </c>
      <c r="KL2" s="163" t="s">
        <v>376</v>
      </c>
      <c r="KM2" s="163" t="s">
        <v>377</v>
      </c>
      <c r="KN2" s="164" t="s">
        <v>378</v>
      </c>
      <c r="KO2" s="110" t="s">
        <v>379</v>
      </c>
      <c r="KP2" s="163" t="s">
        <v>380</v>
      </c>
      <c r="KQ2" s="163" t="s">
        <v>381</v>
      </c>
      <c r="KR2" s="163" t="s">
        <v>382</v>
      </c>
      <c r="KS2" s="163" t="s">
        <v>383</v>
      </c>
      <c r="KT2" s="163" t="s">
        <v>384</v>
      </c>
      <c r="KU2" s="163" t="s">
        <v>385</v>
      </c>
      <c r="KV2" s="163" t="s">
        <v>386</v>
      </c>
      <c r="KW2" s="163" t="s">
        <v>387</v>
      </c>
      <c r="KX2" s="163" t="s">
        <v>388</v>
      </c>
      <c r="KY2" s="164" t="s">
        <v>389</v>
      </c>
      <c r="KZ2" s="110" t="s">
        <v>390</v>
      </c>
      <c r="LA2" s="163" t="s">
        <v>391</v>
      </c>
      <c r="LB2" s="163" t="s">
        <v>392</v>
      </c>
      <c r="LC2" s="163" t="s">
        <v>393</v>
      </c>
      <c r="LD2" s="163" t="s">
        <v>394</v>
      </c>
      <c r="LE2" s="163" t="s">
        <v>395</v>
      </c>
      <c r="LF2" s="163" t="s">
        <v>396</v>
      </c>
      <c r="LG2" s="163" t="s">
        <v>397</v>
      </c>
      <c r="LH2" s="163" t="s">
        <v>398</v>
      </c>
      <c r="LI2" s="163" t="s">
        <v>399</v>
      </c>
      <c r="LJ2" s="163" t="s">
        <v>400</v>
      </c>
      <c r="LK2" s="163" t="s">
        <v>401</v>
      </c>
      <c r="LL2" s="163" t="s">
        <v>402</v>
      </c>
      <c r="LM2" s="163" t="s">
        <v>403</v>
      </c>
      <c r="LN2" s="163" t="s">
        <v>404</v>
      </c>
      <c r="LO2" s="163" t="s">
        <v>405</v>
      </c>
      <c r="LP2" s="163" t="s">
        <v>406</v>
      </c>
      <c r="LQ2" s="163" t="s">
        <v>407</v>
      </c>
      <c r="LR2" s="163" t="s">
        <v>408</v>
      </c>
      <c r="LS2" s="163" t="s">
        <v>409</v>
      </c>
      <c r="LT2" s="163" t="s">
        <v>410</v>
      </c>
      <c r="LU2" s="163" t="s">
        <v>411</v>
      </c>
      <c r="LV2" s="163" t="s">
        <v>412</v>
      </c>
      <c r="LW2" s="163" t="s">
        <v>413</v>
      </c>
      <c r="LX2" s="164" t="s">
        <v>414</v>
      </c>
    </row>
    <row r="3" spans="1:336">
      <c r="A3" t="s">
        <v>415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  <c r="JR3">
        <v>3837</v>
      </c>
      <c r="JS3">
        <v>3845</v>
      </c>
      <c r="JT3">
        <v>3852</v>
      </c>
      <c r="JU3">
        <v>3852</v>
      </c>
      <c r="JV3">
        <v>3859</v>
      </c>
      <c r="JW3">
        <v>3866</v>
      </c>
      <c r="JX3">
        <v>3881</v>
      </c>
      <c r="JY3">
        <v>3897</v>
      </c>
      <c r="JZ3">
        <v>3904</v>
      </c>
      <c r="KA3">
        <v>3907</v>
      </c>
      <c r="KB3">
        <v>3910</v>
      </c>
      <c r="KC3">
        <v>3912</v>
      </c>
      <c r="KD3">
        <v>3928</v>
      </c>
      <c r="KE3">
        <v>3933</v>
      </c>
      <c r="KF3">
        <v>3937</v>
      </c>
      <c r="KG3">
        <v>3945</v>
      </c>
      <c r="KH3">
        <v>3950</v>
      </c>
      <c r="KI3">
        <v>3954</v>
      </c>
      <c r="KJ3">
        <v>3957</v>
      </c>
      <c r="KK3">
        <v>3692</v>
      </c>
      <c r="KL3">
        <v>3972</v>
      </c>
      <c r="KM3">
        <v>3982</v>
      </c>
      <c r="KN3">
        <v>3997</v>
      </c>
      <c r="KO3">
        <v>4000</v>
      </c>
      <c r="KP3">
        <v>4001</v>
      </c>
      <c r="KQ3">
        <v>4002</v>
      </c>
      <c r="KR3">
        <v>4013</v>
      </c>
      <c r="KS3">
        <v>4025</v>
      </c>
      <c r="KT3">
        <v>4031</v>
      </c>
      <c r="KU3">
        <v>4039</v>
      </c>
      <c r="KV3">
        <v>4057</v>
      </c>
      <c r="KW3">
        <v>4064</v>
      </c>
      <c r="KX3">
        <v>4080</v>
      </c>
      <c r="KY3">
        <v>4103</v>
      </c>
      <c r="KZ3">
        <v>4125</v>
      </c>
    </row>
    <row r="4" spans="1:336">
      <c r="A4" t="s">
        <v>416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  <c r="JR4">
        <v>3036</v>
      </c>
      <c r="JS4">
        <v>3038</v>
      </c>
      <c r="JT4">
        <v>3041</v>
      </c>
      <c r="JU4">
        <v>3041</v>
      </c>
      <c r="JV4">
        <v>3041</v>
      </c>
      <c r="JW4">
        <v>3043</v>
      </c>
      <c r="JX4">
        <v>3044</v>
      </c>
      <c r="JY4">
        <v>3044</v>
      </c>
      <c r="JZ4">
        <v>3045</v>
      </c>
      <c r="KA4">
        <v>3059</v>
      </c>
      <c r="KB4">
        <v>3060</v>
      </c>
      <c r="KC4">
        <v>3068</v>
      </c>
      <c r="KD4">
        <v>3068</v>
      </c>
      <c r="KE4">
        <v>3074</v>
      </c>
      <c r="KF4">
        <v>3075</v>
      </c>
      <c r="KG4">
        <v>3075</v>
      </c>
      <c r="KH4">
        <v>3078</v>
      </c>
      <c r="KI4">
        <v>3073</v>
      </c>
      <c r="KJ4">
        <v>3075</v>
      </c>
      <c r="KK4">
        <v>3084</v>
      </c>
      <c r="KL4">
        <v>3089</v>
      </c>
      <c r="KM4">
        <v>3092</v>
      </c>
      <c r="KN4">
        <v>3093</v>
      </c>
      <c r="KO4">
        <v>3096</v>
      </c>
      <c r="KP4">
        <v>3095</v>
      </c>
      <c r="KQ4">
        <v>3103</v>
      </c>
      <c r="KR4">
        <v>3107</v>
      </c>
      <c r="KS4">
        <v>3109</v>
      </c>
      <c r="KT4">
        <v>3113</v>
      </c>
      <c r="KU4">
        <v>3123</v>
      </c>
      <c r="KV4">
        <v>3125</v>
      </c>
      <c r="KW4">
        <v>3125</v>
      </c>
      <c r="KX4">
        <v>3127</v>
      </c>
      <c r="KY4">
        <v>3149</v>
      </c>
      <c r="KZ4">
        <v>3150</v>
      </c>
    </row>
    <row r="5" spans="1:336">
      <c r="A5" t="s">
        <v>417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  <c r="JR5">
        <v>9290</v>
      </c>
      <c r="JS5">
        <v>9351</v>
      </c>
      <c r="JT5">
        <v>9446</v>
      </c>
      <c r="JU5">
        <v>9446</v>
      </c>
      <c r="JV5">
        <v>9620</v>
      </c>
      <c r="JW5">
        <v>9705</v>
      </c>
      <c r="JX5">
        <v>9802</v>
      </c>
      <c r="JY5">
        <v>9949</v>
      </c>
      <c r="JZ5">
        <v>10063</v>
      </c>
      <c r="KA5">
        <v>10168</v>
      </c>
      <c r="KB5">
        <v>10255</v>
      </c>
      <c r="KC5">
        <v>10338</v>
      </c>
      <c r="KD5">
        <v>10440</v>
      </c>
      <c r="KE5">
        <v>10588</v>
      </c>
      <c r="KF5">
        <v>10729</v>
      </c>
      <c r="KG5">
        <v>10837</v>
      </c>
      <c r="KH5">
        <v>10959</v>
      </c>
      <c r="KI5">
        <v>11077</v>
      </c>
      <c r="KJ5">
        <v>11282</v>
      </c>
      <c r="KK5">
        <v>11461</v>
      </c>
      <c r="KL5">
        <v>11701</v>
      </c>
      <c r="KM5">
        <v>11911</v>
      </c>
      <c r="KN5">
        <v>12059</v>
      </c>
      <c r="KO5">
        <v>12152</v>
      </c>
      <c r="KP5">
        <v>12208</v>
      </c>
      <c r="KQ5">
        <v>12321</v>
      </c>
      <c r="KR5">
        <v>12489</v>
      </c>
      <c r="KS5">
        <v>12849</v>
      </c>
      <c r="KT5">
        <v>13083</v>
      </c>
      <c r="KU5">
        <v>13266</v>
      </c>
      <c r="KV5">
        <v>13409</v>
      </c>
      <c r="KW5">
        <v>13592</v>
      </c>
      <c r="KX5">
        <v>13712</v>
      </c>
      <c r="KY5">
        <v>13911</v>
      </c>
      <c r="KZ5">
        <v>14103</v>
      </c>
    </row>
    <row r="6" spans="1:336">
      <c r="A6" t="s">
        <v>418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  <c r="JR6">
        <v>35661</v>
      </c>
      <c r="JS6">
        <v>36096</v>
      </c>
      <c r="JT6">
        <v>36870</v>
      </c>
      <c r="JU6">
        <v>36870</v>
      </c>
      <c r="JV6">
        <v>37823</v>
      </c>
      <c r="JW6">
        <v>38393</v>
      </c>
      <c r="JX6">
        <v>39135</v>
      </c>
      <c r="JY6">
        <v>39764</v>
      </c>
      <c r="JZ6">
        <v>40360</v>
      </c>
      <c r="KA6">
        <v>41044</v>
      </c>
      <c r="KB6">
        <v>41669</v>
      </c>
      <c r="KC6">
        <v>41972</v>
      </c>
      <c r="KD6">
        <v>42618</v>
      </c>
      <c r="KE6">
        <v>42915</v>
      </c>
      <c r="KF6">
        <v>43421</v>
      </c>
      <c r="KG6">
        <v>44173</v>
      </c>
      <c r="KH6">
        <v>44722</v>
      </c>
      <c r="KI6">
        <v>45177</v>
      </c>
      <c r="KJ6">
        <v>45615</v>
      </c>
      <c r="KK6">
        <v>46491</v>
      </c>
      <c r="KL6">
        <v>47202</v>
      </c>
      <c r="KM6">
        <v>48109</v>
      </c>
      <c r="KN6">
        <v>48540</v>
      </c>
      <c r="KO6">
        <v>48960</v>
      </c>
      <c r="KP6">
        <v>49451</v>
      </c>
      <c r="KQ6">
        <v>49919</v>
      </c>
      <c r="KR6">
        <v>50564</v>
      </c>
      <c r="KS6">
        <v>51373</v>
      </c>
      <c r="KT6">
        <v>52551</v>
      </c>
      <c r="KU6">
        <v>53512</v>
      </c>
      <c r="KV6">
        <v>54341</v>
      </c>
      <c r="KW6">
        <v>54854</v>
      </c>
      <c r="KX6">
        <v>55116</v>
      </c>
      <c r="KY6">
        <v>55947</v>
      </c>
      <c r="KZ6">
        <v>56474</v>
      </c>
    </row>
    <row r="7" spans="1:336">
      <c r="A7" t="s">
        <v>419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  <c r="JR7">
        <v>1591</v>
      </c>
      <c r="JS7">
        <v>1598</v>
      </c>
      <c r="JT7">
        <v>1600</v>
      </c>
      <c r="JU7">
        <v>1600</v>
      </c>
      <c r="JV7">
        <v>1605</v>
      </c>
      <c r="JW7">
        <v>1608</v>
      </c>
      <c r="JX7">
        <v>1608</v>
      </c>
      <c r="JY7">
        <v>1609</v>
      </c>
      <c r="JZ7">
        <v>1609</v>
      </c>
      <c r="KA7">
        <v>1623</v>
      </c>
      <c r="KB7">
        <v>1624</v>
      </c>
      <c r="KC7">
        <v>1624</v>
      </c>
      <c r="KD7">
        <v>1627</v>
      </c>
      <c r="KE7">
        <v>1628</v>
      </c>
      <c r="KF7">
        <v>1629</v>
      </c>
      <c r="KG7">
        <v>1629</v>
      </c>
      <c r="KH7">
        <v>1630</v>
      </c>
      <c r="KI7">
        <v>1632</v>
      </c>
      <c r="KJ7">
        <v>1633</v>
      </c>
      <c r="KK7">
        <v>1634</v>
      </c>
      <c r="KL7">
        <v>1634</v>
      </c>
      <c r="KM7">
        <v>1635</v>
      </c>
      <c r="KN7">
        <v>1636</v>
      </c>
      <c r="KO7">
        <v>1637</v>
      </c>
      <c r="KP7">
        <v>1637</v>
      </c>
      <c r="KQ7">
        <v>1637</v>
      </c>
      <c r="KR7">
        <v>1637</v>
      </c>
      <c r="KS7">
        <v>1637</v>
      </c>
      <c r="KT7">
        <v>1637</v>
      </c>
      <c r="KU7">
        <v>1637</v>
      </c>
      <c r="KV7">
        <v>1637</v>
      </c>
      <c r="KW7">
        <v>1637</v>
      </c>
      <c r="KX7">
        <v>1637</v>
      </c>
      <c r="KY7">
        <v>1637</v>
      </c>
      <c r="KZ7">
        <v>1637</v>
      </c>
    </row>
    <row r="8" spans="1:336">
      <c r="A8" t="s">
        <v>420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  <c r="JR8">
        <v>4504</v>
      </c>
      <c r="JS8">
        <v>4552</v>
      </c>
      <c r="JT8">
        <v>4618</v>
      </c>
      <c r="JU8">
        <v>4618</v>
      </c>
      <c r="JV8">
        <v>4718</v>
      </c>
      <c r="JW8">
        <v>4767</v>
      </c>
      <c r="JX8">
        <v>4887</v>
      </c>
      <c r="JY8">
        <v>4944</v>
      </c>
      <c r="JZ8">
        <v>5011</v>
      </c>
      <c r="KA8">
        <v>5052</v>
      </c>
      <c r="KB8">
        <v>5086</v>
      </c>
      <c r="KC8">
        <v>5142</v>
      </c>
      <c r="KD8">
        <v>5195</v>
      </c>
      <c r="KE8">
        <v>5251</v>
      </c>
      <c r="KF8">
        <v>5339</v>
      </c>
      <c r="KG8">
        <v>5393</v>
      </c>
      <c r="KH8">
        <v>5423</v>
      </c>
      <c r="KI8">
        <v>5399</v>
      </c>
      <c r="KJ8">
        <v>5458</v>
      </c>
      <c r="KK8">
        <v>5633</v>
      </c>
      <c r="KL8">
        <v>5843</v>
      </c>
      <c r="KM8">
        <v>6003</v>
      </c>
      <c r="KN8">
        <v>6085</v>
      </c>
      <c r="KO8">
        <v>6138</v>
      </c>
      <c r="KP8">
        <v>6175</v>
      </c>
      <c r="KQ8">
        <v>6286</v>
      </c>
      <c r="KR8">
        <v>6420</v>
      </c>
      <c r="KS8">
        <v>6613</v>
      </c>
      <c r="KT8">
        <v>5766</v>
      </c>
      <c r="KU8">
        <v>5831</v>
      </c>
      <c r="KV8">
        <v>5903</v>
      </c>
      <c r="KW8">
        <v>5971</v>
      </c>
      <c r="KX8">
        <v>6037</v>
      </c>
      <c r="KY8">
        <v>6073</v>
      </c>
      <c r="KZ8">
        <v>6147</v>
      </c>
    </row>
    <row r="9" spans="1:336">
      <c r="A9" t="s">
        <v>421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  <c r="JR9">
        <v>89660</v>
      </c>
      <c r="JS9">
        <v>91009</v>
      </c>
      <c r="JT9">
        <v>92429</v>
      </c>
      <c r="JU9">
        <v>92429</v>
      </c>
      <c r="JV9">
        <v>94599</v>
      </c>
      <c r="JW9">
        <v>95784</v>
      </c>
      <c r="JX9">
        <v>97225</v>
      </c>
      <c r="JY9">
        <v>99133</v>
      </c>
      <c r="JZ9">
        <v>100778</v>
      </c>
      <c r="KA9">
        <v>102618</v>
      </c>
      <c r="KB9">
        <v>104104</v>
      </c>
      <c r="KC9">
        <v>104990</v>
      </c>
      <c r="KD9">
        <v>106719</v>
      </c>
      <c r="KE9">
        <v>108642</v>
      </c>
      <c r="KF9">
        <v>110690</v>
      </c>
      <c r="KG9">
        <v>112257</v>
      </c>
      <c r="KH9">
        <v>113119</v>
      </c>
      <c r="KI9">
        <v>114567</v>
      </c>
      <c r="KJ9">
        <v>115651</v>
      </c>
      <c r="KK9">
        <v>117830</v>
      </c>
      <c r="KL9">
        <v>120082</v>
      </c>
      <c r="KM9">
        <v>122069</v>
      </c>
      <c r="KN9">
        <v>123526</v>
      </c>
      <c r="KO9">
        <v>124414</v>
      </c>
      <c r="KP9">
        <v>125127</v>
      </c>
      <c r="KQ9">
        <v>126272</v>
      </c>
      <c r="KR9">
        <v>127931</v>
      </c>
      <c r="KS9">
        <v>130586</v>
      </c>
      <c r="KT9">
        <v>133170</v>
      </c>
      <c r="KU9">
        <v>134987</v>
      </c>
      <c r="KV9">
        <v>136583</v>
      </c>
      <c r="KW9">
        <v>137569</v>
      </c>
      <c r="KX9">
        <v>138441</v>
      </c>
      <c r="KY9">
        <v>139934</v>
      </c>
      <c r="KZ9">
        <v>141417</v>
      </c>
    </row>
    <row r="10" spans="1:336">
      <c r="A10" t="s">
        <v>422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  <c r="JR10">
        <v>6037</v>
      </c>
      <c r="JS10">
        <v>6192</v>
      </c>
      <c r="JT10">
        <v>6305</v>
      </c>
      <c r="JU10">
        <v>6305</v>
      </c>
      <c r="JV10">
        <v>6506</v>
      </c>
      <c r="JW10">
        <v>6630</v>
      </c>
      <c r="JX10">
        <v>6753</v>
      </c>
      <c r="JY10">
        <v>6987</v>
      </c>
      <c r="JZ10">
        <v>7195</v>
      </c>
      <c r="KA10">
        <v>7366</v>
      </c>
      <c r="KB10">
        <v>7564</v>
      </c>
      <c r="KC10">
        <v>7658</v>
      </c>
      <c r="KD10">
        <v>7827</v>
      </c>
      <c r="KE10">
        <v>7968</v>
      </c>
      <c r="KF10">
        <v>8102</v>
      </c>
      <c r="KG10">
        <v>8195</v>
      </c>
      <c r="KH10">
        <v>8325</v>
      </c>
      <c r="KI10">
        <v>8574</v>
      </c>
      <c r="KJ10">
        <v>8724</v>
      </c>
      <c r="KK10">
        <v>8981</v>
      </c>
      <c r="KL10">
        <v>9183</v>
      </c>
      <c r="KM10">
        <v>9316</v>
      </c>
      <c r="KN10">
        <v>9475</v>
      </c>
      <c r="KO10">
        <v>9607</v>
      </c>
      <c r="KP10">
        <v>9732</v>
      </c>
      <c r="KQ10">
        <v>9868</v>
      </c>
      <c r="KR10">
        <v>10133</v>
      </c>
      <c r="KS10">
        <v>10475</v>
      </c>
      <c r="KT10">
        <v>10724</v>
      </c>
      <c r="KU10">
        <v>10961</v>
      </c>
      <c r="KV10">
        <v>11217</v>
      </c>
      <c r="KW10">
        <v>11395</v>
      </c>
      <c r="KX10">
        <v>11621</v>
      </c>
      <c r="KY10">
        <v>11911</v>
      </c>
      <c r="KZ10">
        <v>12122</v>
      </c>
    </row>
    <row r="11" spans="1:336">
      <c r="A11" t="s">
        <v>423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  <c r="JR11">
        <v>3089</v>
      </c>
      <c r="JS11">
        <v>3128</v>
      </c>
      <c r="JT11">
        <v>3167</v>
      </c>
      <c r="JU11">
        <v>3167</v>
      </c>
      <c r="JV11">
        <v>3241</v>
      </c>
      <c r="JW11">
        <v>3296</v>
      </c>
      <c r="JX11">
        <v>3374</v>
      </c>
      <c r="JY11">
        <v>3439</v>
      </c>
      <c r="JZ11">
        <v>3512</v>
      </c>
      <c r="KA11">
        <v>3584</v>
      </c>
      <c r="KB11">
        <v>3645</v>
      </c>
      <c r="KC11">
        <v>3691</v>
      </c>
      <c r="KD11">
        <v>3798</v>
      </c>
      <c r="KE11">
        <v>3927</v>
      </c>
      <c r="KF11">
        <v>4043</v>
      </c>
      <c r="KG11">
        <v>4139</v>
      </c>
      <c r="KH11">
        <v>4193</v>
      </c>
      <c r="KI11">
        <v>4286</v>
      </c>
      <c r="KJ11">
        <v>4369</v>
      </c>
      <c r="KK11">
        <v>4555</v>
      </c>
      <c r="KL11">
        <v>4744</v>
      </c>
      <c r="KM11">
        <v>4891</v>
      </c>
      <c r="KN11">
        <v>4958</v>
      </c>
      <c r="KO11">
        <v>5037</v>
      </c>
      <c r="KP11">
        <v>5155</v>
      </c>
      <c r="KQ11">
        <v>5266</v>
      </c>
      <c r="KR11">
        <v>5363</v>
      </c>
      <c r="KS11">
        <v>5477</v>
      </c>
      <c r="KT11">
        <v>5579</v>
      </c>
      <c r="KU11">
        <v>5741</v>
      </c>
      <c r="KV11">
        <v>5872</v>
      </c>
      <c r="KW11">
        <v>5962</v>
      </c>
      <c r="KX11">
        <v>6053</v>
      </c>
      <c r="KY11">
        <v>6235</v>
      </c>
      <c r="KZ11">
        <v>6360</v>
      </c>
    </row>
    <row r="12" spans="1:336">
      <c r="A12" t="s">
        <v>424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  <c r="JR12">
        <v>1516</v>
      </c>
      <c r="JS12">
        <v>1532</v>
      </c>
      <c r="JT12">
        <v>1569</v>
      </c>
      <c r="JU12">
        <v>1569</v>
      </c>
      <c r="JV12">
        <v>1624</v>
      </c>
      <c r="JW12">
        <v>1656</v>
      </c>
      <c r="JX12">
        <v>1684</v>
      </c>
      <c r="JY12">
        <v>1710</v>
      </c>
      <c r="JZ12">
        <v>1729</v>
      </c>
      <c r="KA12">
        <v>1758</v>
      </c>
      <c r="KB12">
        <v>1797</v>
      </c>
      <c r="KC12">
        <v>1812</v>
      </c>
      <c r="KD12">
        <v>1835</v>
      </c>
      <c r="KE12">
        <v>1870</v>
      </c>
      <c r="KF12">
        <v>1933</v>
      </c>
      <c r="KG12">
        <v>1974</v>
      </c>
      <c r="KH12">
        <v>1999</v>
      </c>
      <c r="KI12">
        <v>2023</v>
      </c>
      <c r="KJ12">
        <v>2080</v>
      </c>
      <c r="KK12">
        <v>2142</v>
      </c>
      <c r="KL12">
        <v>2220</v>
      </c>
      <c r="KM12">
        <v>2313</v>
      </c>
      <c r="KN12">
        <v>2361</v>
      </c>
      <c r="KO12">
        <v>2413</v>
      </c>
      <c r="KP12">
        <v>2451</v>
      </c>
      <c r="KQ12">
        <v>2480</v>
      </c>
      <c r="KR12">
        <v>2544</v>
      </c>
      <c r="KS12">
        <v>2598</v>
      </c>
      <c r="KT12">
        <v>2644</v>
      </c>
      <c r="KU12">
        <v>2691</v>
      </c>
      <c r="KV12">
        <v>2744</v>
      </c>
      <c r="KW12">
        <v>2791</v>
      </c>
      <c r="KX12">
        <v>2847</v>
      </c>
      <c r="KY12">
        <v>2915</v>
      </c>
      <c r="KZ12">
        <v>2972</v>
      </c>
    </row>
    <row r="13" spans="1:336">
      <c r="A13" t="s">
        <v>425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  <c r="JR13">
        <v>10325</v>
      </c>
      <c r="JS13">
        <v>10470</v>
      </c>
      <c r="JT13">
        <v>10596</v>
      </c>
      <c r="JU13">
        <v>10596</v>
      </c>
      <c r="JV13">
        <v>10678</v>
      </c>
      <c r="JW13">
        <v>10755</v>
      </c>
      <c r="JX13">
        <v>10867</v>
      </c>
      <c r="JY13">
        <v>10969</v>
      </c>
      <c r="JZ13">
        <v>11083</v>
      </c>
      <c r="KA13">
        <v>11212</v>
      </c>
      <c r="KB13">
        <v>11270</v>
      </c>
      <c r="KC13">
        <v>11304</v>
      </c>
      <c r="KD13">
        <v>11419</v>
      </c>
      <c r="KE13">
        <v>11527</v>
      </c>
      <c r="KF13">
        <v>11650</v>
      </c>
      <c r="KG13">
        <v>11750</v>
      </c>
      <c r="KH13">
        <v>11827</v>
      </c>
      <c r="KI13">
        <v>11925</v>
      </c>
      <c r="KJ13">
        <v>12036</v>
      </c>
      <c r="KK13">
        <v>12352</v>
      </c>
      <c r="KL13">
        <v>12620</v>
      </c>
      <c r="KM13">
        <v>12766</v>
      </c>
      <c r="KN13">
        <v>12972</v>
      </c>
      <c r="KO13">
        <v>13087</v>
      </c>
      <c r="KP13">
        <v>13192</v>
      </c>
      <c r="KQ13">
        <v>13307</v>
      </c>
      <c r="KR13">
        <v>13445</v>
      </c>
      <c r="KS13">
        <v>13721</v>
      </c>
      <c r="KT13">
        <v>13901</v>
      </c>
      <c r="KU13">
        <v>14062</v>
      </c>
      <c r="KV13">
        <v>14276</v>
      </c>
      <c r="KW13">
        <v>14352</v>
      </c>
      <c r="KX13">
        <v>14472</v>
      </c>
      <c r="KY13">
        <v>14680</v>
      </c>
      <c r="KZ13">
        <v>14920</v>
      </c>
    </row>
    <row r="14" spans="1:336">
      <c r="A14" t="s">
        <v>426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  <c r="JR14">
        <v>16878</v>
      </c>
      <c r="JS14">
        <v>16968</v>
      </c>
      <c r="JT14">
        <v>17092</v>
      </c>
      <c r="JU14">
        <v>17092</v>
      </c>
      <c r="JV14">
        <v>17305</v>
      </c>
      <c r="JW14">
        <v>17484</v>
      </c>
      <c r="JX14">
        <v>17687</v>
      </c>
      <c r="JY14">
        <v>17850</v>
      </c>
      <c r="JZ14">
        <v>18021</v>
      </c>
      <c r="KA14">
        <v>18193</v>
      </c>
      <c r="KB14">
        <v>18355</v>
      </c>
      <c r="KC14">
        <v>18527</v>
      </c>
      <c r="KD14">
        <v>18728</v>
      </c>
      <c r="KE14">
        <v>18938</v>
      </c>
      <c r="KF14">
        <v>19126</v>
      </c>
      <c r="KG14">
        <v>19293</v>
      </c>
      <c r="KH14">
        <v>19499</v>
      </c>
      <c r="KI14">
        <v>19670</v>
      </c>
      <c r="KJ14">
        <v>19825</v>
      </c>
      <c r="KK14">
        <v>20154</v>
      </c>
      <c r="KL14">
        <v>20451</v>
      </c>
      <c r="KM14">
        <v>20703</v>
      </c>
      <c r="KN14">
        <v>21031</v>
      </c>
      <c r="KO14">
        <v>21223</v>
      </c>
      <c r="KP14">
        <v>21482</v>
      </c>
      <c r="KQ14">
        <v>21769</v>
      </c>
      <c r="KR14">
        <v>22124</v>
      </c>
      <c r="KS14">
        <v>22493</v>
      </c>
      <c r="KT14">
        <v>22892</v>
      </c>
      <c r="KU14">
        <v>23187</v>
      </c>
      <c r="KV14">
        <v>23608</v>
      </c>
      <c r="KW14">
        <v>23884</v>
      </c>
      <c r="KX14">
        <v>24210</v>
      </c>
      <c r="KY14">
        <v>24598</v>
      </c>
      <c r="KZ14">
        <v>24981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J6803"/>
  <sheetViews>
    <sheetView tabSelected="1" topLeftCell="A6748" workbookViewId="0">
      <selection activeCell="F6765" sqref="F6765"/>
    </sheetView>
  </sheetViews>
  <sheetFormatPr defaultColWidth="11.42578125" defaultRowHeight="1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  <col min="10" max="10" width="47.5703125" bestFit="1" customWidth="1"/>
  </cols>
  <sheetData>
    <row r="1" spans="1:8">
      <c r="B1" s="41" t="s">
        <v>1</v>
      </c>
      <c r="C1" s="41" t="s">
        <v>427</v>
      </c>
      <c r="D1" s="41" t="s">
        <v>428</v>
      </c>
      <c r="E1" s="41" t="s">
        <v>429</v>
      </c>
      <c r="F1" s="40"/>
      <c r="G1" s="40"/>
      <c r="H1" s="40"/>
    </row>
    <row r="2" spans="1:8">
      <c r="A2" s="40">
        <v>43997</v>
      </c>
      <c r="B2" s="22">
        <v>43997</v>
      </c>
      <c r="C2" t="s">
        <v>430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431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432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433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434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435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436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437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438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439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440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441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442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443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444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445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446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447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448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449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450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451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452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453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454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455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443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456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457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430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436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435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458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437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459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460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449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461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462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433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441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439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463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430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431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435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433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440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436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439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464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432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454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465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466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434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446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443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437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456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467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442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445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468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439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435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456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443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430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433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432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460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436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441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440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431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437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469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455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458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470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445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461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438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471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464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472</v>
      </c>
      <c r="D88" s="42">
        <f>VLOOKUP(Pag_Inicio_Corr_mas_casos[[#This Row],[Corregimiento]],Hoja3!$A$2:$D$676,4,0)</f>
        <v>40201</v>
      </c>
      <c r="E88">
        <v>10</v>
      </c>
      <c r="G88" t="s">
        <v>473</v>
      </c>
    </row>
    <row r="89" spans="1:7">
      <c r="A89" s="40">
        <v>44000</v>
      </c>
      <c r="B89" s="22">
        <v>44000</v>
      </c>
      <c r="C89" t="s">
        <v>474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436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446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445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443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431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433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435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456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437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430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439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461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451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442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438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432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440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441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452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454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475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471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476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477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478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449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463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479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439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431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445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432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435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436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430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437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454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438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460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443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456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433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471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442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451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440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436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441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480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449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461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476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446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465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475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463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481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439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430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436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431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435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443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432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463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437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441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482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446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433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456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458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445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461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452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449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477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453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430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435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467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436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443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440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433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431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437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439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446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471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456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457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442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432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447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482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438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434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463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451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449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441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480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466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445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460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475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483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461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444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484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458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476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485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479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454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486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423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487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430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443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434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437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436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431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439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435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433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441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488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459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446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480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485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487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460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476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444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452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471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454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430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431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432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442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434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433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475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451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443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465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446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445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452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448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474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435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478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439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464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444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488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471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456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443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446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435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431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456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430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471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483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454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461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441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438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439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451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475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432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436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434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449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458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440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442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482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437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463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447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433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460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445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459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466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465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477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476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468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489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490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467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470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444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479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480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448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491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492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487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452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485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493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494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423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495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496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497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469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498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499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500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501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450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457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502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443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454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435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438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439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456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431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433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472</v>
      </c>
      <c r="D324" s="42">
        <f>VLOOKUP(Pag_Inicio_Corr_mas_casos[[#This Row],[Corregimiento]],Hoja3!$A$2:$D$676,4,0)</f>
        <v>40201</v>
      </c>
      <c r="E324">
        <v>25</v>
      </c>
      <c r="G324" t="s">
        <v>473</v>
      </c>
    </row>
    <row r="325" spans="1:7">
      <c r="A325" s="40">
        <v>44008</v>
      </c>
      <c r="B325" s="22">
        <v>44008</v>
      </c>
      <c r="C325" t="s">
        <v>461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436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448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446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492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460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437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441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453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432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466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465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442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474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463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445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430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458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434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451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463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454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446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430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435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471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444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482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443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431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437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489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442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439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441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466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447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492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436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449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477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451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432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448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445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460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456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465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476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475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480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438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456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440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503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433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479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461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468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472</v>
      </c>
      <c r="D384" s="42">
        <f>VLOOKUP(Pag_Inicio_Corr_mas_casos[[#This Row],[Corregimiento]],Hoja3!$A$2:$D$676,4,0)</f>
        <v>40201</v>
      </c>
      <c r="E384">
        <v>16</v>
      </c>
      <c r="G384" t="s">
        <v>473</v>
      </c>
    </row>
    <row r="385" spans="1:5">
      <c r="A385" s="40">
        <v>44009</v>
      </c>
      <c r="B385" s="22">
        <v>44009</v>
      </c>
      <c r="C385" s="26" t="s">
        <v>504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505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483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457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502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494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499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501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474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452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506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469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423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459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493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437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454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440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431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443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435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438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439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456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430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489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432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451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449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471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482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504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458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507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460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448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441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442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436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485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461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474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466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445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434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508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456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431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443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438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435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432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436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440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454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456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461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437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439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430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433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451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442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446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445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463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458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474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449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434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507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441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471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444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460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485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493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483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466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506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475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482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430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436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431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489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435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472</v>
      </c>
      <c r="D472" s="42">
        <f>VLOOKUP(Pag_Inicio_Corr_mas_casos[[#This Row],[Corregimiento]],Hoja3!$A$2:$D$676,4,0)</f>
        <v>40201</v>
      </c>
      <c r="E472">
        <v>21</v>
      </c>
      <c r="G472" t="s">
        <v>473</v>
      </c>
    </row>
    <row r="473" spans="1:7">
      <c r="A473" s="40">
        <v>44012</v>
      </c>
      <c r="B473" s="22">
        <v>44012</v>
      </c>
      <c r="C473" t="s">
        <v>509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443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432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442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471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445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444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466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438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437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451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487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440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462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433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446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463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507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439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477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435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454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431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432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446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440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443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434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456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430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465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439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442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438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477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471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476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460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485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461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452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510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433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441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451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445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482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423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437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503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486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492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447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436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466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458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511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475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440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489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432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435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439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443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446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442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438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436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431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444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456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460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430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441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452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448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463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445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466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451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469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461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474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430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440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433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456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432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436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443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438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460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435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442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431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485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445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439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446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472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449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466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441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452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434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461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465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475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430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435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442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440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438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432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485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437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431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449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465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461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460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451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443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444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439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472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445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512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456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501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466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441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459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477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436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448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471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487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439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431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432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456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436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443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452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440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445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435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446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460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485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430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461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437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442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444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438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481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478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448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451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477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465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453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494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469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458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434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471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450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433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441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513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466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475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483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480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509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454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443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435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430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458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440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432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431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441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452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439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442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446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485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438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436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437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456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465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461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474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445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460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447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448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433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423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434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453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444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493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472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514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466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476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451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475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494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487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478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450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463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471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430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443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456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466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439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446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435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460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451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436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489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485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471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440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442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431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437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438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449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459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444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441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477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478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445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482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452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448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493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432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461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480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450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476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434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454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437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443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430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456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438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435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460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446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503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433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432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439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431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441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478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458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442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436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466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485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451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471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456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437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440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439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443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460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451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442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435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431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432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445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448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446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452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436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480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433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476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463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449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501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461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474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514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507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515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509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513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478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438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467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435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430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454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432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456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475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443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446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431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516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440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465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439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434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438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436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460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447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471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441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479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444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466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458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451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494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423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476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517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487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482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450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477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439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443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435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460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471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432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456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446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438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451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430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449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442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436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518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440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447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463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482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461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485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480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445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431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458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448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441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477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437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430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443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456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435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475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485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439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432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446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436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478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494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423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511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465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431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519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452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507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433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509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451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445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447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460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514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461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441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438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466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482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476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468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458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434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453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442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520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436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431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446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443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456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485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432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435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440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433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458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460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439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430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438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444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507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442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465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437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475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466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450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452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477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471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469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445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514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461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451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434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478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423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521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449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468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447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482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463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483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513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506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453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493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503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441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476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435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439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443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460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446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431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437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430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436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442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438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432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458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440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441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452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444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522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456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445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523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477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481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456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446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460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435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443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436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431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471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442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448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463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439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461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475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477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430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445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449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444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452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458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441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476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506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451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469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432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485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483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479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434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438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468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503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447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482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437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435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440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442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445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430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479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447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447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436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431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449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501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461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516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458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509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448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433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441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465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524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423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476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434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446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438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437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439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456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475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485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471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443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493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432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525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440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442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445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430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447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436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431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482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449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444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461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478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450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454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452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507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466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486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441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476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434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446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438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460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439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456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475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526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471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443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469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432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435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430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527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436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504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514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458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452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466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441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434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446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528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439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456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475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463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485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471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443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432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435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440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442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483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445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430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447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436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431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449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444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461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478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454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458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452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507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466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433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441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465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476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434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446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438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460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437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439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456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475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471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453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443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522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432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435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440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442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483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430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479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436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431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529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444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454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458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507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448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466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486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512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441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434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446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438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460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528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437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439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456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443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432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435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530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483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430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436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431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482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461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452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507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441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446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508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438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460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437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439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443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469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440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483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430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436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431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461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478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516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454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458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507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448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441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446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438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460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437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439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472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463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471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531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443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432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435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530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483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430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532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447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436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431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461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533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458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448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515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466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433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520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441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465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423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434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446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438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534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439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456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494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517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471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487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443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432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435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440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430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479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447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513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436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431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444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461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478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458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452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507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448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466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486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441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465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423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434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446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438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460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528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439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456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475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463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485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471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492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443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469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432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435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440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436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431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482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501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461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478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454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458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452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448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466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441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446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438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460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439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535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456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472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477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471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468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443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432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536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435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530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440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442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445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430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479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447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436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431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449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501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444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461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478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458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452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507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448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515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466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433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441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465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423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476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434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446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438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460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437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439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456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475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521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485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471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453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443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432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435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440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442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445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430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479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447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436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431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514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444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461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478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450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458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452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507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466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441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465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423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476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434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446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438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460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506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437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439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451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456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494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475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477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485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443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493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432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435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430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449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461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458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452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512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434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446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437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439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451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456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475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463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477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471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443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432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435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440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537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445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430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479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436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431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482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461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478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516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448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441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465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476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434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446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438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534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460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437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439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456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521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463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485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471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468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443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469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432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435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530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440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442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445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430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447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436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431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461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478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507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448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466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441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465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538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434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446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438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460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437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439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451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456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459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475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443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539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432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435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440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442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430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479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447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436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431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482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444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478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458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507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448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515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441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465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434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446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540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534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460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541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439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456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475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485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471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443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432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435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530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440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442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445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430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447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436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431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449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501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444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461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478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458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452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448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466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441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465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446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438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460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437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439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456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494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463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477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471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443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469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432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435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440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430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447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436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431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449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444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461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533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478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450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452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448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466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441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434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446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508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480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438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460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506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437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439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451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456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542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477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485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468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443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469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432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435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440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430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447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436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431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444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461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458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452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448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441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465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476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434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446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460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437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439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451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456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475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477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543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443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493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432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435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440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503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442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430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436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431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444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461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478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452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476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434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446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438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506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437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439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451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459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544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477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471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468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487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443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432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435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440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430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479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436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431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444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461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478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458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452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441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465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434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446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460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437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439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475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485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487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443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432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499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501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432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448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430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478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443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440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439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436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479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456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460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465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438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534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435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437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442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447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456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475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486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451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493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431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528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477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514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452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446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472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463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536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456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435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430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460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432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436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448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530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522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444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465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439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431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438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443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447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449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434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469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493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472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467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442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445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482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487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503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545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443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431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442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456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432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437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439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451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435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469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479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446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448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493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530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436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440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476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460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541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471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533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456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477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435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430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443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456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432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444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460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448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439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461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479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431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437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440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439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456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443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436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448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461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431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546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485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460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449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441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438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534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434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451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547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465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435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514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450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437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453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436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435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443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434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476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440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439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446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456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465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477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461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438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444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441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431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486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494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475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471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479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447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448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548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432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530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430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463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432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443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430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456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436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434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439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440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438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435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431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460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469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458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446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449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463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448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451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442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483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454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467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445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447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444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465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476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437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461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485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432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443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435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456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430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461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444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460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447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434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467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439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549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437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431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446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440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550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466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445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494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551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487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439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461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467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456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435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443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431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465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460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552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446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458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438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463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432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442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430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447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553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485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440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444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487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458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441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435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436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456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440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442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461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423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430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460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431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486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465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456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477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443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435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465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439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432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431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440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430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466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460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436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446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456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461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437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468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554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443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437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476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439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440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555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530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436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458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438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435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448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438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530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456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443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440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441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439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461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515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435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430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458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446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435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432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456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556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440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439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539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446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438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443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469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431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463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442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430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476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460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475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439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432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446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443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471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487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430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461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434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456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438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515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442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451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469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435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449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444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448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467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556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463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477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476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430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434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443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534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557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432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536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432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430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443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439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460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434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450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456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442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445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444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446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437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505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461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435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441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448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449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475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493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431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466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558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436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487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432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430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439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444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443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475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460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434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450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461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435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436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554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465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458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456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431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459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559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555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483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442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471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446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469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440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445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437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476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534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494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493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481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441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447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560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479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461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438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430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548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432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439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448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443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434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449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446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456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477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448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434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505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456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487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446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452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438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443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461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534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460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435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432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436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441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440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439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451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430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448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432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436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446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437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456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471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447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441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442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438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443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431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434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487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458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444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468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440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460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435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445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506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430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440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436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446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483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556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441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445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432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456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444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431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461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443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534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561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562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448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563</v>
      </c>
      <c r="I2084" t="s">
        <v>564</v>
      </c>
    </row>
    <row r="2085" spans="1:9">
      <c r="A2085" s="90">
        <v>44070</v>
      </c>
      <c r="B2085" s="92">
        <v>44070</v>
      </c>
      <c r="C2085" s="92" t="s">
        <v>438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554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465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437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477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476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528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439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459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435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478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468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487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430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456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435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443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441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461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432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436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431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446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438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444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487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447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439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469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565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460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483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442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467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451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471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475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440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449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448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459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492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566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443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436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456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430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437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446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432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483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460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435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439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461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487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450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567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476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442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438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534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465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444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466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431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479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440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434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505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449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539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554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435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461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458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503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441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551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448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534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443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562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442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440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483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471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431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568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434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443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435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458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430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505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439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432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441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440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483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436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540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534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448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446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456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431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449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461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569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438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450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471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442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476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503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444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528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479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423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460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506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451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482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466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570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551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571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478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454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486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437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475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477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572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499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514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573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443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528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456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430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448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460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458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431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446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478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439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568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434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442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477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493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461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432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430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443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461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456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441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460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449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435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432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483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439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430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436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440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570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450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431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447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451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461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438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471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441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458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534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448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423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446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443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528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434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442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444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477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506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487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476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483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432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435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436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443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528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431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450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446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439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430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434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441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438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447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444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448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440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461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534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471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469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458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451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477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441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448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534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574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573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432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483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430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435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439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434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501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471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450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506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476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456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575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461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447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443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436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573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448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436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443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461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539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432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444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483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502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562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576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566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577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423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435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439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441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456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534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454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578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579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450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430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443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560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476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477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426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448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430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580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566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573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528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450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442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445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461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446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487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581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469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441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435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582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523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517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432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439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435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448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430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456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458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465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450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583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452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436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573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460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446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477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432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476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440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487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469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444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496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584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465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432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566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461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540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437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443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439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458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435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448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450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493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585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487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430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450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432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439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435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447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534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528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443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444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448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434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586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438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430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528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439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435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450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566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444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448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441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461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534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443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456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442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571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579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460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458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432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482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446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483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479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477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451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587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588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430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443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472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573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442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487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579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450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436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448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460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434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492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435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456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446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517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444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571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476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579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437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508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589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441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434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590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471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451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448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458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534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440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439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591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573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592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443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446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447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579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465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517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446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593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432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439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435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577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447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584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443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430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540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483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534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450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460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593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594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435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446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432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439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456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443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440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441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448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562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465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595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499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596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466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593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471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435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566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450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492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443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584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577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431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448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456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446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439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461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476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438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437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430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593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444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443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440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465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475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487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461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449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446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447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423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441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442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434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450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597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448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432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598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510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456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430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432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436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435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434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443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492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463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593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439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444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431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560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441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440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480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483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442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577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447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492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597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431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510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588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440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593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434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432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579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432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443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448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441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599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444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450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463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494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430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456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439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443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439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448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570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592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446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432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534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453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431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449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492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461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442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469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430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566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432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448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487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442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492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465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439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460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436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440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435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456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430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449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483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467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443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446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534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447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438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432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430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443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534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600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439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601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431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461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475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598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448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566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432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579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443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430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446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548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448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434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487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449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432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487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430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456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579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534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461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602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603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448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443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539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487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431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444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432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452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456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461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438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437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465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469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460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436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458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441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448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570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435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442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604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496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601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472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432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464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605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446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434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460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606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450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443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437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432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430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450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435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607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487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603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446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443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439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466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438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524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464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475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434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467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605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448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443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446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432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430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471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439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435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478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469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436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452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438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456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448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440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464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608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471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566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439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443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440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447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430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446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560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456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567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606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609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435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432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430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465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443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529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438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447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449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487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440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446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431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448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586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439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435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442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610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466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585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456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446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441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448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449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487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541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461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435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447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574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439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506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573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571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431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566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597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579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443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611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573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446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486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448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612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465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604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432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435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613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614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612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465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471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447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446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448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434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430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610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439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443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440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471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615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432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435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430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465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453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446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437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567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431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448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579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487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441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469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579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487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607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430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448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616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449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479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465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471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447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431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423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434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617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538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446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456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566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586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435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566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487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460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443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461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432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450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434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449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475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597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446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615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441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469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618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566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430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434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435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449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619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612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487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476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451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471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540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557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597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602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431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566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465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479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604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432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450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430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434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457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440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551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449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435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461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434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432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442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431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479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487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586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581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461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434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452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438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449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443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448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586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456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617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606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432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620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448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538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444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438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440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461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501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482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439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471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446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600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435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466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447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475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434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487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579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450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621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536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435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432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482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439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476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478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459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443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436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461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487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448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477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431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450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607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617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475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442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622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451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566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435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432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443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449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434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465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471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456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439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448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466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446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494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430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466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623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442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431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461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432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450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438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463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477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434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450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432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430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487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566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431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436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441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471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448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487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443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446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442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448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477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435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450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466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439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446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442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456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443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438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617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444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566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460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430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439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463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482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432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487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448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434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430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431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435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450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446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443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440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436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606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432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482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624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448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456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471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487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466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477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438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437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475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566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471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440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431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446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435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586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456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461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566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482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437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487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439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477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430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448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550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434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438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432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430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566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440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441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625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446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432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495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439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444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443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615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626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450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461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434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471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446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586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438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627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481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487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443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441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456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566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449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476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434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588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477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431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491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443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431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481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434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446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477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450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461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466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494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491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430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446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586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446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432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439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477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471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431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434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435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441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430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446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491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432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487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448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471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449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606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443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435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450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451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441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436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477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433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469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456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586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444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443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566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446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487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432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430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442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469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449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628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477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471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450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456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434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437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440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431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433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435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448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443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456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487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435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566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441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446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464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448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434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440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430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461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432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482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465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438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477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439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449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475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629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466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451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566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431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446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456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432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435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438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443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447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483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482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441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535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440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444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437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477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471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430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597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443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431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495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477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456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446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482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630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435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448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471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475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432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483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566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487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476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437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502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571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442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436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440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460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566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471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431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448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446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631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441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446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430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443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432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534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442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465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449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491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439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438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440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482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434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446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447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471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521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477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440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466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443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471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440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449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434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566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447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477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481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443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502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446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443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471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442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444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469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476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441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440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437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477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435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439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431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451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482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632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465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434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460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479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487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432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483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449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461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491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447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452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548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494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459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466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506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438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456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502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446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566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432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430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443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456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434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463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459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468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449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471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450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442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451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482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633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435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435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465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471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447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438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443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502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446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432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430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466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436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456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475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441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431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486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477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451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434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479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442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482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448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439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449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574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461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444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494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476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440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447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434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502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443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464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479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446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441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465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438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475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442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431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451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448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477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476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506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467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430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437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432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491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502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446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471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443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451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440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535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464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482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449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432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430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634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540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448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435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438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437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477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442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436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466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476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467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468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491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443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430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447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446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441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436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437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469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440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434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465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502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432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477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442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494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423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438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479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486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471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475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482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444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431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461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449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451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506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450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456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435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548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460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448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459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435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446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451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443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471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487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434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439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476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448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456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481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449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461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477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566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502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438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541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432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482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465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479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431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432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471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446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443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466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430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478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550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451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465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434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438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448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487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441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437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551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482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450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615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439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444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566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422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461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475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463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491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435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440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442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436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476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456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494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464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432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430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447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444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434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635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482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494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446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460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436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443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449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435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636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479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471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450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475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486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439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437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442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495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637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465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438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447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432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491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443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446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434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465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441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479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430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475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633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442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466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486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431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448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540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437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494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471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440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461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460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449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435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450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463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635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456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482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423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438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566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480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459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469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436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476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434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444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491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447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432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479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437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475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471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431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502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465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443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430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435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494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441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486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487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436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446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440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442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448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469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423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451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482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534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476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472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461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452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460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438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430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432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443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446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440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471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476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434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444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487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435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461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441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437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439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451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449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431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491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447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475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450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479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438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477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483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482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465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502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463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430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435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451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443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446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439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423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441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444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471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448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450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432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459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438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440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447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434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479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477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465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442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487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436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502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456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431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482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540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521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461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432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465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443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430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435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447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439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479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431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482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438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448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444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466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446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471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502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440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434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449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436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441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475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442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456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461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437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494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483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486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451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477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476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469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450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460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491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439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446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434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432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430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440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443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444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491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435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447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487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471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431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438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475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449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477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437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482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451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450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634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448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539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476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481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460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452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423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494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479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442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445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441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465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436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432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439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444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502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443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465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471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461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446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440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475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441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442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434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451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449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438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431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487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430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435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466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447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482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456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452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476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603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483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437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459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479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460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494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615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423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477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450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539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456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432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443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430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446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441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475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439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471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479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466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434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438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444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436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435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447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449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423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460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437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477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465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506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450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431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440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442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483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486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469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480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461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451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468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482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567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502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481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443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449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441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434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452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438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440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430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447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436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435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432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439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431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482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476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446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494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638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460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442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444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475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445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534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437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456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432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479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430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447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446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461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471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443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440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439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482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451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435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477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436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441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442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431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449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434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438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444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486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633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502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450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452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475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437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494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476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448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465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460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639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456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443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446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432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477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430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482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434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439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638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466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442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440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436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456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449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444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431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437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435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438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475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463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476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451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465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467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447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441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460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479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461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634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595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487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448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640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483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452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445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641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453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506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450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642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432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435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449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430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440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451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438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441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443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465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434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461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446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447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436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638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482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469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431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456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479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480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475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439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442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477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450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459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444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494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466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423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468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437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486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643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467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463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476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483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448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460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493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445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478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634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481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432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443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456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430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447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475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638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446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442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439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444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450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434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469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441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476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437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435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451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477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440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436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449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465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431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461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459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466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460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482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634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423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479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448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467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644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438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645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646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506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595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493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432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471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446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451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443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436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447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442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430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439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444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449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466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491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461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448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435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441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469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647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475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437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456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440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438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477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465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476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502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494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431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482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423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486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472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460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479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463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639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434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539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648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483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450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432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430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446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437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443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471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444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482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451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456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449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431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466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477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465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434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438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435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440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436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441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476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439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447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475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442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649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460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481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494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459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480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572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644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486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434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491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449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432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442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475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440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441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476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456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431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443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438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430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436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460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435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447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446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486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477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459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444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439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474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467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479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482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450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461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471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650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572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451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453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502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494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423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446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471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443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440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439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435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647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449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436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431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461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438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466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441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456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477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482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451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499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442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432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434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460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469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487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483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437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450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465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463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494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480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430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651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476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467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510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447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459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652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456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444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478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423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502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475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521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430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432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471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434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446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443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465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449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450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435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466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444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477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451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476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436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447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440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439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456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482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438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448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441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437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634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483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460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475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431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442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463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536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461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494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469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459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572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445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468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467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464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479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481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506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432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430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443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446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471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466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434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447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449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451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475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463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477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435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482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444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651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439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440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479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456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431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476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441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437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438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436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506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442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491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483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450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461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469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459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494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465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460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487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445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480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653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481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474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423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634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600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593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432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447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446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430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471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443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449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451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435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440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439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456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444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434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479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436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475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482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466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438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442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431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450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460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437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494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459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461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453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502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499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441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483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465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476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477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423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469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480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487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463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493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486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566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491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481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634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433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595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603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472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654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458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452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448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506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600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468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445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471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430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432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446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436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443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435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461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441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439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451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434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440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437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466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449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442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456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438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482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463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483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477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476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499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444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475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447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431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493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458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459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467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655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502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534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460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481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469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465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468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643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452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487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450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448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479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445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423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433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480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496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653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485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656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486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430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432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443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456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446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471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476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442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436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441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444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435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451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458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460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466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447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434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449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657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502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461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479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475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494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437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463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431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477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483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482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438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459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450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465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486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440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439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423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448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480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455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467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574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510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534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445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432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430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434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476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471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449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442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447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443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475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479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437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436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441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444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439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460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458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446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482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440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465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431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451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435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469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438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494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466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461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478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600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456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658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483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477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486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445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450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453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459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499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557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448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472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423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566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467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496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446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443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461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451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440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439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432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471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482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430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435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477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436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465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449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447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441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434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438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466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442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476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456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659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475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469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479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480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448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437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491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431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463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540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483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458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452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444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459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499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502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423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445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660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557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467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487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455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486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468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494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430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446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434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432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444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447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449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477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443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471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460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482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466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436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438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441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456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461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435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450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463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442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475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451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439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479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476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483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452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467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600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440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506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486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437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459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636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465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445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478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431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602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423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448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491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455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661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443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439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430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432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449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446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471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435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434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476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440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482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451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438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447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442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461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456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444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465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436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466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441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468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477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448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463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479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458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445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450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437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475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469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483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460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487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431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459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480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478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423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502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494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433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486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467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452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521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495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481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662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496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491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493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443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446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471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451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430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482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449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432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431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466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461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435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477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441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447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436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476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442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434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438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439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483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456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460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440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663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494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463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653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469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467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433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475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459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437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444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493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468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479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487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448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506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502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465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480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445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450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423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603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474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664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507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566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499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665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435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471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432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430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446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434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439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443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444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475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441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465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440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449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451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447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466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477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460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438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436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463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431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437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456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467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461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483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450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476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458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479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482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442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448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486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493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423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478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468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494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487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469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600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603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433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459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506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533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452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636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666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524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514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502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453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480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432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430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446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443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451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434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441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436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444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476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442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458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431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482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466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471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475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438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456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449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439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435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448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461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447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463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437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479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465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477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494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450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483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459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486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468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493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423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445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460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510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440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467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452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506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502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480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653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487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499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574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667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464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449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446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476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443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432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442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467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451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471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456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436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461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479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441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435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430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439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466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438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437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477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478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458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460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459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453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440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448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447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434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463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431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482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452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475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483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486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506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494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493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444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450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502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566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480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603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485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465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469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435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446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430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434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443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449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471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432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447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451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439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444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466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456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448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436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482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494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477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475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487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465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438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431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461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476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442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441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469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460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450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479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463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534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600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480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458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437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440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486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467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478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634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452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423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606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433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468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455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432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430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443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440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446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435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461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475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434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471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668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451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441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439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463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477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436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476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444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465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437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456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447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466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449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483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482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431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450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448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445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494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487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452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433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479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442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480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458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486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469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460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468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459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478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493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423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534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510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540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571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499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467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566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669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550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502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661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471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446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670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443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435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477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434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502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441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482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451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438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430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439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466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440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463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476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449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447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461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442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431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465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436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460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459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437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456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444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475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483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479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450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448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487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469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468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493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480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494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671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445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478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452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486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467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634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669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521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672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485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574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507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673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595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556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474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674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675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499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663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676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661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513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534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453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471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443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430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446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432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435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466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440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438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439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451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436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434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431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461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441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463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449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476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456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482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477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442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677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475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447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487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444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450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465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437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469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448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460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483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603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494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468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641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479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478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467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459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453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566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534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678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423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445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679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433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456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452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510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493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480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474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506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486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595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680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455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471</v>
      </c>
      <c r="D5103" s="165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681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443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435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432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430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439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440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682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683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451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466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475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449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461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487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477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434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482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460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684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442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444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431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685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494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459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476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483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456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465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463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433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479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437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628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502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468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469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448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445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467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506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452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634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686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687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688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672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510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600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689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486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653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493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491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464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478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499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690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453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641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432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443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446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471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430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685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434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691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692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693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525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694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695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696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697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698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699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700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701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702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476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703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469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704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448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437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459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705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686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706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707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708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709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710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711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712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713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714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715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716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717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718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706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719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493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653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720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721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499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722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486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723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724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725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726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727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728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478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729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730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731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732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430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471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619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443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436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432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703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437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435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709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733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713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451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702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441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439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438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434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477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449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711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714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476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734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550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707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482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705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706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478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735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736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737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738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517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483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595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502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739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679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534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603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445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653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458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722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565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471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434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443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446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441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442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460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438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435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740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456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451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741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449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476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477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439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742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465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743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432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739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744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431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447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482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437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502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479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745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648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596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712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710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746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747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748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722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749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705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750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701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751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726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732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752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753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715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725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754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755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713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756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724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757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758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759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760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761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762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763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706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730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764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765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446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766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767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768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769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708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525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692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709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707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703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695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770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771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701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772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773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702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711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774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696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775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698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732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700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694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699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776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706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777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748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746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751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710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724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747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756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713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778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749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705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779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714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780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445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760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781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762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761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731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750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782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783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784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785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755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786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730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763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753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712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787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725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726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788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443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446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439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471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789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525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696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706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702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790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692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771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695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700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772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711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703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694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773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693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774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775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701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707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791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792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722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699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747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770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714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777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715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710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732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705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713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749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445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782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787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746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712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793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794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731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750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795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763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780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796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755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751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760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778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724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797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719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798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799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758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800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791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801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767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790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772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703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696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525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706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773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699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692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697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698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439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775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471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695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693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700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694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776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774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702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749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705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711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777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707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770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714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787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712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789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724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746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747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701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753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710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722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715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751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760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730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750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717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793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754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726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802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718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732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788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713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794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731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725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716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758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762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706</v>
      </c>
      <c r="D5527" s="88">
        <v>40607</v>
      </c>
      <c r="E5527" s="88">
        <v>11</v>
      </c>
      <c r="F5527" s="7" t="s">
        <v>803</v>
      </c>
    </row>
    <row r="5528" spans="1:10">
      <c r="A5528" s="86">
        <v>44190</v>
      </c>
      <c r="B5528" s="87">
        <v>44190</v>
      </c>
      <c r="C5528" s="88" t="s">
        <v>804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791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8"/>
    </row>
    <row r="5530" spans="1:10">
      <c r="A5530" s="90">
        <v>44191</v>
      </c>
      <c r="B5530" s="91">
        <v>44191</v>
      </c>
      <c r="C5530" s="92" t="s">
        <v>790</v>
      </c>
      <c r="D5530" s="93">
        <f>VLOOKUP(Pag_Inicio_Corr_mas_casos[[#This Row],[Corregimiento]],Hoja3!$A$2:$D$676,4,0)</f>
        <v>130101</v>
      </c>
      <c r="E5530" s="92">
        <v>69</v>
      </c>
      <c r="J5530" s="167"/>
    </row>
    <row r="5531" spans="1:10">
      <c r="A5531" s="90">
        <v>44191</v>
      </c>
      <c r="B5531" s="91">
        <v>44191</v>
      </c>
      <c r="C5531" s="92" t="s">
        <v>772</v>
      </c>
      <c r="D5531" s="93">
        <f>VLOOKUP(Pag_Inicio_Corr_mas_casos[[#This Row],[Corregimiento]],Hoja3!$A$2:$D$676,4,0)</f>
        <v>130102</v>
      </c>
      <c r="E5531" s="92">
        <v>58</v>
      </c>
      <c r="J5531" s="167"/>
    </row>
    <row r="5532" spans="1:10">
      <c r="A5532" s="90">
        <v>44191</v>
      </c>
      <c r="B5532" s="91">
        <v>44191</v>
      </c>
      <c r="C5532" s="92" t="s">
        <v>706</v>
      </c>
      <c r="D5532" s="93">
        <f>VLOOKUP(Pag_Inicio_Corr_mas_casos[[#This Row],[Corregimiento]],Hoja3!$A$2:$D$676,4,0)</f>
        <v>80813</v>
      </c>
      <c r="E5532" s="92">
        <v>58</v>
      </c>
      <c r="J5532" s="167"/>
    </row>
    <row r="5533" spans="1:10">
      <c r="A5533" s="90">
        <v>44191</v>
      </c>
      <c r="B5533" s="91">
        <v>44191</v>
      </c>
      <c r="C5533" s="92" t="s">
        <v>696</v>
      </c>
      <c r="D5533" s="93">
        <f>VLOOKUP(Pag_Inicio_Corr_mas_casos[[#This Row],[Corregimiento]],Hoja3!$A$2:$D$676,4,0)</f>
        <v>80823</v>
      </c>
      <c r="E5533" s="92">
        <v>54</v>
      </c>
      <c r="J5533" s="167"/>
    </row>
    <row r="5534" spans="1:10">
      <c r="A5534" s="90">
        <v>44191</v>
      </c>
      <c r="B5534" s="91">
        <v>44191</v>
      </c>
      <c r="C5534" s="92" t="s">
        <v>702</v>
      </c>
      <c r="D5534" s="93">
        <f>VLOOKUP(Pag_Inicio_Corr_mas_casos[[#This Row],[Corregimiento]],Hoja3!$A$2:$D$676,4,0)</f>
        <v>80826</v>
      </c>
      <c r="E5534" s="92">
        <v>46</v>
      </c>
      <c r="J5534" s="167"/>
    </row>
    <row r="5535" spans="1:10">
      <c r="A5535" s="90">
        <v>44191</v>
      </c>
      <c r="B5535" s="91">
        <v>44191</v>
      </c>
      <c r="C5535" s="92" t="s">
        <v>801</v>
      </c>
      <c r="D5535" s="93">
        <f>VLOOKUP(Pag_Inicio_Corr_mas_casos[[#This Row],[Corregimiento]],Hoja3!$A$2:$D$676,4,0)</f>
        <v>80812</v>
      </c>
      <c r="E5535" s="92">
        <v>46</v>
      </c>
      <c r="J5535" s="167"/>
    </row>
    <row r="5536" spans="1:10">
      <c r="A5536" s="90">
        <v>44191</v>
      </c>
      <c r="B5536" s="91">
        <v>44191</v>
      </c>
      <c r="C5536" s="92" t="s">
        <v>767</v>
      </c>
      <c r="D5536" s="93">
        <f>VLOOKUP(Pag_Inicio_Corr_mas_casos[[#This Row],[Corregimiento]],Hoja3!$A$2:$D$676,4,0)</f>
        <v>80819</v>
      </c>
      <c r="E5536" s="92">
        <v>46</v>
      </c>
      <c r="J5536" s="167"/>
    </row>
    <row r="5537" spans="1:10">
      <c r="A5537" s="90">
        <v>44191</v>
      </c>
      <c r="B5537" s="91">
        <v>44191</v>
      </c>
      <c r="C5537" s="92" t="s">
        <v>711</v>
      </c>
      <c r="D5537" s="93">
        <f>VLOOKUP(Pag_Inicio_Corr_mas_casos[[#This Row],[Corregimiento]],Hoja3!$A$2:$D$676,4,0)</f>
        <v>80815</v>
      </c>
      <c r="E5537" s="92">
        <v>38</v>
      </c>
      <c r="J5537" s="167"/>
    </row>
    <row r="5538" spans="1:10">
      <c r="A5538" s="90">
        <v>44191</v>
      </c>
      <c r="B5538" s="91">
        <v>44191</v>
      </c>
      <c r="C5538" s="92" t="s">
        <v>525</v>
      </c>
      <c r="D5538" s="93">
        <f>VLOOKUP(Pag_Inicio_Corr_mas_casos[[#This Row],[Corregimiento]],Hoja3!$A$2:$D$676,4,0)</f>
        <v>80821</v>
      </c>
      <c r="E5538" s="92">
        <v>37</v>
      </c>
      <c r="J5538" s="167"/>
    </row>
    <row r="5539" spans="1:10">
      <c r="A5539" s="90">
        <v>44191</v>
      </c>
      <c r="B5539" s="91">
        <v>44191</v>
      </c>
      <c r="C5539" s="92" t="s">
        <v>774</v>
      </c>
      <c r="D5539" s="93">
        <f>VLOOKUP(Pag_Inicio_Corr_mas_casos[[#This Row],[Corregimiento]],Hoja3!$A$2:$D$676,4,0)</f>
        <v>81001</v>
      </c>
      <c r="E5539" s="92">
        <v>35</v>
      </c>
      <c r="J5539" s="167"/>
    </row>
    <row r="5540" spans="1:10">
      <c r="A5540" s="90">
        <v>44191</v>
      </c>
      <c r="B5540" s="91">
        <v>44191</v>
      </c>
      <c r="C5540" s="92" t="s">
        <v>770</v>
      </c>
      <c r="D5540" s="93">
        <f>VLOOKUP(Pag_Inicio_Corr_mas_casos[[#This Row],[Corregimiento]],Hoja3!$A$2:$D$676,4,0)</f>
        <v>130702</v>
      </c>
      <c r="E5540" s="92">
        <v>35</v>
      </c>
      <c r="J5540" s="167"/>
    </row>
    <row r="5541" spans="1:10">
      <c r="A5541" s="90">
        <v>44191</v>
      </c>
      <c r="B5541" s="91">
        <v>44191</v>
      </c>
      <c r="C5541" s="92" t="s">
        <v>700</v>
      </c>
      <c r="D5541" s="93">
        <f>VLOOKUP(Pag_Inicio_Corr_mas_casos[[#This Row],[Corregimiento]],Hoja3!$A$2:$D$676,4,0)</f>
        <v>81007</v>
      </c>
      <c r="E5541" s="92">
        <v>34</v>
      </c>
      <c r="J5541" s="167"/>
    </row>
    <row r="5542" spans="1:10">
      <c r="A5542" s="90">
        <v>44191</v>
      </c>
      <c r="B5542" s="91">
        <v>44191</v>
      </c>
      <c r="C5542" s="92" t="s">
        <v>793</v>
      </c>
      <c r="D5542" s="93">
        <f>VLOOKUP(Pag_Inicio_Corr_mas_casos[[#This Row],[Corregimiento]],Hoja3!$A$2:$D$676,4,0)</f>
        <v>130108</v>
      </c>
      <c r="E5542" s="92">
        <v>34</v>
      </c>
      <c r="J5542" s="167"/>
    </row>
    <row r="5543" spans="1:10">
      <c r="A5543" s="90">
        <v>44191</v>
      </c>
      <c r="B5543" s="91">
        <v>44191</v>
      </c>
      <c r="C5543" s="92" t="s">
        <v>776</v>
      </c>
      <c r="D5543" s="93">
        <f>VLOOKUP(Pag_Inicio_Corr_mas_casos[[#This Row],[Corregimiento]],Hoja3!$A$2:$D$676,4,0)</f>
        <v>81003</v>
      </c>
      <c r="E5543" s="92">
        <v>34</v>
      </c>
      <c r="J5543" s="167"/>
    </row>
    <row r="5544" spans="1:10">
      <c r="A5544" s="90">
        <v>44191</v>
      </c>
      <c r="B5544" s="91">
        <v>44191</v>
      </c>
      <c r="C5544" s="92" t="s">
        <v>699</v>
      </c>
      <c r="D5544" s="93">
        <f>VLOOKUP(Pag_Inicio_Corr_mas_casos[[#This Row],[Corregimiento]],Hoja3!$A$2:$D$676,4,0)</f>
        <v>130708</v>
      </c>
      <c r="E5544" s="92">
        <v>31</v>
      </c>
      <c r="J5544" s="167"/>
    </row>
    <row r="5545" spans="1:10">
      <c r="A5545" s="90">
        <v>44191</v>
      </c>
      <c r="B5545" s="91">
        <v>44191</v>
      </c>
      <c r="C5545" s="92" t="s">
        <v>695</v>
      </c>
      <c r="D5545" s="93">
        <f>VLOOKUP(Pag_Inicio_Corr_mas_casos[[#This Row],[Corregimiento]],Hoja3!$A$2:$D$676,4,0)</f>
        <v>80806</v>
      </c>
      <c r="E5545" s="92">
        <v>30</v>
      </c>
      <c r="J5545" s="167"/>
    </row>
    <row r="5546" spans="1:10">
      <c r="A5546" s="90">
        <v>44191</v>
      </c>
      <c r="B5546" s="91">
        <v>44191</v>
      </c>
      <c r="C5546" s="92" t="s">
        <v>773</v>
      </c>
      <c r="D5546" s="93">
        <f>VLOOKUP(Pag_Inicio_Corr_mas_casos[[#This Row],[Corregimiento]],Hoja3!$A$2:$D$676,4,0)</f>
        <v>81008</v>
      </c>
      <c r="E5546" s="92">
        <v>30</v>
      </c>
      <c r="J5546" s="167"/>
    </row>
    <row r="5547" spans="1:10">
      <c r="A5547" s="90">
        <v>44191</v>
      </c>
      <c r="B5547" s="91">
        <v>44191</v>
      </c>
      <c r="C5547" s="92" t="s">
        <v>692</v>
      </c>
      <c r="D5547" s="93">
        <f>VLOOKUP(Pag_Inicio_Corr_mas_casos[[#This Row],[Corregimiento]],Hoja3!$A$2:$D$676,4,0)</f>
        <v>80810</v>
      </c>
      <c r="E5547" s="92">
        <v>30</v>
      </c>
      <c r="J5547" s="167"/>
    </row>
    <row r="5548" spans="1:10">
      <c r="A5548" s="90">
        <v>44191</v>
      </c>
      <c r="B5548" s="91">
        <v>44191</v>
      </c>
      <c r="C5548" s="92" t="s">
        <v>694</v>
      </c>
      <c r="D5548" s="93">
        <f>VLOOKUP(Pag_Inicio_Corr_mas_casos[[#This Row],[Corregimiento]],Hoja3!$A$2:$D$676,4,0)</f>
        <v>81009</v>
      </c>
      <c r="E5548" s="92">
        <v>30</v>
      </c>
      <c r="J5548" s="167"/>
    </row>
    <row r="5549" spans="1:10">
      <c r="A5549" s="90">
        <v>44191</v>
      </c>
      <c r="B5549" s="91">
        <v>44191</v>
      </c>
      <c r="C5549" s="92" t="s">
        <v>712</v>
      </c>
      <c r="D5549" s="93">
        <f>VLOOKUP(Pag_Inicio_Corr_mas_casos[[#This Row],[Corregimiento]],Hoja3!$A$2:$D$676,4,0)</f>
        <v>130716</v>
      </c>
      <c r="E5549" s="92">
        <v>29</v>
      </c>
      <c r="J5549" s="167"/>
    </row>
    <row r="5550" spans="1:10">
      <c r="A5550" s="90">
        <v>44191</v>
      </c>
      <c r="B5550" s="91">
        <v>44191</v>
      </c>
      <c r="C5550" s="92" t="s">
        <v>693</v>
      </c>
      <c r="D5550" s="93">
        <f>VLOOKUP(Pag_Inicio_Corr_mas_casos[[#This Row],[Corregimiento]],Hoja3!$A$2:$D$676,4,0)</f>
        <v>130717</v>
      </c>
      <c r="E5550" s="92">
        <v>29</v>
      </c>
      <c r="J5550" s="167"/>
    </row>
    <row r="5551" spans="1:10">
      <c r="A5551" s="90">
        <v>44191</v>
      </c>
      <c r="B5551" s="91">
        <v>44191</v>
      </c>
      <c r="C5551" s="92" t="s">
        <v>703</v>
      </c>
      <c r="D5551" s="93">
        <f>VLOOKUP(Pag_Inicio_Corr_mas_casos[[#This Row],[Corregimiento]],Hoja3!$A$2:$D$676,4,0)</f>
        <v>80811</v>
      </c>
      <c r="E5551" s="92">
        <v>29</v>
      </c>
      <c r="J5551" s="167"/>
    </row>
    <row r="5552" spans="1:10">
      <c r="A5552" s="90">
        <v>44191</v>
      </c>
      <c r="B5552" s="91">
        <v>44191</v>
      </c>
      <c r="C5552" s="92" t="s">
        <v>471</v>
      </c>
      <c r="D5552" s="93">
        <f>VLOOKUP(Pag_Inicio_Corr_mas_casos[[#This Row],[Corregimiento]],Hoja3!$A$2:$D$676,4,0)</f>
        <v>80809</v>
      </c>
      <c r="E5552" s="92">
        <v>29</v>
      </c>
      <c r="J5552" s="167"/>
    </row>
    <row r="5553" spans="1:10">
      <c r="A5553" s="90">
        <v>44191</v>
      </c>
      <c r="B5553" s="91">
        <v>44191</v>
      </c>
      <c r="C5553" s="92" t="s">
        <v>705</v>
      </c>
      <c r="D5553" s="93">
        <f>VLOOKUP(Pag_Inicio_Corr_mas_casos[[#This Row],[Corregimiento]],Hoja3!$A$2:$D$676,4,0)</f>
        <v>130107</v>
      </c>
      <c r="E5553" s="92">
        <v>28</v>
      </c>
      <c r="J5553" s="167"/>
    </row>
    <row r="5554" spans="1:10">
      <c r="A5554" s="90">
        <v>44191</v>
      </c>
      <c r="B5554" s="91">
        <v>44191</v>
      </c>
      <c r="C5554" s="92" t="s">
        <v>781</v>
      </c>
      <c r="D5554" s="93">
        <f>VLOOKUP(Pag_Inicio_Corr_mas_casos[[#This Row],[Corregimiento]],Hoja3!$A$2:$D$676,4,0)</f>
        <v>91101</v>
      </c>
      <c r="E5554" s="92">
        <v>27</v>
      </c>
      <c r="J5554" s="167"/>
    </row>
    <row r="5555" spans="1:10">
      <c r="A5555" s="90">
        <v>44191</v>
      </c>
      <c r="B5555" s="91">
        <v>44191</v>
      </c>
      <c r="C5555" s="92" t="s">
        <v>698</v>
      </c>
      <c r="D5555" s="93">
        <f>VLOOKUP(Pag_Inicio_Corr_mas_casos[[#This Row],[Corregimiento]],Hoja3!$A$2:$D$676,4,0)</f>
        <v>80816</v>
      </c>
      <c r="E5555" s="92">
        <v>26</v>
      </c>
      <c r="J5555" s="167"/>
    </row>
    <row r="5556" spans="1:10">
      <c r="A5556" s="90">
        <v>44191</v>
      </c>
      <c r="B5556" s="91">
        <v>44191</v>
      </c>
      <c r="C5556" s="92" t="s">
        <v>722</v>
      </c>
      <c r="D5556" s="93">
        <f>VLOOKUP(Pag_Inicio_Corr_mas_casos[[#This Row],[Corregimiento]],Hoja3!$A$2:$D$676,4,0)</f>
        <v>30107</v>
      </c>
      <c r="E5556" s="92">
        <v>25</v>
      </c>
      <c r="J5556" s="167"/>
    </row>
    <row r="5557" spans="1:10">
      <c r="A5557" s="90">
        <v>44191</v>
      </c>
      <c r="B5557" s="91">
        <v>44191</v>
      </c>
      <c r="C5557" s="92" t="s">
        <v>719</v>
      </c>
      <c r="D5557" s="93">
        <f>VLOOKUP(Pag_Inicio_Corr_mas_casos[[#This Row],[Corregimiento]],Hoja3!$A$2:$D$676,4,0)</f>
        <v>30113</v>
      </c>
      <c r="E5557" s="92">
        <v>25</v>
      </c>
      <c r="J5557" s="167"/>
    </row>
    <row r="5558" spans="1:10">
      <c r="A5558" s="90">
        <v>44191</v>
      </c>
      <c r="B5558" s="91">
        <v>44191</v>
      </c>
      <c r="C5558" s="92" t="s">
        <v>697</v>
      </c>
      <c r="D5558" s="93">
        <f>VLOOKUP(Pag_Inicio_Corr_mas_casos[[#This Row],[Corregimiento]],Hoja3!$A$2:$D$676,4,0)</f>
        <v>80807</v>
      </c>
      <c r="E5558" s="92">
        <v>24</v>
      </c>
      <c r="J5558" s="167"/>
    </row>
    <row r="5559" spans="1:10">
      <c r="A5559" s="90">
        <v>44191</v>
      </c>
      <c r="B5559" s="91">
        <v>44191</v>
      </c>
      <c r="C5559" s="92" t="s">
        <v>756</v>
      </c>
      <c r="D5559" s="93">
        <f>VLOOKUP(Pag_Inicio_Corr_mas_casos[[#This Row],[Corregimiento]],Hoja3!$A$2:$D$676,4,0)</f>
        <v>40501</v>
      </c>
      <c r="E5559" s="92">
        <v>24</v>
      </c>
      <c r="J5559" s="167"/>
    </row>
    <row r="5560" spans="1:10">
      <c r="A5560" s="90">
        <v>44191</v>
      </c>
      <c r="B5560" s="91">
        <v>44191</v>
      </c>
      <c r="C5560" s="92" t="s">
        <v>787</v>
      </c>
      <c r="D5560" s="93">
        <f>VLOOKUP(Pag_Inicio_Corr_mas_casos[[#This Row],[Corregimiento]],Hoja3!$A$2:$D$676,4,0)</f>
        <v>30104</v>
      </c>
      <c r="E5560" s="92">
        <v>22</v>
      </c>
      <c r="J5560" s="167"/>
    </row>
    <row r="5561" spans="1:10">
      <c r="A5561" s="90">
        <v>44191</v>
      </c>
      <c r="B5561" s="91">
        <v>44191</v>
      </c>
      <c r="C5561" s="92" t="s">
        <v>797</v>
      </c>
      <c r="D5561" s="93">
        <f>VLOOKUP(Pag_Inicio_Corr_mas_casos[[#This Row],[Corregimiento]],Hoja3!$A$2:$D$676,4,0)</f>
        <v>20401</v>
      </c>
      <c r="E5561" s="92">
        <v>22</v>
      </c>
      <c r="J5561" s="167"/>
    </row>
    <row r="5562" spans="1:10">
      <c r="A5562" s="90">
        <v>44191</v>
      </c>
      <c r="B5562" s="91">
        <v>44191</v>
      </c>
      <c r="C5562" s="92" t="s">
        <v>789</v>
      </c>
      <c r="D5562" s="93">
        <f>VLOOKUP(Pag_Inicio_Corr_mas_casos[[#This Row],[Corregimiento]],Hoja3!$A$2:$D$676,4,0)</f>
        <v>80822</v>
      </c>
      <c r="E5562" s="92">
        <v>21</v>
      </c>
      <c r="J5562" s="167"/>
    </row>
    <row r="5563" spans="1:10">
      <c r="A5563" s="90">
        <v>44191</v>
      </c>
      <c r="B5563" s="91">
        <v>44191</v>
      </c>
      <c r="C5563" s="92" t="s">
        <v>714</v>
      </c>
      <c r="D5563" s="93">
        <f>VLOOKUP(Pag_Inicio_Corr_mas_casos[[#This Row],[Corregimiento]],Hoja3!$A$2:$D$676,4,0)</f>
        <v>130701</v>
      </c>
      <c r="E5563" s="92">
        <v>19</v>
      </c>
      <c r="J5563" s="167"/>
    </row>
    <row r="5564" spans="1:10">
      <c r="A5564" s="90">
        <v>44191</v>
      </c>
      <c r="B5564" s="91">
        <v>44191</v>
      </c>
      <c r="C5564" s="92" t="s">
        <v>708</v>
      </c>
      <c r="D5564" s="93">
        <f>VLOOKUP(Pag_Inicio_Corr_mas_casos[[#This Row],[Corregimiento]],Hoja3!$A$2:$D$676,4,0)</f>
        <v>80817</v>
      </c>
      <c r="E5564" s="92">
        <v>19</v>
      </c>
      <c r="J5564" s="167"/>
    </row>
    <row r="5565" spans="1:10">
      <c r="A5565" s="90">
        <v>44191</v>
      </c>
      <c r="B5565" s="91">
        <v>44191</v>
      </c>
      <c r="C5565" s="92" t="s">
        <v>731</v>
      </c>
      <c r="D5565" s="93">
        <f>VLOOKUP(Pag_Inicio_Corr_mas_casos[[#This Row],[Corregimiento]],Hoja3!$A$2:$D$676,4,0)</f>
        <v>60105</v>
      </c>
      <c r="E5565" s="92">
        <v>18</v>
      </c>
      <c r="J5565" s="167"/>
    </row>
    <row r="5566" spans="1:10">
      <c r="A5566" s="90">
        <v>44191</v>
      </c>
      <c r="B5566" s="91">
        <v>44191</v>
      </c>
      <c r="C5566" s="92" t="s">
        <v>802</v>
      </c>
      <c r="D5566" s="93">
        <f>VLOOKUP(Pag_Inicio_Corr_mas_casos[[#This Row],[Corregimiento]],Hoja3!$A$2:$D$676,4,0)</f>
        <v>40601</v>
      </c>
      <c r="E5566" s="92">
        <v>17</v>
      </c>
      <c r="J5566" s="167"/>
    </row>
    <row r="5567" spans="1:10">
      <c r="A5567" s="90">
        <v>44191</v>
      </c>
      <c r="B5567" s="91">
        <v>44191</v>
      </c>
      <c r="C5567" s="92" t="s">
        <v>778</v>
      </c>
      <c r="D5567" s="93">
        <f>VLOOKUP(Pag_Inicio_Corr_mas_casos[[#This Row],[Corregimiento]],Hoja3!$A$2:$D$676,4,0)</f>
        <v>30111</v>
      </c>
      <c r="E5567" s="92">
        <v>17</v>
      </c>
      <c r="J5567" s="167"/>
    </row>
    <row r="5568" spans="1:10">
      <c r="A5568" s="90">
        <v>44191</v>
      </c>
      <c r="B5568" s="91">
        <v>44191</v>
      </c>
      <c r="C5568" s="92" t="s">
        <v>715</v>
      </c>
      <c r="D5568" s="93">
        <f>VLOOKUP(Pag_Inicio_Corr_mas_casos[[#This Row],[Corregimiento]],Hoja3!$A$2:$D$676,4,0)</f>
        <v>80804</v>
      </c>
      <c r="E5568" s="92">
        <v>16</v>
      </c>
      <c r="J5568" s="167"/>
    </row>
    <row r="5569" spans="1:10">
      <c r="A5569" s="90">
        <v>44191</v>
      </c>
      <c r="B5569" s="91">
        <v>44191</v>
      </c>
      <c r="C5569" s="92" t="s">
        <v>707</v>
      </c>
      <c r="D5569" s="93">
        <f>VLOOKUP(Pag_Inicio_Corr_mas_casos[[#This Row],[Corregimiento]],Hoja3!$A$2:$D$676,4,0)</f>
        <v>80820</v>
      </c>
      <c r="E5569" s="92">
        <v>16</v>
      </c>
      <c r="J5569" s="167"/>
    </row>
    <row r="5570" spans="1:10">
      <c r="A5570" s="90">
        <v>44191</v>
      </c>
      <c r="B5570" s="91">
        <v>44191</v>
      </c>
      <c r="C5570" s="92" t="s">
        <v>701</v>
      </c>
      <c r="D5570" s="93">
        <f>VLOOKUP(Pag_Inicio_Corr_mas_casos[[#This Row],[Corregimiento]],Hoja3!$A$2:$D$676,4,0)</f>
        <v>80814</v>
      </c>
      <c r="E5570" s="92">
        <v>15</v>
      </c>
      <c r="J5570" s="167"/>
    </row>
    <row r="5571" spans="1:10">
      <c r="A5571" s="90">
        <v>44191</v>
      </c>
      <c r="B5571" s="91">
        <v>44191</v>
      </c>
      <c r="C5571" s="92" t="s">
        <v>747</v>
      </c>
      <c r="D5571" s="93">
        <f>VLOOKUP(Pag_Inicio_Corr_mas_casos[[#This Row],[Corregimiento]],Hoja3!$A$2:$D$676,4,0)</f>
        <v>80808</v>
      </c>
      <c r="E5571" s="92">
        <v>15</v>
      </c>
      <c r="J5571" s="167"/>
    </row>
    <row r="5572" spans="1:10">
      <c r="A5572" s="90">
        <v>44191</v>
      </c>
      <c r="B5572" s="91">
        <v>44191</v>
      </c>
      <c r="C5572" s="92" t="s">
        <v>750</v>
      </c>
      <c r="D5572" s="93">
        <f>VLOOKUP(Pag_Inicio_Corr_mas_casos[[#This Row],[Corregimiento]],Hoja3!$A$2:$D$676,4,0)</f>
        <v>81005</v>
      </c>
      <c r="E5572" s="92">
        <v>15</v>
      </c>
      <c r="J5572" s="167"/>
    </row>
    <row r="5573" spans="1:10">
      <c r="A5573" s="90">
        <v>44191</v>
      </c>
      <c r="B5573" s="91">
        <v>44191</v>
      </c>
      <c r="C5573" s="92" t="s">
        <v>775</v>
      </c>
      <c r="D5573" s="93">
        <f>VLOOKUP(Pag_Inicio_Corr_mas_casos[[#This Row],[Corregimiento]],Hoja3!$A$2:$D$676,4,0)</f>
        <v>81002</v>
      </c>
      <c r="E5573" s="92">
        <v>14</v>
      </c>
      <c r="J5573" s="167"/>
    </row>
    <row r="5574" spans="1:10">
      <c r="A5574" s="90">
        <v>44191</v>
      </c>
      <c r="B5574" s="91">
        <v>44191</v>
      </c>
      <c r="C5574" s="92" t="s">
        <v>805</v>
      </c>
      <c r="D5574" s="93">
        <f>VLOOKUP(Pag_Inicio_Corr_mas_casos[[#This Row],[Corregimiento]],Hoja3!$A$2:$D$676,4,0)</f>
        <v>80501</v>
      </c>
      <c r="E5574" s="92">
        <v>14</v>
      </c>
      <c r="J5574" s="167"/>
    </row>
    <row r="5575" spans="1:10">
      <c r="A5575" s="90">
        <v>44191</v>
      </c>
      <c r="B5575" s="91">
        <v>44191</v>
      </c>
      <c r="C5575" s="92" t="s">
        <v>806</v>
      </c>
      <c r="D5575" s="93">
        <f>VLOOKUP(Pag_Inicio_Corr_mas_casos[[#This Row],[Corregimiento]],Hoja3!$A$2:$D$676,4,0)</f>
        <v>20105</v>
      </c>
      <c r="E5575" s="92">
        <v>13</v>
      </c>
      <c r="J5575" s="167"/>
    </row>
    <row r="5576" spans="1:10">
      <c r="A5576" s="90">
        <v>44191</v>
      </c>
      <c r="B5576" s="91">
        <v>44191</v>
      </c>
      <c r="C5576" s="92" t="s">
        <v>783</v>
      </c>
      <c r="D5576" s="93">
        <f>VLOOKUP(Pag_Inicio_Corr_mas_casos[[#This Row],[Corregimiento]],Hoja3!$A$2:$D$676,4,0)</f>
        <v>20103</v>
      </c>
      <c r="E5576" s="92">
        <v>13</v>
      </c>
      <c r="J5576" s="167"/>
    </row>
    <row r="5577" spans="1:10">
      <c r="A5577" s="90">
        <v>44191</v>
      </c>
      <c r="B5577" s="91">
        <v>44191</v>
      </c>
      <c r="C5577" s="92" t="s">
        <v>724</v>
      </c>
      <c r="D5577" s="93">
        <f>VLOOKUP(Pag_Inicio_Corr_mas_casos[[#This Row],[Corregimiento]],Hoja3!$A$2:$D$676,4,0)</f>
        <v>130709</v>
      </c>
      <c r="E5577" s="92">
        <v>13</v>
      </c>
      <c r="J5577" s="167"/>
    </row>
    <row r="5578" spans="1:10">
      <c r="A5578" s="90">
        <v>44191</v>
      </c>
      <c r="B5578" s="91">
        <v>44191</v>
      </c>
      <c r="C5578" s="92" t="s">
        <v>716</v>
      </c>
      <c r="D5578" s="93">
        <f>VLOOKUP(Pag_Inicio_Corr_mas_casos[[#This Row],[Corregimiento]],Hoja3!$A$2:$D$676,4,0)</f>
        <v>20601</v>
      </c>
      <c r="E5578" s="92">
        <v>13</v>
      </c>
      <c r="J5578" s="167"/>
    </row>
    <row r="5579" spans="1:10">
      <c r="A5579" s="90">
        <v>44191</v>
      </c>
      <c r="B5579" s="91">
        <v>44191</v>
      </c>
      <c r="C5579" s="92" t="s">
        <v>807</v>
      </c>
      <c r="D5579" s="93">
        <f>VLOOKUP(Pag_Inicio_Corr_mas_casos[[#This Row],[Corregimiento]],Hoja3!$A$2:$D$676,4,0)</f>
        <v>40201</v>
      </c>
      <c r="E5579" s="92">
        <v>13</v>
      </c>
      <c r="J5579" s="167"/>
    </row>
    <row r="5580" spans="1:10">
      <c r="A5580" s="90">
        <v>44191</v>
      </c>
      <c r="B5580" s="91">
        <v>44191</v>
      </c>
      <c r="C5580" s="92" t="s">
        <v>808</v>
      </c>
      <c r="D5580" s="93">
        <f>VLOOKUP(Pag_Inicio_Corr_mas_casos[[#This Row],[Corregimiento]],Hoja3!$A$2:$D$676,4,0)</f>
        <v>130301</v>
      </c>
      <c r="E5580" s="92">
        <v>12</v>
      </c>
      <c r="J5580" s="167"/>
    </row>
    <row r="5581" spans="1:10">
      <c r="A5581" s="90">
        <v>44191</v>
      </c>
      <c r="B5581" s="91">
        <v>44191</v>
      </c>
      <c r="C5581" s="92" t="s">
        <v>725</v>
      </c>
      <c r="D5581" s="93">
        <f>VLOOKUP(Pag_Inicio_Corr_mas_casos[[#This Row],[Corregimiento]],Hoja3!$A$2:$D$676,4,0)</f>
        <v>40606</v>
      </c>
      <c r="E5581" s="92">
        <v>12</v>
      </c>
      <c r="J5581" s="167"/>
    </row>
    <row r="5582" spans="1:10">
      <c r="A5582" s="90">
        <v>44191</v>
      </c>
      <c r="B5582" s="91">
        <v>44191</v>
      </c>
      <c r="C5582" s="92" t="s">
        <v>706</v>
      </c>
      <c r="D5582" s="92">
        <v>40607</v>
      </c>
      <c r="E5582" s="92">
        <v>12</v>
      </c>
      <c r="F5582" s="7" t="s">
        <v>803</v>
      </c>
      <c r="J5582" s="167"/>
    </row>
    <row r="5583" spans="1:10">
      <c r="A5583" s="90">
        <v>44191</v>
      </c>
      <c r="B5583" s="91">
        <v>44191</v>
      </c>
      <c r="C5583" s="92" t="s">
        <v>746</v>
      </c>
      <c r="D5583" s="93">
        <f>VLOOKUP(Pag_Inicio_Corr_mas_casos[[#This Row],[Corregimiento]],Hoja3!$A$2:$D$676,4,0)</f>
        <v>130706</v>
      </c>
      <c r="E5583" s="92">
        <v>11</v>
      </c>
      <c r="J5583" s="167"/>
    </row>
    <row r="5584" spans="1:10">
      <c r="A5584" s="102">
        <v>44192</v>
      </c>
      <c r="B5584" s="103">
        <v>44192</v>
      </c>
      <c r="C5584" s="104" t="s">
        <v>471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7"/>
    </row>
    <row r="5585" spans="1:10">
      <c r="A5585" s="102">
        <v>44192</v>
      </c>
      <c r="B5585" s="103">
        <v>44192</v>
      </c>
      <c r="C5585" s="104" t="s">
        <v>801</v>
      </c>
      <c r="D5585" s="105">
        <f>VLOOKUP(Pag_Inicio_Corr_mas_casos[[#This Row],[Corregimiento]],Hoja3!$A$2:$D$676,4,0)</f>
        <v>80812</v>
      </c>
      <c r="E5585" s="104">
        <v>82</v>
      </c>
      <c r="J5585" s="167"/>
    </row>
    <row r="5586" spans="1:10">
      <c r="A5586" s="102">
        <v>44192</v>
      </c>
      <c r="B5586" s="103">
        <v>44192</v>
      </c>
      <c r="C5586" s="104" t="s">
        <v>767</v>
      </c>
      <c r="D5586" s="105">
        <f>VLOOKUP(Pag_Inicio_Corr_mas_casos[[#This Row],[Corregimiento]],Hoja3!$A$2:$D$676,4,0)</f>
        <v>80819</v>
      </c>
      <c r="E5586" s="104">
        <v>75</v>
      </c>
      <c r="J5586" s="167"/>
    </row>
    <row r="5587" spans="1:10">
      <c r="A5587" s="102">
        <v>44192</v>
      </c>
      <c r="B5587" s="103">
        <v>44192</v>
      </c>
      <c r="C5587" s="104" t="s">
        <v>695</v>
      </c>
      <c r="D5587" s="105">
        <f>VLOOKUP(Pag_Inicio_Corr_mas_casos[[#This Row],[Corregimiento]],Hoja3!$A$2:$D$676,4,0)</f>
        <v>80806</v>
      </c>
      <c r="E5587" s="104">
        <v>65</v>
      </c>
      <c r="J5587" s="167"/>
    </row>
    <row r="5588" spans="1:10">
      <c r="A5588" s="102">
        <v>44192</v>
      </c>
      <c r="B5588" s="103">
        <v>44192</v>
      </c>
      <c r="C5588" s="104" t="s">
        <v>809</v>
      </c>
      <c r="D5588" s="105">
        <f>VLOOKUP(Pag_Inicio_Corr_mas_casos[[#This Row],[Corregimiento]],Hoja3!$A$2:$D$676,4,0)</f>
        <v>130102</v>
      </c>
      <c r="E5588" s="104">
        <v>63</v>
      </c>
      <c r="J5588" s="167"/>
    </row>
    <row r="5589" spans="1:10">
      <c r="A5589" s="102">
        <v>44192</v>
      </c>
      <c r="B5589" s="103">
        <v>44192</v>
      </c>
      <c r="C5589" s="104" t="s">
        <v>698</v>
      </c>
      <c r="D5589" s="105">
        <f>VLOOKUP(Pag_Inicio_Corr_mas_casos[[#This Row],[Corregimiento]],Hoja3!$A$2:$D$676,4,0)</f>
        <v>80816</v>
      </c>
      <c r="E5589" s="104">
        <v>60</v>
      </c>
      <c r="J5589" s="167"/>
    </row>
    <row r="5590" spans="1:10">
      <c r="A5590" s="102">
        <v>44192</v>
      </c>
      <c r="B5590" s="103">
        <v>44192</v>
      </c>
      <c r="C5590" s="104" t="s">
        <v>707</v>
      </c>
      <c r="D5590" s="105">
        <f>VLOOKUP(Pag_Inicio_Corr_mas_casos[[#This Row],[Corregimiento]],Hoja3!$A$2:$D$676,4,0)</f>
        <v>80820</v>
      </c>
      <c r="E5590" s="104">
        <v>59</v>
      </c>
      <c r="J5590" s="167"/>
    </row>
    <row r="5591" spans="1:10">
      <c r="A5591" s="102">
        <v>44192</v>
      </c>
      <c r="B5591" s="103">
        <v>44192</v>
      </c>
      <c r="C5591" s="104" t="s">
        <v>696</v>
      </c>
      <c r="D5591" s="105">
        <f>VLOOKUP(Pag_Inicio_Corr_mas_casos[[#This Row],[Corregimiento]],Hoja3!$A$2:$D$676,4,0)</f>
        <v>80823</v>
      </c>
      <c r="E5591" s="104">
        <v>55</v>
      </c>
      <c r="J5591" s="167"/>
    </row>
    <row r="5592" spans="1:10">
      <c r="A5592" s="102">
        <v>44192</v>
      </c>
      <c r="B5592" s="103">
        <v>44192</v>
      </c>
      <c r="C5592" s="104" t="s">
        <v>791</v>
      </c>
      <c r="D5592" s="105">
        <f>VLOOKUP(Pag_Inicio_Corr_mas_casos[[#This Row],[Corregimiento]],Hoja3!$A$2:$D$676,4,0)</f>
        <v>130106</v>
      </c>
      <c r="E5592" s="104">
        <v>55</v>
      </c>
      <c r="J5592" s="167"/>
    </row>
    <row r="5593" spans="1:10">
      <c r="A5593" s="102">
        <v>44192</v>
      </c>
      <c r="B5593" s="103">
        <v>44192</v>
      </c>
      <c r="C5593" s="104" t="s">
        <v>711</v>
      </c>
      <c r="D5593" s="105">
        <f>VLOOKUP(Pag_Inicio_Corr_mas_casos[[#This Row],[Corregimiento]],Hoja3!$A$2:$D$676,4,0)</f>
        <v>80815</v>
      </c>
      <c r="E5593" s="104">
        <v>53</v>
      </c>
      <c r="J5593" s="167"/>
    </row>
    <row r="5594" spans="1:10">
      <c r="A5594" s="102">
        <v>44192</v>
      </c>
      <c r="B5594" s="103">
        <v>44192</v>
      </c>
      <c r="C5594" s="104" t="s">
        <v>776</v>
      </c>
      <c r="D5594" s="105">
        <f>VLOOKUP(Pag_Inicio_Corr_mas_casos[[#This Row],[Corregimiento]],Hoja3!$A$2:$D$676,4,0)</f>
        <v>81003</v>
      </c>
      <c r="E5594" s="104">
        <v>51</v>
      </c>
      <c r="J5594" s="167"/>
    </row>
    <row r="5595" spans="1:10">
      <c r="A5595" s="102">
        <v>44192</v>
      </c>
      <c r="B5595" s="103">
        <v>44192</v>
      </c>
      <c r="C5595" s="104" t="s">
        <v>700</v>
      </c>
      <c r="D5595" s="105">
        <f>VLOOKUP(Pag_Inicio_Corr_mas_casos[[#This Row],[Corregimiento]],Hoja3!$A$2:$D$676,4,0)</f>
        <v>81007</v>
      </c>
      <c r="E5595" s="104">
        <v>50</v>
      </c>
      <c r="J5595" s="167"/>
    </row>
    <row r="5596" spans="1:10">
      <c r="A5596" s="102">
        <v>44192</v>
      </c>
      <c r="B5596" s="103">
        <v>44192</v>
      </c>
      <c r="C5596" s="104" t="s">
        <v>774</v>
      </c>
      <c r="D5596" s="105">
        <f>VLOOKUP(Pag_Inicio_Corr_mas_casos[[#This Row],[Corregimiento]],Hoja3!$A$2:$D$676,4,0)</f>
        <v>81001</v>
      </c>
      <c r="E5596" s="104">
        <v>49</v>
      </c>
      <c r="J5596" s="167"/>
    </row>
    <row r="5597" spans="1:10">
      <c r="A5597" s="102">
        <v>44192</v>
      </c>
      <c r="B5597" s="103">
        <v>44192</v>
      </c>
      <c r="C5597" s="104" t="s">
        <v>773</v>
      </c>
      <c r="D5597" s="105">
        <f>VLOOKUP(Pag_Inicio_Corr_mas_casos[[#This Row],[Corregimiento]],Hoja3!$A$2:$D$676,4,0)</f>
        <v>81008</v>
      </c>
      <c r="E5597" s="104">
        <v>49</v>
      </c>
      <c r="J5597" s="167"/>
    </row>
    <row r="5598" spans="1:10">
      <c r="A5598" s="102">
        <v>44192</v>
      </c>
      <c r="B5598" s="103">
        <v>44192</v>
      </c>
      <c r="C5598" s="104" t="s">
        <v>697</v>
      </c>
      <c r="D5598" s="105">
        <f>VLOOKUP(Pag_Inicio_Corr_mas_casos[[#This Row],[Corregimiento]],Hoja3!$A$2:$D$676,4,0)</f>
        <v>80807</v>
      </c>
      <c r="E5598" s="104">
        <v>46</v>
      </c>
      <c r="J5598" s="167"/>
    </row>
    <row r="5599" spans="1:10">
      <c r="A5599" s="102">
        <v>44192</v>
      </c>
      <c r="B5599" s="103">
        <v>44192</v>
      </c>
      <c r="C5599" s="104" t="s">
        <v>775</v>
      </c>
      <c r="D5599" s="105">
        <f>VLOOKUP(Pag_Inicio_Corr_mas_casos[[#This Row],[Corregimiento]],Hoja3!$A$2:$D$676,4,0)</f>
        <v>81002</v>
      </c>
      <c r="E5599" s="104">
        <v>45</v>
      </c>
      <c r="J5599" s="167"/>
    </row>
    <row r="5600" spans="1:10">
      <c r="A5600" s="102">
        <v>44192</v>
      </c>
      <c r="B5600" s="103">
        <v>44192</v>
      </c>
      <c r="C5600" s="104" t="s">
        <v>694</v>
      </c>
      <c r="D5600" s="105">
        <f>VLOOKUP(Pag_Inicio_Corr_mas_casos[[#This Row],[Corregimiento]],Hoja3!$A$2:$D$676,4,0)</f>
        <v>81009</v>
      </c>
      <c r="E5600" s="104">
        <v>45</v>
      </c>
      <c r="J5600" s="167"/>
    </row>
    <row r="5601" spans="1:10">
      <c r="A5601" s="102">
        <v>44192</v>
      </c>
      <c r="B5601" s="103">
        <v>44192</v>
      </c>
      <c r="C5601" s="104" t="s">
        <v>525</v>
      </c>
      <c r="D5601" s="105">
        <f>VLOOKUP(Pag_Inicio_Corr_mas_casos[[#This Row],[Corregimiento]],Hoja3!$A$2:$D$676,4,0)</f>
        <v>80821</v>
      </c>
      <c r="E5601" s="104">
        <v>44</v>
      </c>
      <c r="J5601" s="167"/>
    </row>
    <row r="5602" spans="1:10">
      <c r="A5602" s="102">
        <v>44192</v>
      </c>
      <c r="B5602" s="103">
        <v>44192</v>
      </c>
      <c r="C5602" s="104" t="s">
        <v>705</v>
      </c>
      <c r="D5602" s="105">
        <f>VLOOKUP(Pag_Inicio_Corr_mas_casos[[#This Row],[Corregimiento]],Hoja3!$A$2:$D$676,4,0)</f>
        <v>130107</v>
      </c>
      <c r="E5602" s="104">
        <v>44</v>
      </c>
      <c r="J5602" s="167"/>
    </row>
    <row r="5603" spans="1:10">
      <c r="A5603" s="102">
        <v>44192</v>
      </c>
      <c r="B5603" s="103">
        <v>44192</v>
      </c>
      <c r="C5603" s="104" t="s">
        <v>702</v>
      </c>
      <c r="D5603" s="105">
        <f>VLOOKUP(Pag_Inicio_Corr_mas_casos[[#This Row],[Corregimiento]],Hoja3!$A$2:$D$676,4,0)</f>
        <v>80826</v>
      </c>
      <c r="E5603" s="104">
        <v>43</v>
      </c>
      <c r="J5603" s="167"/>
    </row>
    <row r="5604" spans="1:10">
      <c r="A5604" s="102">
        <v>44192</v>
      </c>
      <c r="B5604" s="103">
        <v>44192</v>
      </c>
      <c r="C5604" s="104" t="s">
        <v>708</v>
      </c>
      <c r="D5604" s="105">
        <f>VLOOKUP(Pag_Inicio_Corr_mas_casos[[#This Row],[Corregimiento]],Hoja3!$A$2:$D$676,4,0)</f>
        <v>80817</v>
      </c>
      <c r="E5604" s="104">
        <v>42</v>
      </c>
      <c r="J5604" s="167"/>
    </row>
    <row r="5605" spans="1:10">
      <c r="A5605" s="102">
        <v>44192</v>
      </c>
      <c r="B5605" s="103">
        <v>44192</v>
      </c>
      <c r="C5605" s="104" t="s">
        <v>790</v>
      </c>
      <c r="D5605" s="105">
        <f>VLOOKUP(Pag_Inicio_Corr_mas_casos[[#This Row],[Corregimiento]],Hoja3!$A$2:$D$676,4,0)</f>
        <v>130101</v>
      </c>
      <c r="E5605" s="104">
        <v>41</v>
      </c>
      <c r="J5605" s="167"/>
    </row>
    <row r="5606" spans="1:10">
      <c r="A5606" s="102">
        <v>44192</v>
      </c>
      <c r="B5606" s="103">
        <v>44192</v>
      </c>
      <c r="C5606" s="104" t="s">
        <v>789</v>
      </c>
      <c r="D5606" s="105">
        <f>VLOOKUP(Pag_Inicio_Corr_mas_casos[[#This Row],[Corregimiento]],Hoja3!$A$2:$D$676,4,0)</f>
        <v>80822</v>
      </c>
      <c r="E5606" s="104">
        <v>38</v>
      </c>
      <c r="J5606" s="167"/>
    </row>
    <row r="5607" spans="1:10">
      <c r="A5607" s="102">
        <v>44192</v>
      </c>
      <c r="B5607" s="103">
        <v>44192</v>
      </c>
      <c r="C5607" s="104" t="s">
        <v>701</v>
      </c>
      <c r="D5607" s="105">
        <f>VLOOKUP(Pag_Inicio_Corr_mas_casos[[#This Row],[Corregimiento]],Hoja3!$A$2:$D$676,4,0)</f>
        <v>80814</v>
      </c>
      <c r="E5607" s="104">
        <v>37</v>
      </c>
      <c r="J5607" s="167"/>
    </row>
    <row r="5608" spans="1:10">
      <c r="A5608" s="102">
        <v>44192</v>
      </c>
      <c r="B5608" s="103">
        <v>44192</v>
      </c>
      <c r="C5608" s="104" t="s">
        <v>692</v>
      </c>
      <c r="D5608" s="105">
        <f>VLOOKUP(Pag_Inicio_Corr_mas_casos[[#This Row],[Corregimiento]],Hoja3!$A$2:$D$676,4,0)</f>
        <v>80810</v>
      </c>
      <c r="E5608" s="104">
        <v>37</v>
      </c>
      <c r="J5608" s="167"/>
    </row>
    <row r="5609" spans="1:10">
      <c r="A5609" s="102">
        <v>44192</v>
      </c>
      <c r="B5609" s="103">
        <v>44192</v>
      </c>
      <c r="C5609" s="104" t="s">
        <v>706</v>
      </c>
      <c r="D5609" s="105">
        <f>VLOOKUP(Pag_Inicio_Corr_mas_casos[[#This Row],[Corregimiento]],Hoja3!$A$2:$D$676,4,0)</f>
        <v>80813</v>
      </c>
      <c r="E5609" s="104">
        <v>34</v>
      </c>
      <c r="J5609" s="167"/>
    </row>
    <row r="5610" spans="1:10">
      <c r="A5610" s="102">
        <v>44192</v>
      </c>
      <c r="B5610" s="103">
        <v>44192</v>
      </c>
      <c r="C5610" s="104" t="s">
        <v>716</v>
      </c>
      <c r="D5610" s="105">
        <f>VLOOKUP(Pag_Inicio_Corr_mas_casos[[#This Row],[Corregimiento]],Hoja3!$A$2:$D$676,4,0)</f>
        <v>20601</v>
      </c>
      <c r="E5610" s="104">
        <v>33</v>
      </c>
      <c r="J5610" s="167"/>
    </row>
    <row r="5611" spans="1:10">
      <c r="A5611" s="102">
        <v>44192</v>
      </c>
      <c r="B5611" s="103">
        <v>44192</v>
      </c>
      <c r="C5611" s="104" t="s">
        <v>770</v>
      </c>
      <c r="D5611" s="105">
        <f>VLOOKUP(Pag_Inicio_Corr_mas_casos[[#This Row],[Corregimiento]],Hoja3!$A$2:$D$676,4,0)</f>
        <v>130702</v>
      </c>
      <c r="E5611" s="104">
        <v>32</v>
      </c>
      <c r="J5611" s="167"/>
    </row>
    <row r="5612" spans="1:10">
      <c r="A5612" s="102">
        <v>44192</v>
      </c>
      <c r="B5612" s="103">
        <v>44192</v>
      </c>
      <c r="C5612" s="104" t="s">
        <v>747</v>
      </c>
      <c r="D5612" s="105">
        <f>VLOOKUP(Pag_Inicio_Corr_mas_casos[[#This Row],[Corregimiento]],Hoja3!$A$2:$D$676,4,0)</f>
        <v>80808</v>
      </c>
      <c r="E5612" s="104">
        <v>31</v>
      </c>
      <c r="J5612" s="167"/>
    </row>
    <row r="5613" spans="1:10">
      <c r="A5613" s="102">
        <v>44192</v>
      </c>
      <c r="B5613" s="103">
        <v>44192</v>
      </c>
      <c r="C5613" s="104" t="s">
        <v>728</v>
      </c>
      <c r="D5613" s="105">
        <f>VLOOKUP(Pag_Inicio_Corr_mas_casos[[#This Row],[Corregimiento]],Hoja3!$A$2:$D$676,4,0)</f>
        <v>20606</v>
      </c>
      <c r="E5613" s="104">
        <v>29</v>
      </c>
      <c r="J5613" s="167"/>
    </row>
    <row r="5614" spans="1:10">
      <c r="A5614" s="102">
        <v>44192</v>
      </c>
      <c r="B5614" s="103">
        <v>44192</v>
      </c>
      <c r="C5614" s="104" t="s">
        <v>793</v>
      </c>
      <c r="D5614" s="105">
        <f>VLOOKUP(Pag_Inicio_Corr_mas_casos[[#This Row],[Corregimiento]],Hoja3!$A$2:$D$676,4,0)</f>
        <v>130108</v>
      </c>
      <c r="E5614" s="104">
        <v>28</v>
      </c>
      <c r="J5614" s="167"/>
    </row>
    <row r="5615" spans="1:10">
      <c r="A5615" s="102">
        <v>44192</v>
      </c>
      <c r="B5615" s="103">
        <v>44192</v>
      </c>
      <c r="C5615" s="104" t="s">
        <v>699</v>
      </c>
      <c r="D5615" s="105">
        <f>VLOOKUP(Pag_Inicio_Corr_mas_casos[[#This Row],[Corregimiento]],Hoja3!$A$2:$D$676,4,0)</f>
        <v>130708</v>
      </c>
      <c r="E5615" s="104">
        <v>28</v>
      </c>
      <c r="J5615" s="167"/>
    </row>
    <row r="5616" spans="1:10">
      <c r="A5616" s="102">
        <v>44192</v>
      </c>
      <c r="B5616" s="103">
        <v>44192</v>
      </c>
      <c r="C5616" s="104" t="s">
        <v>713</v>
      </c>
      <c r="D5616" s="105">
        <f>VLOOKUP(Pag_Inicio_Corr_mas_casos[[#This Row],[Corregimiento]],Hoja3!$A$2:$D$676,4,0)</f>
        <v>50208</v>
      </c>
      <c r="E5616" s="104">
        <v>28</v>
      </c>
      <c r="J5616" s="167"/>
    </row>
    <row r="5617" spans="1:10">
      <c r="A5617" s="102">
        <v>44192</v>
      </c>
      <c r="B5617" s="103">
        <v>44192</v>
      </c>
      <c r="C5617" s="104" t="s">
        <v>784</v>
      </c>
      <c r="D5617" s="105">
        <f>VLOOKUP(Pag_Inicio_Corr_mas_casos[[#This Row],[Corregimiento]],Hoja3!$A$2:$D$676,4,0)</f>
        <v>20609</v>
      </c>
      <c r="E5617" s="104">
        <v>23</v>
      </c>
      <c r="J5617" s="167"/>
    </row>
    <row r="5618" spans="1:10">
      <c r="A5618" s="102">
        <v>44192</v>
      </c>
      <c r="B5618" s="103">
        <v>44192</v>
      </c>
      <c r="C5618" s="104" t="s">
        <v>807</v>
      </c>
      <c r="D5618" s="105">
        <f>VLOOKUP(Pag_Inicio_Corr_mas_casos[[#This Row],[Corregimiento]],Hoja3!$A$2:$D$676,4,0)</f>
        <v>40201</v>
      </c>
      <c r="E5618" s="104">
        <v>22</v>
      </c>
      <c r="J5618" s="167"/>
    </row>
    <row r="5619" spans="1:10">
      <c r="A5619" s="102">
        <v>44192</v>
      </c>
      <c r="B5619" s="103">
        <v>44192</v>
      </c>
      <c r="C5619" s="104" t="s">
        <v>693</v>
      </c>
      <c r="D5619" s="105">
        <f>VLOOKUP(Pag_Inicio_Corr_mas_casos[[#This Row],[Corregimiento]],Hoja3!$A$2:$D$676,4,0)</f>
        <v>130717</v>
      </c>
      <c r="E5619" s="104">
        <v>22</v>
      </c>
      <c r="J5619" s="167"/>
    </row>
    <row r="5620" spans="1:10">
      <c r="A5620" s="102">
        <v>44192</v>
      </c>
      <c r="B5620" s="103">
        <v>44192</v>
      </c>
      <c r="C5620" s="104" t="s">
        <v>777</v>
      </c>
      <c r="D5620" s="105">
        <f>VLOOKUP(Pag_Inicio_Corr_mas_casos[[#This Row],[Corregimiento]],Hoja3!$A$2:$D$676,4,0)</f>
        <v>91001</v>
      </c>
      <c r="E5620" s="104">
        <v>22</v>
      </c>
      <c r="J5620" s="167"/>
    </row>
    <row r="5621" spans="1:10">
      <c r="A5621" s="102">
        <v>44192</v>
      </c>
      <c r="B5621" s="103">
        <v>44192</v>
      </c>
      <c r="C5621" s="104" t="s">
        <v>805</v>
      </c>
      <c r="D5621" s="105">
        <f>VLOOKUP(Pag_Inicio_Corr_mas_casos[[#This Row],[Corregimiento]],Hoja3!$A$2:$D$676,4,0)</f>
        <v>80501</v>
      </c>
      <c r="E5621" s="104">
        <v>21</v>
      </c>
      <c r="J5621" s="167"/>
    </row>
    <row r="5622" spans="1:10">
      <c r="A5622" s="102">
        <v>44192</v>
      </c>
      <c r="B5622" s="103">
        <v>44192</v>
      </c>
      <c r="C5622" s="104" t="s">
        <v>722</v>
      </c>
      <c r="D5622" s="105">
        <f>VLOOKUP(Pag_Inicio_Corr_mas_casos[[#This Row],[Corregimiento]],Hoja3!$A$2:$D$676,4,0)</f>
        <v>30107</v>
      </c>
      <c r="E5622" s="104">
        <v>21</v>
      </c>
      <c r="J5622" s="167"/>
    </row>
    <row r="5623" spans="1:10">
      <c r="A5623" s="102">
        <v>44192</v>
      </c>
      <c r="B5623" s="103">
        <v>44192</v>
      </c>
      <c r="C5623" s="104" t="s">
        <v>806</v>
      </c>
      <c r="D5623" s="105">
        <f>VLOOKUP(Pag_Inicio_Corr_mas_casos[[#This Row],[Corregimiento]],Hoja3!$A$2:$D$676,4,0)</f>
        <v>20105</v>
      </c>
      <c r="E5623" s="104">
        <v>20</v>
      </c>
      <c r="J5623" s="167"/>
    </row>
    <row r="5624" spans="1:10">
      <c r="A5624" s="102">
        <v>44192</v>
      </c>
      <c r="B5624" s="103">
        <v>44192</v>
      </c>
      <c r="C5624" s="104" t="s">
        <v>761</v>
      </c>
      <c r="D5624" s="105">
        <f>VLOOKUP(Pag_Inicio_Corr_mas_casos[[#This Row],[Corregimiento]],Hoja3!$A$2:$D$676,4,0)</f>
        <v>60101</v>
      </c>
      <c r="E5624" s="104">
        <v>20</v>
      </c>
      <c r="J5624" s="167"/>
    </row>
    <row r="5625" spans="1:10">
      <c r="A5625" s="102">
        <v>44192</v>
      </c>
      <c r="B5625" s="103">
        <v>44192</v>
      </c>
      <c r="C5625" s="104" t="s">
        <v>715</v>
      </c>
      <c r="D5625" s="105">
        <f>VLOOKUP(Pag_Inicio_Corr_mas_casos[[#This Row],[Corregimiento]],Hoja3!$A$2:$D$676,4,0)</f>
        <v>80804</v>
      </c>
      <c r="E5625" s="104">
        <v>19</v>
      </c>
      <c r="J5625" s="167"/>
    </row>
    <row r="5626" spans="1:10">
      <c r="A5626" s="102">
        <v>44192</v>
      </c>
      <c r="B5626" s="103">
        <v>44192</v>
      </c>
      <c r="C5626" s="104" t="s">
        <v>703</v>
      </c>
      <c r="D5626" s="105">
        <f>VLOOKUP(Pag_Inicio_Corr_mas_casos[[#This Row],[Corregimiento]],Hoja3!$A$2:$D$676,4,0)</f>
        <v>80811</v>
      </c>
      <c r="E5626" s="104">
        <v>19</v>
      </c>
      <c r="J5626" s="167"/>
    </row>
    <row r="5627" spans="1:10">
      <c r="A5627" s="102">
        <v>44192</v>
      </c>
      <c r="B5627" s="103">
        <v>44192</v>
      </c>
      <c r="C5627" s="104" t="s">
        <v>798</v>
      </c>
      <c r="D5627" s="105">
        <f>VLOOKUP(Pag_Inicio_Corr_mas_casos[[#This Row],[Corregimiento]],Hoja3!$A$2:$D$676,4,0)</f>
        <v>20602</v>
      </c>
      <c r="E5627" s="104">
        <v>18</v>
      </c>
      <c r="J5627" s="167"/>
    </row>
    <row r="5628" spans="1:10">
      <c r="A5628" s="102">
        <v>44192</v>
      </c>
      <c r="B5628" s="103">
        <v>44192</v>
      </c>
      <c r="C5628" s="166" t="s">
        <v>726</v>
      </c>
      <c r="D5628" s="105">
        <f>VLOOKUP(Pag_Inicio_Corr_mas_casos[[#This Row],[Corregimiento]],Hoja3!$A$2:$D$676,4,0)</f>
        <v>130103</v>
      </c>
      <c r="E5628" s="104">
        <v>18</v>
      </c>
      <c r="J5628" s="167"/>
    </row>
    <row r="5629" spans="1:10">
      <c r="A5629" s="102">
        <v>44192</v>
      </c>
      <c r="B5629" s="103">
        <v>44192</v>
      </c>
      <c r="C5629" s="104" t="s">
        <v>714</v>
      </c>
      <c r="D5629" s="105">
        <f>VLOOKUP(Pag_Inicio_Corr_mas_casos[[#This Row],[Corregimiento]],Hoja3!$A$2:$D$676,4,0)</f>
        <v>130701</v>
      </c>
      <c r="E5629" s="104">
        <v>17</v>
      </c>
      <c r="J5629" s="167"/>
    </row>
    <row r="5630" spans="1:10">
      <c r="A5630" s="102">
        <v>44192</v>
      </c>
      <c r="B5630" s="103">
        <v>44192</v>
      </c>
      <c r="C5630" s="104" t="s">
        <v>746</v>
      </c>
      <c r="D5630" s="105">
        <f>VLOOKUP(Pag_Inicio_Corr_mas_casos[[#This Row],[Corregimiento]],Hoja3!$A$2:$D$676,4,0)</f>
        <v>130706</v>
      </c>
      <c r="E5630" s="104">
        <v>17</v>
      </c>
      <c r="J5630" s="167"/>
    </row>
    <row r="5631" spans="1:10">
      <c r="A5631" s="102">
        <v>44192</v>
      </c>
      <c r="B5631" s="103">
        <v>44192</v>
      </c>
      <c r="C5631" s="104" t="s">
        <v>717</v>
      </c>
      <c r="D5631" s="105">
        <f>VLOOKUP(Pag_Inicio_Corr_mas_casos[[#This Row],[Corregimiento]],Hoja3!$A$2:$D$676,4,0)</f>
        <v>81006</v>
      </c>
      <c r="E5631" s="104">
        <v>16</v>
      </c>
      <c r="J5631" s="167"/>
    </row>
    <row r="5632" spans="1:10">
      <c r="A5632" s="102">
        <v>44192</v>
      </c>
      <c r="B5632" s="103">
        <v>44192</v>
      </c>
      <c r="C5632" s="104" t="s">
        <v>762</v>
      </c>
      <c r="D5632" s="105">
        <f>VLOOKUP(Pag_Inicio_Corr_mas_casos[[#This Row],[Corregimiento]],Hoja3!$A$2:$D$676,4,0)</f>
        <v>40612</v>
      </c>
      <c r="E5632" s="104">
        <v>16</v>
      </c>
      <c r="J5632" s="167"/>
    </row>
    <row r="5633" spans="1:10">
      <c r="A5633" s="102">
        <v>44192</v>
      </c>
      <c r="B5633" s="103">
        <v>44192</v>
      </c>
      <c r="C5633" s="104" t="s">
        <v>712</v>
      </c>
      <c r="D5633" s="105">
        <f>VLOOKUP(Pag_Inicio_Corr_mas_casos[[#This Row],[Corregimiento]],Hoja3!$A$2:$D$676,4,0)</f>
        <v>130716</v>
      </c>
      <c r="E5633" s="104">
        <v>16</v>
      </c>
      <c r="J5633" s="167"/>
    </row>
    <row r="5634" spans="1:10">
      <c r="A5634" s="102">
        <v>44192</v>
      </c>
      <c r="B5634" s="103">
        <v>44192</v>
      </c>
      <c r="C5634" s="104" t="s">
        <v>810</v>
      </c>
      <c r="D5634" s="105">
        <f>VLOOKUP(Pag_Inicio_Corr_mas_casos[[#This Row],[Corregimiento]],Hoja3!$A$2:$D$676,4,0)</f>
        <v>90301</v>
      </c>
      <c r="E5634" s="104">
        <v>115</v>
      </c>
      <c r="J5634" s="167"/>
    </row>
    <row r="5635" spans="1:10">
      <c r="A5635" s="102">
        <v>44192</v>
      </c>
      <c r="B5635" s="103">
        <v>44192</v>
      </c>
      <c r="C5635" s="104" t="s">
        <v>787</v>
      </c>
      <c r="D5635" s="105">
        <f>VLOOKUP(Pag_Inicio_Corr_mas_casos[[#This Row],[Corregimiento]],Hoja3!$A$2:$D$676,4,0)</f>
        <v>30104</v>
      </c>
      <c r="E5635" s="104">
        <v>15</v>
      </c>
      <c r="J5635" s="167"/>
    </row>
    <row r="5636" spans="1:10">
      <c r="A5636" s="102">
        <v>44192</v>
      </c>
      <c r="B5636" s="103">
        <v>44192</v>
      </c>
      <c r="C5636" s="104" t="s">
        <v>760</v>
      </c>
      <c r="D5636" s="105">
        <f>VLOOKUP(Pag_Inicio_Corr_mas_casos[[#This Row],[Corregimiento]],Hoja3!$A$2:$D$676,4,0)</f>
        <v>60103</v>
      </c>
      <c r="E5636" s="104">
        <v>15</v>
      </c>
      <c r="J5636" s="167"/>
    </row>
    <row r="5637" spans="1:10">
      <c r="A5637" s="102">
        <v>44192</v>
      </c>
      <c r="B5637" s="103">
        <v>44192</v>
      </c>
      <c r="C5637" s="104" t="s">
        <v>811</v>
      </c>
      <c r="D5637" s="105">
        <f>VLOOKUP(Pag_Inicio_Corr_mas_casos[[#This Row],[Corregimiento]],Hoja3!$A$2:$D$676,4,0)</f>
        <v>90605</v>
      </c>
      <c r="E5637" s="104">
        <v>15</v>
      </c>
      <c r="J5637" s="167"/>
    </row>
    <row r="5638" spans="1:10">
      <c r="A5638" s="102">
        <v>44192</v>
      </c>
      <c r="B5638" s="103">
        <v>44192</v>
      </c>
      <c r="C5638" s="104" t="s">
        <v>812</v>
      </c>
      <c r="D5638" s="105">
        <f>VLOOKUP(Pag_Inicio_Corr_mas_casos[[#This Row],[Corregimiento]],Hoja3!$A$2:$D$676,4,0)</f>
        <v>20101</v>
      </c>
      <c r="E5638" s="104">
        <v>13</v>
      </c>
      <c r="J5638" s="167"/>
    </row>
    <row r="5639" spans="1:10">
      <c r="A5639" s="102">
        <v>44192</v>
      </c>
      <c r="B5639" s="103">
        <v>44192</v>
      </c>
      <c r="C5639" s="104" t="s">
        <v>751</v>
      </c>
      <c r="D5639" s="105">
        <f>VLOOKUP(Pag_Inicio_Corr_mas_casos[[#This Row],[Corregimiento]],Hoja3!$A$2:$D$676,4,0)</f>
        <v>80802</v>
      </c>
      <c r="E5639" s="104">
        <v>13</v>
      </c>
      <c r="J5639" s="167"/>
    </row>
    <row r="5640" spans="1:10">
      <c r="A5640" s="102">
        <v>44192</v>
      </c>
      <c r="B5640" s="103">
        <v>44192</v>
      </c>
      <c r="C5640" s="104" t="s">
        <v>813</v>
      </c>
      <c r="D5640" s="105">
        <f>VLOOKUP(Pag_Inicio_Corr_mas_casos[[#This Row],[Corregimiento]],Hoja3!$A$2:$D$676,4,0)</f>
        <v>40501</v>
      </c>
      <c r="E5640" s="104">
        <v>13</v>
      </c>
      <c r="J5640" s="167"/>
    </row>
    <row r="5641" spans="1:10">
      <c r="A5641" s="102">
        <v>44192</v>
      </c>
      <c r="B5641" s="103">
        <v>44192</v>
      </c>
      <c r="C5641" s="104" t="s">
        <v>719</v>
      </c>
      <c r="D5641" s="105">
        <f>VLOOKUP(Pag_Inicio_Corr_mas_casos[[#This Row],[Corregimiento]],Hoja3!$A$2:$D$676,4,0)</f>
        <v>30113</v>
      </c>
      <c r="E5641" s="104">
        <v>13</v>
      </c>
      <c r="J5641" s="167"/>
    </row>
    <row r="5642" spans="1:10">
      <c r="A5642" s="102">
        <v>44192</v>
      </c>
      <c r="B5642" s="103">
        <v>44192</v>
      </c>
      <c r="C5642" s="104" t="s">
        <v>814</v>
      </c>
      <c r="D5642" s="105">
        <f>VLOOKUP(Pag_Inicio_Corr_mas_casos[[#This Row],[Corregimiento]],Hoja3!$A$2:$D$676,4,0)</f>
        <v>91007</v>
      </c>
      <c r="E5642" s="104">
        <v>12</v>
      </c>
      <c r="J5642" s="167"/>
    </row>
    <row r="5643" spans="1:10">
      <c r="A5643" s="102">
        <v>44192</v>
      </c>
      <c r="B5643" s="103">
        <v>44192</v>
      </c>
      <c r="C5643" s="104" t="s">
        <v>815</v>
      </c>
      <c r="D5643" s="105">
        <f>VLOOKUP(Pag_Inicio_Corr_mas_casos[[#This Row],[Corregimiento]],Hoja3!$A$2:$D$676,4,0)</f>
        <v>40601</v>
      </c>
      <c r="E5643" s="104">
        <v>12</v>
      </c>
      <c r="J5643" s="167"/>
    </row>
    <row r="5644" spans="1:10">
      <c r="A5644" s="102">
        <v>44192</v>
      </c>
      <c r="B5644" s="103">
        <v>44192</v>
      </c>
      <c r="C5644" s="104" t="s">
        <v>732</v>
      </c>
      <c r="D5644" s="105">
        <f>VLOOKUP(Pag_Inicio_Corr_mas_casos[[#This Row],[Corregimiento]],Hoja3!$A$2:$D$676,4,0)</f>
        <v>80803</v>
      </c>
      <c r="E5644" s="104">
        <v>12</v>
      </c>
      <c r="J5644" s="167"/>
    </row>
    <row r="5645" spans="1:10">
      <c r="A5645" s="102">
        <v>44192</v>
      </c>
      <c r="B5645" s="103">
        <v>44192</v>
      </c>
      <c r="C5645" s="104" t="s">
        <v>804</v>
      </c>
      <c r="D5645" s="105">
        <f>VLOOKUP(Pag_Inicio_Corr_mas_casos[[#This Row],[Corregimiento]],Hoja3!$A$2:$D$676,4,0)</f>
        <v>50316</v>
      </c>
      <c r="E5645" s="104">
        <v>12</v>
      </c>
      <c r="J5645" s="167"/>
    </row>
    <row r="5646" spans="1:10">
      <c r="A5646" s="102">
        <v>44192</v>
      </c>
      <c r="B5646" s="103">
        <v>44192</v>
      </c>
      <c r="C5646" s="104" t="s">
        <v>750</v>
      </c>
      <c r="D5646" s="105">
        <f>VLOOKUP(Pag_Inicio_Corr_mas_casos[[#This Row],[Corregimiento]],Hoja3!$A$2:$D$676,4,0)</f>
        <v>81005</v>
      </c>
      <c r="E5646" s="104">
        <v>12</v>
      </c>
      <c r="J5646" s="167"/>
    </row>
    <row r="5647" spans="1:10">
      <c r="A5647" s="102">
        <v>44192</v>
      </c>
      <c r="B5647" s="103">
        <v>44192</v>
      </c>
      <c r="C5647" s="104" t="s">
        <v>755</v>
      </c>
      <c r="D5647" s="105">
        <f>VLOOKUP(Pag_Inicio_Corr_mas_casos[[#This Row],[Corregimiento]],Hoja3!$A$2:$D$676,4,0)</f>
        <v>80805</v>
      </c>
      <c r="E5647" s="104">
        <v>11</v>
      </c>
      <c r="J5647" s="167"/>
    </row>
    <row r="5648" spans="1:10">
      <c r="A5648" s="102">
        <v>44192</v>
      </c>
      <c r="B5648" s="103">
        <v>44192</v>
      </c>
      <c r="C5648" s="104" t="s">
        <v>754</v>
      </c>
      <c r="D5648" s="105">
        <f>VLOOKUP(Pag_Inicio_Corr_mas_casos[[#This Row],[Corregimiento]],Hoja3!$A$2:$D$676,4,0)</f>
        <v>60104</v>
      </c>
      <c r="E5648" s="104">
        <v>11</v>
      </c>
      <c r="J5648" s="167"/>
    </row>
    <row r="5649" spans="1:10">
      <c r="A5649" s="102">
        <v>44192</v>
      </c>
      <c r="B5649" s="103">
        <v>44192</v>
      </c>
      <c r="C5649" s="104" t="s">
        <v>816</v>
      </c>
      <c r="D5649" s="105">
        <f>VLOOKUP(Pag_Inicio_Corr_mas_casos[[#This Row],[Corregimiento]],Hoja3!$A$2:$D$676,4,0)</f>
        <v>60401</v>
      </c>
      <c r="E5649" s="104">
        <v>11</v>
      </c>
      <c r="J5649" s="167"/>
    </row>
    <row r="5650" spans="1:10">
      <c r="A5650" s="102">
        <v>44192</v>
      </c>
      <c r="B5650" s="103">
        <v>44192</v>
      </c>
      <c r="C5650" s="104" t="s">
        <v>817</v>
      </c>
      <c r="D5650" s="105">
        <f>VLOOKUP(Pag_Inicio_Corr_mas_casos[[#This Row],[Corregimiento]],Hoja3!$A$2:$D$676,4,0)</f>
        <v>91109</v>
      </c>
      <c r="E5650" s="104">
        <v>11</v>
      </c>
      <c r="J5650" s="167"/>
    </row>
    <row r="5651" spans="1:10">
      <c r="A5651" s="98">
        <v>44193</v>
      </c>
      <c r="B5651" s="99">
        <v>44193</v>
      </c>
      <c r="C5651" s="100" t="s">
        <v>619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7"/>
    </row>
    <row r="5652" spans="1:10">
      <c r="A5652" s="98">
        <v>44193</v>
      </c>
      <c r="B5652" s="99">
        <v>44193</v>
      </c>
      <c r="C5652" s="100" t="s">
        <v>766</v>
      </c>
      <c r="D5652" s="101">
        <f>VLOOKUP(Pag_Inicio_Corr_mas_casos[[#This Row],[Corregimiento]],Hoja3!$A$2:$D$676,4,0)</f>
        <v>80809</v>
      </c>
      <c r="E5652" s="100">
        <v>61</v>
      </c>
      <c r="J5652" s="167"/>
    </row>
    <row r="5653" spans="1:10">
      <c r="A5653" s="98">
        <v>44193</v>
      </c>
      <c r="B5653" s="99">
        <v>44193</v>
      </c>
      <c r="C5653" s="100" t="s">
        <v>809</v>
      </c>
      <c r="D5653" s="101">
        <f>VLOOKUP(Pag_Inicio_Corr_mas_casos[[#This Row],[Corregimiento]],Hoja3!$A$2:$D$676,4,0)</f>
        <v>130102</v>
      </c>
      <c r="E5653" s="100">
        <v>56</v>
      </c>
      <c r="J5653" s="167"/>
    </row>
    <row r="5654" spans="1:10">
      <c r="A5654" s="98">
        <v>44193</v>
      </c>
      <c r="B5654" s="99">
        <v>44193</v>
      </c>
      <c r="C5654" s="100" t="s">
        <v>696</v>
      </c>
      <c r="D5654" s="101">
        <f>VLOOKUP(Pag_Inicio_Corr_mas_casos[[#This Row],[Corregimiento]],Hoja3!$A$2:$D$676,4,0)</f>
        <v>80823</v>
      </c>
      <c r="E5654" s="100">
        <v>51</v>
      </c>
      <c r="J5654" s="167"/>
    </row>
    <row r="5655" spans="1:10">
      <c r="A5655" s="98">
        <v>44193</v>
      </c>
      <c r="B5655" s="99">
        <v>44193</v>
      </c>
      <c r="C5655" s="100" t="s">
        <v>767</v>
      </c>
      <c r="D5655" s="101">
        <f>VLOOKUP(Pag_Inicio_Corr_mas_casos[[#This Row],[Corregimiento]],Hoja3!$A$2:$D$676,4,0)</f>
        <v>80819</v>
      </c>
      <c r="E5655" s="100">
        <v>49</v>
      </c>
      <c r="J5655" s="167"/>
    </row>
    <row r="5656" spans="1:10">
      <c r="A5656" s="98">
        <v>44193</v>
      </c>
      <c r="B5656" s="99">
        <v>44193</v>
      </c>
      <c r="C5656" s="100" t="s">
        <v>525</v>
      </c>
      <c r="D5656" s="101">
        <f>VLOOKUP(Pag_Inicio_Corr_mas_casos[[#This Row],[Corregimiento]],Hoja3!$A$2:$D$676,4,0)</f>
        <v>80821</v>
      </c>
      <c r="E5656" s="100">
        <v>48</v>
      </c>
      <c r="J5656" s="167"/>
    </row>
    <row r="5657" spans="1:10">
      <c r="A5657" s="98">
        <v>44193</v>
      </c>
      <c r="B5657" s="99">
        <v>44193</v>
      </c>
      <c r="C5657" s="100" t="s">
        <v>693</v>
      </c>
      <c r="D5657" s="101">
        <f>VLOOKUP(Pag_Inicio_Corr_mas_casos[[#This Row],[Corregimiento]],Hoja3!$A$2:$D$676,4,0)</f>
        <v>130717</v>
      </c>
      <c r="E5657" s="100">
        <v>46</v>
      </c>
      <c r="J5657" s="167"/>
    </row>
    <row r="5658" spans="1:10">
      <c r="A5658" s="98">
        <v>44193</v>
      </c>
      <c r="B5658" s="99">
        <v>44193</v>
      </c>
      <c r="C5658" s="100" t="s">
        <v>711</v>
      </c>
      <c r="D5658" s="101">
        <f>VLOOKUP(Pag_Inicio_Corr_mas_casos[[#This Row],[Corregimiento]],Hoja3!$A$2:$D$676,4,0)</f>
        <v>80815</v>
      </c>
      <c r="E5658" s="100">
        <v>45</v>
      </c>
      <c r="J5658" s="167"/>
    </row>
    <row r="5659" spans="1:10">
      <c r="A5659" s="98">
        <v>44193</v>
      </c>
      <c r="B5659" s="99">
        <v>44193</v>
      </c>
      <c r="C5659" s="100" t="s">
        <v>774</v>
      </c>
      <c r="D5659" s="101">
        <f>VLOOKUP(Pag_Inicio_Corr_mas_casos[[#This Row],[Corregimiento]],Hoja3!$A$2:$D$676,4,0)</f>
        <v>81001</v>
      </c>
      <c r="E5659" s="100">
        <v>44</v>
      </c>
      <c r="J5659" s="167"/>
    </row>
    <row r="5660" spans="1:10">
      <c r="A5660" s="98">
        <v>44193</v>
      </c>
      <c r="B5660" s="99">
        <v>44193</v>
      </c>
      <c r="C5660" s="100" t="s">
        <v>692</v>
      </c>
      <c r="D5660" s="101">
        <f>VLOOKUP(Pag_Inicio_Corr_mas_casos[[#This Row],[Corregimiento]],Hoja3!$A$2:$D$676,4,0)</f>
        <v>80810</v>
      </c>
      <c r="E5660" s="100">
        <v>41</v>
      </c>
      <c r="J5660" s="167"/>
    </row>
    <row r="5661" spans="1:10">
      <c r="A5661" s="98">
        <v>44193</v>
      </c>
      <c r="B5661" s="99">
        <v>44193</v>
      </c>
      <c r="C5661" s="100" t="s">
        <v>701</v>
      </c>
      <c r="D5661" s="101">
        <f>VLOOKUP(Pag_Inicio_Corr_mas_casos[[#This Row],[Corregimiento]],Hoja3!$A$2:$D$676,4,0)</f>
        <v>80814</v>
      </c>
      <c r="E5661" s="100">
        <v>39</v>
      </c>
      <c r="J5661" s="167"/>
    </row>
    <row r="5662" spans="1:10">
      <c r="A5662" s="98">
        <v>44193</v>
      </c>
      <c r="B5662" s="99">
        <v>44193</v>
      </c>
      <c r="C5662" s="100" t="s">
        <v>705</v>
      </c>
      <c r="D5662" s="101">
        <f>VLOOKUP(Pag_Inicio_Corr_mas_casos[[#This Row],[Corregimiento]],Hoja3!$A$2:$D$676,4,0)</f>
        <v>130107</v>
      </c>
      <c r="E5662" s="100">
        <v>38</v>
      </c>
      <c r="J5662" s="167"/>
    </row>
    <row r="5663" spans="1:10">
      <c r="A5663" s="98">
        <v>44193</v>
      </c>
      <c r="B5663" s="99">
        <v>44193</v>
      </c>
      <c r="C5663" s="100" t="s">
        <v>698</v>
      </c>
      <c r="D5663" s="101">
        <f>VLOOKUP(Pag_Inicio_Corr_mas_casos[[#This Row],[Corregimiento]],Hoja3!$A$2:$D$676,4,0)</f>
        <v>80816</v>
      </c>
      <c r="E5663" s="100">
        <v>37</v>
      </c>
      <c r="J5663" s="167"/>
    </row>
    <row r="5664" spans="1:10">
      <c r="A5664" s="98">
        <v>44193</v>
      </c>
      <c r="B5664" s="99">
        <v>44193</v>
      </c>
      <c r="C5664" s="100" t="s">
        <v>707</v>
      </c>
      <c r="D5664" s="101">
        <f>VLOOKUP(Pag_Inicio_Corr_mas_casos[[#This Row],[Corregimiento]],Hoja3!$A$2:$D$676,4,0)</f>
        <v>80820</v>
      </c>
      <c r="E5664" s="100">
        <v>37</v>
      </c>
      <c r="J5664" s="167"/>
    </row>
    <row r="5665" spans="1:10">
      <c r="A5665" s="98">
        <v>44193</v>
      </c>
      <c r="B5665" s="99">
        <v>44193</v>
      </c>
      <c r="C5665" s="100" t="s">
        <v>694</v>
      </c>
      <c r="D5665" s="101">
        <f>VLOOKUP(Pag_Inicio_Corr_mas_casos[[#This Row],[Corregimiento]],Hoja3!$A$2:$D$676,4,0)</f>
        <v>81009</v>
      </c>
      <c r="E5665" s="100">
        <v>37</v>
      </c>
      <c r="J5665" s="167"/>
    </row>
    <row r="5666" spans="1:10">
      <c r="A5666" s="98">
        <v>44193</v>
      </c>
      <c r="B5666" s="99">
        <v>44193</v>
      </c>
      <c r="C5666" s="100" t="s">
        <v>790</v>
      </c>
      <c r="D5666" s="101">
        <f>VLOOKUP(Pag_Inicio_Corr_mas_casos[[#This Row],[Corregimiento]],Hoja3!$A$2:$D$676,4,0)</f>
        <v>130101</v>
      </c>
      <c r="E5666" s="100">
        <v>35</v>
      </c>
      <c r="J5666" s="167"/>
    </row>
    <row r="5667" spans="1:10">
      <c r="A5667" s="98">
        <v>44193</v>
      </c>
      <c r="B5667" s="99">
        <v>44193</v>
      </c>
      <c r="C5667" s="100" t="s">
        <v>720</v>
      </c>
      <c r="D5667" s="101">
        <f>VLOOKUP(Pag_Inicio_Corr_mas_casos[[#This Row],[Corregimiento]],Hoja3!$A$2:$D$676,4,0)</f>
        <v>91001</v>
      </c>
      <c r="E5667" s="100">
        <v>35</v>
      </c>
      <c r="J5667" s="167"/>
    </row>
    <row r="5668" spans="1:10">
      <c r="A5668" s="98">
        <v>44193</v>
      </c>
      <c r="B5668" s="99">
        <v>44193</v>
      </c>
      <c r="C5668" s="100" t="s">
        <v>700</v>
      </c>
      <c r="D5668" s="101">
        <f>VLOOKUP(Pag_Inicio_Corr_mas_casos[[#This Row],[Corregimiento]],Hoja3!$A$2:$D$676,4,0)</f>
        <v>81007</v>
      </c>
      <c r="E5668" s="100">
        <v>34</v>
      </c>
      <c r="J5668" s="167"/>
    </row>
    <row r="5669" spans="1:10">
      <c r="A5669" s="98">
        <v>44193</v>
      </c>
      <c r="B5669" s="99">
        <v>44193</v>
      </c>
      <c r="C5669" s="100" t="s">
        <v>702</v>
      </c>
      <c r="D5669" s="101">
        <f>VLOOKUP(Pag_Inicio_Corr_mas_casos[[#This Row],[Corregimiento]],Hoja3!$A$2:$D$676,4,0)</f>
        <v>80826</v>
      </c>
      <c r="E5669" s="100">
        <v>33</v>
      </c>
      <c r="J5669" s="167"/>
    </row>
    <row r="5670" spans="1:10">
      <c r="A5670" s="98">
        <v>44193</v>
      </c>
      <c r="B5670" s="99">
        <v>44193</v>
      </c>
      <c r="C5670" s="100" t="s">
        <v>708</v>
      </c>
      <c r="D5670" s="101">
        <f>VLOOKUP(Pag_Inicio_Corr_mas_casos[[#This Row],[Corregimiento]],Hoja3!$A$2:$D$676,4,0)</f>
        <v>80817</v>
      </c>
      <c r="E5670" s="100">
        <v>33</v>
      </c>
      <c r="J5670" s="167"/>
    </row>
    <row r="5671" spans="1:10">
      <c r="A5671" s="98">
        <v>44193</v>
      </c>
      <c r="B5671" s="99">
        <v>44193</v>
      </c>
      <c r="C5671" s="100" t="s">
        <v>699</v>
      </c>
      <c r="D5671" s="101">
        <f>VLOOKUP(Pag_Inicio_Corr_mas_casos[[#This Row],[Corregimiento]],Hoja3!$A$2:$D$676,4,0)</f>
        <v>130708</v>
      </c>
      <c r="E5671" s="100">
        <v>32</v>
      </c>
      <c r="J5671" s="167"/>
    </row>
    <row r="5672" spans="1:10">
      <c r="A5672" s="98">
        <v>44193</v>
      </c>
      <c r="B5672" s="99">
        <v>44193</v>
      </c>
      <c r="C5672" s="100" t="s">
        <v>725</v>
      </c>
      <c r="D5672" s="101">
        <f>VLOOKUP(Pag_Inicio_Corr_mas_casos[[#This Row],[Corregimiento]],Hoja3!$A$2:$D$676,4,0)</f>
        <v>40606</v>
      </c>
      <c r="E5672" s="100">
        <v>30</v>
      </c>
      <c r="J5672" s="167"/>
    </row>
    <row r="5673" spans="1:10">
      <c r="A5673" s="98">
        <v>44193</v>
      </c>
      <c r="B5673" s="99">
        <v>44193</v>
      </c>
      <c r="C5673" s="100" t="s">
        <v>791</v>
      </c>
      <c r="D5673" s="101">
        <f>VLOOKUP(Pag_Inicio_Corr_mas_casos[[#This Row],[Corregimiento]],Hoja3!$A$2:$D$676,4,0)</f>
        <v>130106</v>
      </c>
      <c r="E5673" s="100">
        <v>30</v>
      </c>
      <c r="J5673" s="167"/>
    </row>
    <row r="5674" spans="1:10">
      <c r="A5674" s="98">
        <v>44193</v>
      </c>
      <c r="B5674" s="99">
        <v>44193</v>
      </c>
      <c r="C5674" s="100" t="s">
        <v>709</v>
      </c>
      <c r="D5674" s="101">
        <f>VLOOKUP(Pag_Inicio_Corr_mas_casos[[#This Row],[Corregimiento]],Hoja3!$A$2:$D$676,4,0)</f>
        <v>80822</v>
      </c>
      <c r="E5674" s="100">
        <v>29</v>
      </c>
      <c r="J5674" s="167"/>
    </row>
    <row r="5675" spans="1:10">
      <c r="A5675" s="98">
        <v>44193</v>
      </c>
      <c r="B5675" s="99">
        <v>44193</v>
      </c>
      <c r="C5675" s="100" t="s">
        <v>770</v>
      </c>
      <c r="D5675" s="101">
        <f>VLOOKUP(Pag_Inicio_Corr_mas_casos[[#This Row],[Corregimiento]],Hoja3!$A$2:$D$676,4,0)</f>
        <v>130702</v>
      </c>
      <c r="E5675" s="100">
        <v>29</v>
      </c>
      <c r="J5675" s="167"/>
    </row>
    <row r="5676" spans="1:10">
      <c r="A5676" s="98">
        <v>44193</v>
      </c>
      <c r="B5676" s="99">
        <v>44193</v>
      </c>
      <c r="C5676" s="100" t="s">
        <v>775</v>
      </c>
      <c r="D5676" s="101">
        <f>VLOOKUP(Pag_Inicio_Corr_mas_casos[[#This Row],[Corregimiento]],Hoja3!$A$2:$D$676,4,0)</f>
        <v>81002</v>
      </c>
      <c r="E5676" s="100">
        <v>29</v>
      </c>
      <c r="J5676" s="167"/>
    </row>
    <row r="5677" spans="1:10">
      <c r="A5677" s="98">
        <v>44193</v>
      </c>
      <c r="B5677" s="99">
        <v>44193</v>
      </c>
      <c r="C5677" s="100" t="s">
        <v>713</v>
      </c>
      <c r="D5677" s="101">
        <f>VLOOKUP(Pag_Inicio_Corr_mas_casos[[#This Row],[Corregimiento]],Hoja3!$A$2:$D$676,4,0)</f>
        <v>50208</v>
      </c>
      <c r="E5677" s="100">
        <v>29</v>
      </c>
      <c r="J5677" s="167"/>
    </row>
    <row r="5678" spans="1:10">
      <c r="A5678" s="98">
        <v>44193</v>
      </c>
      <c r="B5678" s="99">
        <v>44193</v>
      </c>
      <c r="C5678" s="100" t="s">
        <v>706</v>
      </c>
      <c r="D5678" s="101">
        <f>VLOOKUP(Pag_Inicio_Corr_mas_casos[[#This Row],[Corregimiento]],Hoja3!$A$2:$D$676,4,0)</f>
        <v>80813</v>
      </c>
      <c r="E5678" s="100">
        <v>29</v>
      </c>
      <c r="J5678" s="167"/>
    </row>
    <row r="5679" spans="1:10">
      <c r="A5679" s="98">
        <v>44193</v>
      </c>
      <c r="B5679" s="99">
        <v>44193</v>
      </c>
      <c r="C5679" s="100" t="s">
        <v>719</v>
      </c>
      <c r="D5679" s="101">
        <f>VLOOKUP(Pag_Inicio_Corr_mas_casos[[#This Row],[Corregimiento]],Hoja3!$A$2:$D$676,4,0)</f>
        <v>30113</v>
      </c>
      <c r="E5679" s="100">
        <v>29</v>
      </c>
      <c r="J5679" s="167"/>
    </row>
    <row r="5680" spans="1:10">
      <c r="A5680" s="98">
        <v>44193</v>
      </c>
      <c r="B5680" s="99">
        <v>44193</v>
      </c>
      <c r="C5680" s="100" t="s">
        <v>722</v>
      </c>
      <c r="D5680" s="101">
        <f>VLOOKUP(Pag_Inicio_Corr_mas_casos[[#This Row],[Corregimiento]],Hoja3!$A$2:$D$676,4,0)</f>
        <v>30107</v>
      </c>
      <c r="E5680" s="100">
        <v>27</v>
      </c>
      <c r="J5680" s="167"/>
    </row>
    <row r="5681" spans="1:10">
      <c r="A5681" s="98">
        <v>44193</v>
      </c>
      <c r="B5681" s="99">
        <v>44193</v>
      </c>
      <c r="C5681" s="100" t="s">
        <v>695</v>
      </c>
      <c r="D5681" s="101">
        <f>VLOOKUP(Pag_Inicio_Corr_mas_casos[[#This Row],[Corregimiento]],Hoja3!$A$2:$D$676,4,0)</f>
        <v>80806</v>
      </c>
      <c r="E5681" s="100">
        <v>25</v>
      </c>
      <c r="J5681" s="167"/>
    </row>
    <row r="5682" spans="1:10">
      <c r="A5682" s="98">
        <v>44193</v>
      </c>
      <c r="B5682" s="99">
        <v>44193</v>
      </c>
      <c r="C5682" s="100" t="s">
        <v>776</v>
      </c>
      <c r="D5682" s="101">
        <f>VLOOKUP(Pag_Inicio_Corr_mas_casos[[#This Row],[Corregimiento]],Hoja3!$A$2:$D$676,4,0)</f>
        <v>81003</v>
      </c>
      <c r="E5682" s="100">
        <v>25</v>
      </c>
      <c r="J5682" s="167"/>
    </row>
    <row r="5683" spans="1:10">
      <c r="A5683" s="98">
        <v>44193</v>
      </c>
      <c r="B5683" s="99">
        <v>44193</v>
      </c>
      <c r="C5683" s="100" t="s">
        <v>697</v>
      </c>
      <c r="D5683" s="101">
        <f>VLOOKUP(Pag_Inicio_Corr_mas_casos[[#This Row],[Corregimiento]],Hoja3!$A$2:$D$676,4,0)</f>
        <v>80807</v>
      </c>
      <c r="E5683" s="100">
        <v>24</v>
      </c>
      <c r="J5683" s="167"/>
    </row>
    <row r="5684" spans="1:10">
      <c r="A5684" s="98">
        <v>44193</v>
      </c>
      <c r="B5684" s="99">
        <v>44193</v>
      </c>
      <c r="C5684" s="100" t="s">
        <v>703</v>
      </c>
      <c r="D5684" s="101">
        <f>VLOOKUP(Pag_Inicio_Corr_mas_casos[[#This Row],[Corregimiento]],Hoja3!$A$2:$D$676,4,0)</f>
        <v>80811</v>
      </c>
      <c r="E5684" s="100">
        <v>23</v>
      </c>
      <c r="J5684" s="167"/>
    </row>
    <row r="5685" spans="1:10">
      <c r="A5685" s="98">
        <v>44193</v>
      </c>
      <c r="B5685" s="99">
        <v>44193</v>
      </c>
      <c r="C5685" s="100" t="s">
        <v>750</v>
      </c>
      <c r="D5685" s="101">
        <f>VLOOKUP(Pag_Inicio_Corr_mas_casos[[#This Row],[Corregimiento]],Hoja3!$A$2:$D$676,4,0)</f>
        <v>81005</v>
      </c>
      <c r="E5685" s="100">
        <v>23</v>
      </c>
      <c r="J5685" s="167"/>
    </row>
    <row r="5686" spans="1:10">
      <c r="A5686" s="98">
        <v>44193</v>
      </c>
      <c r="B5686" s="99">
        <v>44193</v>
      </c>
      <c r="C5686" s="100" t="s">
        <v>714</v>
      </c>
      <c r="D5686" s="101">
        <f>VLOOKUP(Pag_Inicio_Corr_mas_casos[[#This Row],[Corregimiento]],Hoja3!$A$2:$D$676,4,0)</f>
        <v>130701</v>
      </c>
      <c r="E5686" s="100">
        <v>22</v>
      </c>
      <c r="J5686" s="167"/>
    </row>
    <row r="5687" spans="1:10">
      <c r="A5687" s="98">
        <v>44193</v>
      </c>
      <c r="B5687" s="99">
        <v>44193</v>
      </c>
      <c r="C5687" s="100" t="s">
        <v>712</v>
      </c>
      <c r="D5687" s="101">
        <f>VLOOKUP(Pag_Inicio_Corr_mas_casos[[#This Row],[Corregimiento]],Hoja3!$A$2:$D$676,4,0)</f>
        <v>130716</v>
      </c>
      <c r="E5687" s="100">
        <v>22</v>
      </c>
      <c r="J5687" s="167"/>
    </row>
    <row r="5688" spans="1:10">
      <c r="A5688" s="98">
        <v>44193</v>
      </c>
      <c r="B5688" s="99">
        <v>44193</v>
      </c>
      <c r="C5688" s="100" t="s">
        <v>782</v>
      </c>
      <c r="D5688" s="101">
        <f>VLOOKUP(Pag_Inicio_Corr_mas_casos[[#This Row],[Corregimiento]],Hoja3!$A$2:$D$676,4,0)</f>
        <v>30103</v>
      </c>
      <c r="E5688" s="100">
        <v>21</v>
      </c>
      <c r="J5688" s="167"/>
    </row>
    <row r="5689" spans="1:10">
      <c r="A5689" s="98">
        <v>44193</v>
      </c>
      <c r="B5689" s="99">
        <v>44193</v>
      </c>
      <c r="C5689" s="100" t="s">
        <v>787</v>
      </c>
      <c r="D5689" s="101">
        <f>VLOOKUP(Pag_Inicio_Corr_mas_casos[[#This Row],[Corregimiento]],Hoja3!$A$2:$D$676,4,0)</f>
        <v>30104</v>
      </c>
      <c r="E5689" s="100">
        <v>21</v>
      </c>
      <c r="J5689" s="167"/>
    </row>
    <row r="5690" spans="1:10">
      <c r="A5690" s="98">
        <v>44193</v>
      </c>
      <c r="B5690" s="99">
        <v>44193</v>
      </c>
      <c r="C5690" s="100" t="s">
        <v>793</v>
      </c>
      <c r="D5690" s="101">
        <f>VLOOKUP(Pag_Inicio_Corr_mas_casos[[#This Row],[Corregimiento]],Hoja3!$A$2:$D$676,4,0)</f>
        <v>130108</v>
      </c>
      <c r="E5690" s="100">
        <v>20</v>
      </c>
      <c r="J5690" s="167"/>
    </row>
    <row r="5691" spans="1:10">
      <c r="A5691" s="98">
        <v>44193</v>
      </c>
      <c r="B5691" s="99">
        <v>44193</v>
      </c>
      <c r="C5691" s="100" t="s">
        <v>805</v>
      </c>
      <c r="D5691" s="101">
        <f>VLOOKUP(Pag_Inicio_Corr_mas_casos[[#This Row],[Corregimiento]],Hoja3!$A$2:$D$676,4,0)</f>
        <v>80501</v>
      </c>
      <c r="E5691" s="100">
        <v>20</v>
      </c>
      <c r="J5691" s="167"/>
    </row>
    <row r="5692" spans="1:10">
      <c r="A5692" s="98">
        <v>44193</v>
      </c>
      <c r="B5692" s="99">
        <v>44193</v>
      </c>
      <c r="C5692" s="100" t="s">
        <v>815</v>
      </c>
      <c r="D5692" s="101">
        <f>VLOOKUP(Pag_Inicio_Corr_mas_casos[[#This Row],[Corregimiento]],Hoja3!$A$2:$D$676,4,0)</f>
        <v>40601</v>
      </c>
      <c r="E5692" s="100">
        <v>20</v>
      </c>
      <c r="J5692" s="167"/>
    </row>
    <row r="5693" spans="1:10">
      <c r="A5693" s="98">
        <v>44193</v>
      </c>
      <c r="B5693" s="99">
        <v>44193</v>
      </c>
      <c r="C5693" s="100" t="s">
        <v>731</v>
      </c>
      <c r="D5693" s="101">
        <f>VLOOKUP(Pag_Inicio_Corr_mas_casos[[#This Row],[Corregimiento]],Hoja3!$A$2:$D$676,4,0)</f>
        <v>60105</v>
      </c>
      <c r="E5693" s="100">
        <v>20</v>
      </c>
      <c r="J5693" s="167"/>
    </row>
    <row r="5694" spans="1:10">
      <c r="A5694" s="98">
        <v>44193</v>
      </c>
      <c r="B5694" s="99">
        <v>44193</v>
      </c>
      <c r="C5694" s="100" t="s">
        <v>818</v>
      </c>
      <c r="D5694" s="101">
        <f>VLOOKUP(Pag_Inicio_Corr_mas_casos[[#This Row],[Corregimiento]],Hoja3!$A$2:$D$676,4,0)</f>
        <v>20401</v>
      </c>
      <c r="E5694" s="100">
        <v>19</v>
      </c>
      <c r="J5694" s="167"/>
    </row>
    <row r="5695" spans="1:10">
      <c r="A5695" s="98">
        <v>44193</v>
      </c>
      <c r="B5695" s="99">
        <v>44193</v>
      </c>
      <c r="C5695" s="100" t="s">
        <v>773</v>
      </c>
      <c r="D5695" s="101">
        <f>VLOOKUP(Pag_Inicio_Corr_mas_casos[[#This Row],[Corregimiento]],Hoja3!$A$2:$D$676,4,0)</f>
        <v>81008</v>
      </c>
      <c r="E5695" s="100">
        <v>19</v>
      </c>
      <c r="J5695" s="167"/>
    </row>
    <row r="5696" spans="1:10">
      <c r="A5696" s="98">
        <v>44193</v>
      </c>
      <c r="B5696" s="99">
        <v>44193</v>
      </c>
      <c r="C5696" s="100" t="s">
        <v>724</v>
      </c>
      <c r="D5696" s="101">
        <f>VLOOKUP(Pag_Inicio_Corr_mas_casos[[#This Row],[Corregimiento]],Hoja3!$A$2:$D$676,4,0)</f>
        <v>130709</v>
      </c>
      <c r="E5696" s="100">
        <v>17</v>
      </c>
      <c r="J5696" s="167"/>
    </row>
    <row r="5697" spans="1:10">
      <c r="A5697" s="98">
        <v>44193</v>
      </c>
      <c r="B5697" s="99">
        <v>44193</v>
      </c>
      <c r="C5697" s="100" t="s">
        <v>813</v>
      </c>
      <c r="D5697" s="101">
        <f>VLOOKUP(Pag_Inicio_Corr_mas_casos[[#This Row],[Corregimiento]],Hoja3!$A$2:$D$676,4,0)</f>
        <v>40501</v>
      </c>
      <c r="E5697" s="100">
        <v>17</v>
      </c>
      <c r="J5697" s="167"/>
    </row>
    <row r="5698" spans="1:10">
      <c r="A5698" s="98">
        <v>44193</v>
      </c>
      <c r="B5698" s="99">
        <v>44193</v>
      </c>
      <c r="C5698" s="100" t="s">
        <v>715</v>
      </c>
      <c r="D5698" s="101">
        <f>VLOOKUP(Pag_Inicio_Corr_mas_casos[[#This Row],[Corregimiento]],Hoja3!$A$2:$D$676,4,0)</f>
        <v>80804</v>
      </c>
      <c r="E5698" s="100">
        <v>16</v>
      </c>
      <c r="J5698" s="167"/>
    </row>
    <row r="5699" spans="1:10">
      <c r="A5699" s="98">
        <v>44193</v>
      </c>
      <c r="B5699" s="99">
        <v>44193</v>
      </c>
      <c r="C5699" s="100" t="s">
        <v>758</v>
      </c>
      <c r="D5699" s="101">
        <f>VLOOKUP(Pag_Inicio_Corr_mas_casos[[#This Row],[Corregimiento]],Hoja3!$A$2:$D$676,4,0)</f>
        <v>40611</v>
      </c>
      <c r="E5699" s="100">
        <v>15</v>
      </c>
      <c r="J5699" s="167"/>
    </row>
    <row r="5700" spans="1:10">
      <c r="A5700" s="98">
        <v>44193</v>
      </c>
      <c r="B5700" s="99">
        <v>44193</v>
      </c>
      <c r="C5700" s="100" t="s">
        <v>819</v>
      </c>
      <c r="D5700" s="101">
        <f>VLOOKUP(Pag_Inicio_Corr_mas_casos[[#This Row],[Corregimiento]],Hoja3!$A$2:$D$676,4,0)</f>
        <v>30405</v>
      </c>
      <c r="E5700" s="100">
        <v>15</v>
      </c>
      <c r="J5700" s="167"/>
    </row>
    <row r="5701" spans="1:10">
      <c r="A5701" s="98">
        <v>44193</v>
      </c>
      <c r="B5701" s="99">
        <v>44193</v>
      </c>
      <c r="C5701" s="100" t="s">
        <v>820</v>
      </c>
      <c r="D5701" s="101">
        <f>VLOOKUP(Pag_Inicio_Corr_mas_casos[[#This Row],[Corregimiento]],Hoja3!$A$2:$D$676,4,0)</f>
        <v>30110</v>
      </c>
      <c r="E5701" s="100">
        <v>15</v>
      </c>
      <c r="J5701" s="167"/>
    </row>
    <row r="5702" spans="1:10">
      <c r="A5702" s="98">
        <v>44193</v>
      </c>
      <c r="B5702" s="99">
        <v>44193</v>
      </c>
      <c r="C5702" s="100" t="s">
        <v>711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7"/>
    </row>
    <row r="5703" spans="1:10">
      <c r="A5703" s="98">
        <v>44193</v>
      </c>
      <c r="B5703" s="99">
        <v>44193</v>
      </c>
      <c r="C5703" s="100" t="s">
        <v>759</v>
      </c>
      <c r="D5703" s="101">
        <f>VLOOKUP(Pag_Inicio_Corr_mas_casos[[#This Row],[Corregimiento]],Hoja3!$A$2:$D$676,4,0)</f>
        <v>130310</v>
      </c>
      <c r="E5703" s="100">
        <v>14</v>
      </c>
      <c r="J5703" s="167"/>
    </row>
    <row r="5704" spans="1:10">
      <c r="A5704" s="98">
        <v>44193</v>
      </c>
      <c r="B5704" s="99">
        <v>44193</v>
      </c>
      <c r="C5704" s="100" t="s">
        <v>821</v>
      </c>
      <c r="D5704" s="101">
        <f>VLOOKUP(Pag_Inicio_Corr_mas_casos[[#This Row],[Corregimiento]],Hoja3!$A$2:$D$676,4,0)</f>
        <v>40610</v>
      </c>
      <c r="E5704" s="100">
        <v>14</v>
      </c>
      <c r="J5704" s="167"/>
    </row>
    <row r="5705" spans="1:10">
      <c r="A5705" s="98">
        <v>44193</v>
      </c>
      <c r="B5705" s="99">
        <v>44193</v>
      </c>
      <c r="C5705" s="100" t="s">
        <v>726</v>
      </c>
      <c r="D5705" s="101">
        <f>VLOOKUP(Pag_Inicio_Corr_mas_casos[[#This Row],[Corregimiento]],Hoja3!$A$2:$D$676,4,0)</f>
        <v>130103</v>
      </c>
      <c r="E5705" s="100">
        <v>13</v>
      </c>
      <c r="J5705" s="167"/>
    </row>
    <row r="5706" spans="1:10">
      <c r="A5706" s="98">
        <v>44193</v>
      </c>
      <c r="B5706" s="99">
        <v>44193</v>
      </c>
      <c r="C5706" s="100" t="s">
        <v>716</v>
      </c>
      <c r="D5706" s="101">
        <f>VLOOKUP(Pag_Inicio_Corr_mas_casos[[#This Row],[Corregimiento]],Hoja3!$A$2:$D$676,4,0)</f>
        <v>20601</v>
      </c>
      <c r="E5706" s="100">
        <v>13</v>
      </c>
      <c r="J5706" s="167"/>
    </row>
    <row r="5707" spans="1:10">
      <c r="A5707" s="98">
        <v>44193</v>
      </c>
      <c r="B5707" s="99">
        <v>44193</v>
      </c>
      <c r="C5707" s="100" t="s">
        <v>747</v>
      </c>
      <c r="D5707" s="101">
        <f>VLOOKUP(Pag_Inicio_Corr_mas_casos[[#This Row],[Corregimiento]],Hoja3!$A$2:$D$676,4,0)</f>
        <v>80808</v>
      </c>
      <c r="E5707" s="100">
        <v>13</v>
      </c>
      <c r="J5707" s="167"/>
    </row>
    <row r="5708" spans="1:10">
      <c r="A5708" s="98">
        <v>44193</v>
      </c>
      <c r="B5708" s="99">
        <v>44193</v>
      </c>
      <c r="C5708" s="100" t="s">
        <v>727</v>
      </c>
      <c r="D5708" s="101">
        <f>VLOOKUP(Pag_Inicio_Corr_mas_casos[[#This Row],[Corregimiento]],Hoja3!$A$2:$D$676,4,0)</f>
        <v>80508</v>
      </c>
      <c r="E5708" s="100">
        <v>13</v>
      </c>
      <c r="J5708" s="167"/>
    </row>
    <row r="5709" spans="1:10">
      <c r="A5709" s="98">
        <v>44193</v>
      </c>
      <c r="B5709" s="99">
        <v>44193</v>
      </c>
      <c r="C5709" s="100" t="s">
        <v>822</v>
      </c>
      <c r="D5709" s="101">
        <f>VLOOKUP(Pag_Inicio_Corr_mas_casos[[#This Row],[Corregimiento]],Hoja3!$A$2:$D$676,4,0)</f>
        <v>20201</v>
      </c>
      <c r="E5709" s="100">
        <v>12</v>
      </c>
      <c r="J5709" s="167"/>
    </row>
    <row r="5710" spans="1:10">
      <c r="A5710" s="98">
        <v>44193</v>
      </c>
      <c r="B5710" s="99">
        <v>44193</v>
      </c>
      <c r="C5710" s="100" t="s">
        <v>806</v>
      </c>
      <c r="D5710" s="101">
        <f>VLOOKUP(Pag_Inicio_Corr_mas_casos[[#This Row],[Corregimiento]],Hoja3!$A$2:$D$676,4,0)</f>
        <v>20105</v>
      </c>
      <c r="E5710" s="100">
        <v>11</v>
      </c>
      <c r="J5710" s="167"/>
    </row>
    <row r="5711" spans="1:10">
      <c r="A5711" s="98">
        <v>44193</v>
      </c>
      <c r="B5711" s="99">
        <v>44193</v>
      </c>
      <c r="C5711" s="100" t="s">
        <v>778</v>
      </c>
      <c r="D5711" s="101">
        <f>VLOOKUP(Pag_Inicio_Corr_mas_casos[[#This Row],[Corregimiento]],Hoja3!$A$2:$D$676,4,0)</f>
        <v>30111</v>
      </c>
      <c r="E5711" s="100">
        <v>11</v>
      </c>
      <c r="J5711" s="167"/>
    </row>
    <row r="5712" spans="1:10">
      <c r="A5712" s="170">
        <v>44194</v>
      </c>
      <c r="B5712" s="171">
        <v>44194</v>
      </c>
      <c r="C5712" s="172" t="s">
        <v>801</v>
      </c>
      <c r="D5712" s="173">
        <f>VLOOKUP(Pag_Inicio_Corr_mas_casos[[#This Row],[Corregimiento]],Hoja3!$A$2:$D$676,4,0)</f>
        <v>80812</v>
      </c>
      <c r="E5712" s="172">
        <v>137</v>
      </c>
      <c r="F5712">
        <v>87</v>
      </c>
      <c r="J5712" s="167"/>
    </row>
    <row r="5713" spans="1:10">
      <c r="A5713" s="170">
        <v>44194</v>
      </c>
      <c r="B5713" s="171">
        <v>44194</v>
      </c>
      <c r="C5713" s="172" t="s">
        <v>767</v>
      </c>
      <c r="D5713" s="173">
        <f>VLOOKUP(Pag_Inicio_Corr_mas_casos[[#This Row],[Corregimiento]],Hoja3!$A$2:$D$676,4,0)</f>
        <v>80819</v>
      </c>
      <c r="E5713" s="172">
        <v>107</v>
      </c>
      <c r="J5713" s="167"/>
    </row>
    <row r="5714" spans="1:10">
      <c r="A5714" s="170">
        <v>44194</v>
      </c>
      <c r="B5714" s="171">
        <v>44194</v>
      </c>
      <c r="C5714" s="172" t="s">
        <v>703</v>
      </c>
      <c r="D5714" s="173">
        <f>VLOOKUP(Pag_Inicio_Corr_mas_casos[[#This Row],[Corregimiento]],Hoja3!$A$2:$D$676,4,0)</f>
        <v>80811</v>
      </c>
      <c r="E5714" s="172">
        <v>102</v>
      </c>
      <c r="J5714" s="167"/>
    </row>
    <row r="5715" spans="1:10">
      <c r="A5715" s="170">
        <v>44194</v>
      </c>
      <c r="B5715" s="171">
        <v>44194</v>
      </c>
      <c r="C5715" s="172" t="s">
        <v>791</v>
      </c>
      <c r="D5715" s="173">
        <f>VLOOKUP(Pag_Inicio_Corr_mas_casos[[#This Row],[Corregimiento]],Hoja3!$A$2:$D$676,4,0)</f>
        <v>130106</v>
      </c>
      <c r="E5715" s="172">
        <v>99</v>
      </c>
      <c r="J5715" s="167"/>
    </row>
    <row r="5716" spans="1:10">
      <c r="A5716" s="170">
        <v>44194</v>
      </c>
      <c r="B5716" s="171">
        <v>44194</v>
      </c>
      <c r="C5716" s="172" t="s">
        <v>694</v>
      </c>
      <c r="D5716" s="173">
        <f>VLOOKUP(Pag_Inicio_Corr_mas_casos[[#This Row],[Corregimiento]],Hoja3!$A$2:$D$676,4,0)</f>
        <v>81009</v>
      </c>
      <c r="E5716" s="172">
        <v>95</v>
      </c>
      <c r="J5716" s="167"/>
    </row>
    <row r="5717" spans="1:10">
      <c r="A5717" s="170">
        <v>44194</v>
      </c>
      <c r="B5717" s="171">
        <v>44194</v>
      </c>
      <c r="C5717" s="172" t="s">
        <v>777</v>
      </c>
      <c r="D5717" s="173">
        <f>VLOOKUP(Pag_Inicio_Corr_mas_casos[[#This Row],[Corregimiento]],Hoja3!$A$2:$D$676,4,0)</f>
        <v>91001</v>
      </c>
      <c r="E5717" s="172">
        <v>94</v>
      </c>
      <c r="J5717" s="167"/>
    </row>
    <row r="5718" spans="1:10">
      <c r="A5718" s="170">
        <v>44194</v>
      </c>
      <c r="B5718" s="171">
        <v>44194</v>
      </c>
      <c r="C5718" s="172" t="s">
        <v>525</v>
      </c>
      <c r="D5718" s="173">
        <f>VLOOKUP(Pag_Inicio_Corr_mas_casos[[#This Row],[Corregimiento]],Hoja3!$A$2:$D$676,4,0)</f>
        <v>80821</v>
      </c>
      <c r="E5718" s="172">
        <v>92</v>
      </c>
      <c r="J5718" s="167"/>
    </row>
    <row r="5719" spans="1:10">
      <c r="A5719" s="170">
        <v>44194</v>
      </c>
      <c r="B5719" s="171">
        <v>44194</v>
      </c>
      <c r="C5719" s="172" t="s">
        <v>823</v>
      </c>
      <c r="D5719" s="173">
        <f>VLOOKUP(Pag_Inicio_Corr_mas_casos[[#This Row],[Corregimiento]],Hoja3!$A$2:$D$676,4,0)</f>
        <v>130101</v>
      </c>
      <c r="E5719" s="172">
        <v>91</v>
      </c>
      <c r="J5719" s="167"/>
    </row>
    <row r="5720" spans="1:10">
      <c r="A5720" s="170">
        <v>44194</v>
      </c>
      <c r="B5720" s="171">
        <v>44194</v>
      </c>
      <c r="C5720" s="172" t="s">
        <v>708</v>
      </c>
      <c r="D5720" s="173">
        <f>VLOOKUP(Pag_Inicio_Corr_mas_casos[[#This Row],[Corregimiento]],Hoja3!$A$2:$D$676,4,0)</f>
        <v>80817</v>
      </c>
      <c r="E5720" s="172">
        <v>90</v>
      </c>
      <c r="J5720" s="167"/>
    </row>
    <row r="5721" spans="1:10">
      <c r="A5721" s="170">
        <v>44194</v>
      </c>
      <c r="B5721" s="171">
        <v>44194</v>
      </c>
      <c r="C5721" s="172" t="s">
        <v>766</v>
      </c>
      <c r="D5721" s="173">
        <f>VLOOKUP(Pag_Inicio_Corr_mas_casos[[#This Row],[Corregimiento]],Hoja3!$A$2:$D$676,4,0)</f>
        <v>80809</v>
      </c>
      <c r="E5721" s="172">
        <v>90</v>
      </c>
      <c r="J5721" s="167"/>
    </row>
    <row r="5722" spans="1:10">
      <c r="A5722" s="170">
        <v>44194</v>
      </c>
      <c r="B5722" s="171">
        <v>44194</v>
      </c>
      <c r="C5722" s="172" t="s">
        <v>695</v>
      </c>
      <c r="D5722" s="173">
        <f>VLOOKUP(Pag_Inicio_Corr_mas_casos[[#This Row],[Corregimiento]],Hoja3!$A$2:$D$676,4,0)</f>
        <v>80806</v>
      </c>
      <c r="E5722" s="172">
        <v>89</v>
      </c>
      <c r="J5722" s="167"/>
    </row>
    <row r="5723" spans="1:10">
      <c r="A5723" s="170">
        <v>44194</v>
      </c>
      <c r="B5723" s="171">
        <v>44194</v>
      </c>
      <c r="C5723" s="172" t="s">
        <v>711</v>
      </c>
      <c r="D5723" s="173">
        <f>VLOOKUP(Pag_Inicio_Corr_mas_casos[[#This Row],[Corregimiento]],Hoja3!$A$2:$D$676,4,0)</f>
        <v>80815</v>
      </c>
      <c r="E5723" s="172">
        <v>116</v>
      </c>
      <c r="J5723" s="167"/>
    </row>
    <row r="5724" spans="1:10">
      <c r="A5724" s="170">
        <v>44194</v>
      </c>
      <c r="B5724" s="171">
        <v>44194</v>
      </c>
      <c r="C5724" s="172" t="s">
        <v>776</v>
      </c>
      <c r="D5724" s="173">
        <f>VLOOKUP(Pag_Inicio_Corr_mas_casos[[#This Row],[Corregimiento]],Hoja3!$A$2:$D$676,4,0)</f>
        <v>81003</v>
      </c>
      <c r="E5724" s="172">
        <v>86</v>
      </c>
      <c r="J5724" s="167"/>
    </row>
    <row r="5725" spans="1:10">
      <c r="A5725" s="170">
        <v>44194</v>
      </c>
      <c r="B5725" s="171">
        <v>44194</v>
      </c>
      <c r="C5725" s="172" t="s">
        <v>709</v>
      </c>
      <c r="D5725" s="173">
        <f>VLOOKUP(Pag_Inicio_Corr_mas_casos[[#This Row],[Corregimiento]],Hoja3!$A$2:$D$676,4,0)</f>
        <v>80822</v>
      </c>
      <c r="E5725" s="172">
        <v>82</v>
      </c>
      <c r="J5725" s="167"/>
    </row>
    <row r="5726" spans="1:10">
      <c r="A5726" s="170">
        <v>44194</v>
      </c>
      <c r="B5726" s="171">
        <v>44194</v>
      </c>
      <c r="C5726" s="172" t="s">
        <v>770</v>
      </c>
      <c r="D5726" s="173">
        <f>VLOOKUP(Pag_Inicio_Corr_mas_casos[[#This Row],[Corregimiento]],Hoja3!$A$2:$D$676,4,0)</f>
        <v>130702</v>
      </c>
      <c r="E5726" s="172">
        <v>82</v>
      </c>
      <c r="J5726" s="167"/>
    </row>
    <row r="5727" spans="1:10">
      <c r="A5727" s="170">
        <v>44194</v>
      </c>
      <c r="B5727" s="171">
        <v>44194</v>
      </c>
      <c r="C5727" s="172" t="s">
        <v>696</v>
      </c>
      <c r="D5727" s="173">
        <f>VLOOKUP(Pag_Inicio_Corr_mas_casos[[#This Row],[Corregimiento]],Hoja3!$A$2:$D$676,4,0)</f>
        <v>80823</v>
      </c>
      <c r="E5727" s="172">
        <v>82</v>
      </c>
      <c r="J5727" s="167"/>
    </row>
    <row r="5728" spans="1:10">
      <c r="A5728" s="170">
        <v>44194</v>
      </c>
      <c r="B5728" s="171">
        <v>44194</v>
      </c>
      <c r="C5728" s="172" t="s">
        <v>692</v>
      </c>
      <c r="D5728" s="173">
        <f>VLOOKUP(Pag_Inicio_Corr_mas_casos[[#This Row],[Corregimiento]],Hoja3!$A$2:$D$676,4,0)</f>
        <v>80810</v>
      </c>
      <c r="E5728" s="172">
        <v>80</v>
      </c>
      <c r="J5728" s="167"/>
    </row>
    <row r="5729" spans="1:10">
      <c r="A5729" s="170">
        <v>44194</v>
      </c>
      <c r="B5729" s="171">
        <v>44194</v>
      </c>
      <c r="C5729" s="172" t="s">
        <v>809</v>
      </c>
      <c r="D5729" s="173">
        <f>VLOOKUP(Pag_Inicio_Corr_mas_casos[[#This Row],[Corregimiento]],Hoja3!$A$2:$D$676,4,0)</f>
        <v>130102</v>
      </c>
      <c r="E5729" s="172">
        <v>78</v>
      </c>
      <c r="J5729" s="167"/>
    </row>
    <row r="5730" spans="1:10">
      <c r="A5730" s="170">
        <v>44194</v>
      </c>
      <c r="B5730" s="171">
        <v>44194</v>
      </c>
      <c r="C5730" s="172" t="s">
        <v>774</v>
      </c>
      <c r="D5730" s="173">
        <f>VLOOKUP(Pag_Inicio_Corr_mas_casos[[#This Row],[Corregimiento]],Hoja3!$A$2:$D$676,4,0)</f>
        <v>81001</v>
      </c>
      <c r="E5730" s="172">
        <v>73</v>
      </c>
      <c r="J5730" s="167"/>
    </row>
    <row r="5731" spans="1:10">
      <c r="A5731" s="170">
        <v>44194</v>
      </c>
      <c r="B5731" s="171">
        <v>44194</v>
      </c>
      <c r="C5731" s="172" t="s">
        <v>702</v>
      </c>
      <c r="D5731" s="173">
        <f>VLOOKUP(Pag_Inicio_Corr_mas_casos[[#This Row],[Corregimiento]],Hoja3!$A$2:$D$676,4,0)</f>
        <v>80826</v>
      </c>
      <c r="E5731" s="172">
        <v>72</v>
      </c>
      <c r="J5731" s="167"/>
    </row>
    <row r="5732" spans="1:10">
      <c r="A5732" s="170">
        <v>44194</v>
      </c>
      <c r="B5732" s="171">
        <v>44194</v>
      </c>
      <c r="C5732" s="172" t="s">
        <v>698</v>
      </c>
      <c r="D5732" s="173">
        <f>VLOOKUP(Pag_Inicio_Corr_mas_casos[[#This Row],[Corregimiento]],Hoja3!$A$2:$D$676,4,0)</f>
        <v>80816</v>
      </c>
      <c r="E5732" s="172">
        <v>72</v>
      </c>
      <c r="J5732" s="167"/>
    </row>
    <row r="5733" spans="1:10">
      <c r="A5733" s="170">
        <v>44194</v>
      </c>
      <c r="B5733" s="171">
        <v>44194</v>
      </c>
      <c r="C5733" s="172" t="s">
        <v>697</v>
      </c>
      <c r="D5733" s="173">
        <f>VLOOKUP(Pag_Inicio_Corr_mas_casos[[#This Row],[Corregimiento]],Hoja3!$A$2:$D$676,4,0)</f>
        <v>80807</v>
      </c>
      <c r="E5733" s="172">
        <v>71</v>
      </c>
      <c r="J5733" s="167"/>
    </row>
    <row r="5734" spans="1:10">
      <c r="A5734" s="170">
        <v>44194</v>
      </c>
      <c r="B5734" s="171">
        <v>44194</v>
      </c>
      <c r="C5734" s="172" t="s">
        <v>705</v>
      </c>
      <c r="D5734" s="173">
        <f>VLOOKUP(Pag_Inicio_Corr_mas_casos[[#This Row],[Corregimiento]],Hoja3!$A$2:$D$676,4,0)</f>
        <v>130107</v>
      </c>
      <c r="E5734" s="172">
        <v>66</v>
      </c>
      <c r="J5734" s="167"/>
    </row>
    <row r="5735" spans="1:10">
      <c r="A5735" s="170">
        <v>44194</v>
      </c>
      <c r="B5735" s="171">
        <v>44194</v>
      </c>
      <c r="C5735" s="172" t="s">
        <v>775</v>
      </c>
      <c r="D5735" s="173">
        <f>VLOOKUP(Pag_Inicio_Corr_mas_casos[[#This Row],[Corregimiento]],Hoja3!$A$2:$D$676,4,0)</f>
        <v>81002</v>
      </c>
      <c r="E5735" s="172">
        <v>61</v>
      </c>
      <c r="J5735" s="167"/>
    </row>
    <row r="5736" spans="1:10">
      <c r="A5736" s="170">
        <v>44194</v>
      </c>
      <c r="B5736" s="171">
        <v>44194</v>
      </c>
      <c r="C5736" s="172" t="s">
        <v>700</v>
      </c>
      <c r="D5736" s="173">
        <f>VLOOKUP(Pag_Inicio_Corr_mas_casos[[#This Row],[Corregimiento]],Hoja3!$A$2:$D$676,4,0)</f>
        <v>81007</v>
      </c>
      <c r="E5736" s="172">
        <v>57</v>
      </c>
      <c r="J5736" s="167"/>
    </row>
    <row r="5737" spans="1:10">
      <c r="A5737" s="170">
        <v>44194</v>
      </c>
      <c r="B5737" s="171">
        <v>44194</v>
      </c>
      <c r="C5737" s="172" t="s">
        <v>699</v>
      </c>
      <c r="D5737" s="173">
        <f>VLOOKUP(Pag_Inicio_Corr_mas_casos[[#This Row],[Corregimiento]],Hoja3!$A$2:$D$676,4,0)</f>
        <v>130708</v>
      </c>
      <c r="E5737" s="172">
        <v>55</v>
      </c>
      <c r="J5737" s="167"/>
    </row>
    <row r="5738" spans="1:10">
      <c r="A5738" s="170">
        <v>44194</v>
      </c>
      <c r="B5738" s="171">
        <v>44194</v>
      </c>
      <c r="C5738" s="172" t="s">
        <v>773</v>
      </c>
      <c r="D5738" s="173">
        <f>VLOOKUP(Pag_Inicio_Corr_mas_casos[[#This Row],[Corregimiento]],Hoja3!$A$2:$D$676,4,0)</f>
        <v>81008</v>
      </c>
      <c r="E5738" s="172">
        <v>54</v>
      </c>
      <c r="J5738" s="167"/>
    </row>
    <row r="5739" spans="1:10">
      <c r="A5739" s="170">
        <v>44194</v>
      </c>
      <c r="B5739" s="171">
        <v>44194</v>
      </c>
      <c r="C5739" s="172" t="s">
        <v>749</v>
      </c>
      <c r="D5739" s="173">
        <f>VLOOKUP(Pag_Inicio_Corr_mas_casos[[#This Row],[Corregimiento]],Hoja3!$A$2:$D$676,4,0)</f>
        <v>130105</v>
      </c>
      <c r="E5739" s="172">
        <v>54</v>
      </c>
      <c r="J5739" s="167"/>
    </row>
    <row r="5740" spans="1:10">
      <c r="A5740" s="170">
        <v>44194</v>
      </c>
      <c r="B5740" s="171">
        <v>44194</v>
      </c>
      <c r="C5740" s="172" t="s">
        <v>693</v>
      </c>
      <c r="D5740" s="173">
        <f>VLOOKUP(Pag_Inicio_Corr_mas_casos[[#This Row],[Corregimiento]],Hoja3!$A$2:$D$676,4,0)</f>
        <v>130717</v>
      </c>
      <c r="E5740" s="172">
        <v>51</v>
      </c>
      <c r="J5740" s="167"/>
    </row>
    <row r="5741" spans="1:10">
      <c r="A5741" s="170">
        <v>44194</v>
      </c>
      <c r="B5741" s="171">
        <v>44194</v>
      </c>
      <c r="C5741" s="172" t="s">
        <v>706</v>
      </c>
      <c r="D5741" s="173">
        <f>VLOOKUP(Pag_Inicio_Corr_mas_casos[[#This Row],[Corregimiento]],Hoja3!$A$2:$D$676,4,0)</f>
        <v>80813</v>
      </c>
      <c r="E5741" s="172">
        <v>44</v>
      </c>
      <c r="J5741" s="167"/>
    </row>
    <row r="5742" spans="1:10">
      <c r="A5742" s="170">
        <v>44194</v>
      </c>
      <c r="B5742" s="171">
        <v>44194</v>
      </c>
      <c r="C5742" s="172" t="s">
        <v>714</v>
      </c>
      <c r="D5742" s="173">
        <f>VLOOKUP(Pag_Inicio_Corr_mas_casos[[#This Row],[Corregimiento]],Hoja3!$A$2:$D$676,4,0)</f>
        <v>130701</v>
      </c>
      <c r="E5742" s="172">
        <v>43</v>
      </c>
      <c r="J5742" s="167"/>
    </row>
    <row r="5743" spans="1:10">
      <c r="A5743" s="170">
        <v>44194</v>
      </c>
      <c r="B5743" s="171">
        <v>44194</v>
      </c>
      <c r="C5743" s="172" t="s">
        <v>712</v>
      </c>
      <c r="D5743" s="173">
        <f>VLOOKUP(Pag_Inicio_Corr_mas_casos[[#This Row],[Corregimiento]],Hoja3!$A$2:$D$676,4,0)</f>
        <v>130716</v>
      </c>
      <c r="E5743" s="172">
        <v>43</v>
      </c>
      <c r="J5743" s="167"/>
    </row>
    <row r="5744" spans="1:10">
      <c r="A5744" s="170">
        <v>44194</v>
      </c>
      <c r="B5744" s="171">
        <v>44194</v>
      </c>
      <c r="C5744" s="172" t="s">
        <v>815</v>
      </c>
      <c r="D5744" s="173">
        <f>VLOOKUP(Pag_Inicio_Corr_mas_casos[[#This Row],[Corregimiento]],Hoja3!$A$2:$D$676,4,0)</f>
        <v>40601</v>
      </c>
      <c r="E5744" s="172">
        <v>40</v>
      </c>
      <c r="J5744" s="167"/>
    </row>
    <row r="5745" spans="1:10">
      <c r="A5745" s="170">
        <v>44194</v>
      </c>
      <c r="B5745" s="171">
        <v>44194</v>
      </c>
      <c r="C5745" s="172" t="s">
        <v>746</v>
      </c>
      <c r="D5745" s="173">
        <f>VLOOKUP(Pag_Inicio_Corr_mas_casos[[#This Row],[Corregimiento]],Hoja3!$A$2:$D$676,4,0)</f>
        <v>130706</v>
      </c>
      <c r="E5745" s="172">
        <v>39</v>
      </c>
      <c r="J5745" s="167"/>
    </row>
    <row r="5746" spans="1:10">
      <c r="A5746" s="170">
        <v>44194</v>
      </c>
      <c r="B5746" s="171">
        <v>44194</v>
      </c>
      <c r="C5746" s="172" t="s">
        <v>793</v>
      </c>
      <c r="D5746" s="173">
        <f>VLOOKUP(Pag_Inicio_Corr_mas_casos[[#This Row],[Corregimiento]],Hoja3!$A$2:$D$676,4,0)</f>
        <v>130108</v>
      </c>
      <c r="E5746" s="172">
        <v>37</v>
      </c>
      <c r="J5746" s="167"/>
    </row>
    <row r="5747" spans="1:10">
      <c r="A5747" s="170">
        <v>44194</v>
      </c>
      <c r="B5747" s="171">
        <v>44194</v>
      </c>
      <c r="C5747" s="172" t="s">
        <v>716</v>
      </c>
      <c r="D5747" s="173">
        <f>VLOOKUP(Pag_Inicio_Corr_mas_casos[[#This Row],[Corregimiento]],Hoja3!$A$2:$D$676,4,0)</f>
        <v>20601</v>
      </c>
      <c r="E5747" s="172">
        <v>37</v>
      </c>
      <c r="J5747" s="167"/>
    </row>
    <row r="5748" spans="1:10">
      <c r="A5748" s="170">
        <v>44194</v>
      </c>
      <c r="B5748" s="171">
        <v>44194</v>
      </c>
      <c r="C5748" s="172" t="s">
        <v>722</v>
      </c>
      <c r="D5748" s="173">
        <f>VLOOKUP(Pag_Inicio_Corr_mas_casos[[#This Row],[Corregimiento]],Hoja3!$A$2:$D$676,4,0)</f>
        <v>30107</v>
      </c>
      <c r="E5748" s="172">
        <v>36</v>
      </c>
      <c r="J5748" s="167"/>
    </row>
    <row r="5749" spans="1:10">
      <c r="A5749" s="170">
        <v>44194</v>
      </c>
      <c r="B5749" s="171">
        <v>44194</v>
      </c>
      <c r="C5749" s="172" t="s">
        <v>707</v>
      </c>
      <c r="D5749" s="173">
        <f>VLOOKUP(Pag_Inicio_Corr_mas_casos[[#This Row],[Corregimiento]],Hoja3!$A$2:$D$676,4,0)</f>
        <v>80820</v>
      </c>
      <c r="E5749" s="172">
        <v>36</v>
      </c>
      <c r="J5749" s="167"/>
    </row>
    <row r="5750" spans="1:10">
      <c r="A5750" s="170">
        <v>44194</v>
      </c>
      <c r="B5750" s="171">
        <v>44194</v>
      </c>
      <c r="C5750" s="172" t="s">
        <v>747</v>
      </c>
      <c r="D5750" s="173">
        <f>VLOOKUP(Pag_Inicio_Corr_mas_casos[[#This Row],[Corregimiento]],Hoja3!$A$2:$D$676,4,0)</f>
        <v>80808</v>
      </c>
      <c r="E5750" s="172">
        <v>32</v>
      </c>
      <c r="J5750" s="167"/>
    </row>
    <row r="5751" spans="1:10">
      <c r="A5751" s="170">
        <v>44194</v>
      </c>
      <c r="B5751" s="171">
        <v>44194</v>
      </c>
      <c r="C5751" s="172" t="s">
        <v>814</v>
      </c>
      <c r="D5751" s="173">
        <f>VLOOKUP(Pag_Inicio_Corr_mas_casos[[#This Row],[Corregimiento]],Hoja3!$A$2:$D$676,4,0)</f>
        <v>91007</v>
      </c>
      <c r="E5751" s="172">
        <v>31</v>
      </c>
      <c r="J5751" s="167"/>
    </row>
    <row r="5752" spans="1:10">
      <c r="A5752" s="170">
        <v>44194</v>
      </c>
      <c r="B5752" s="171">
        <v>44194</v>
      </c>
      <c r="C5752" s="172" t="s">
        <v>724</v>
      </c>
      <c r="D5752" s="173">
        <f>VLOOKUP(Pag_Inicio_Corr_mas_casos[[#This Row],[Corregimiento]],Hoja3!$A$2:$D$676,4,0)</f>
        <v>130709</v>
      </c>
      <c r="E5752" s="172">
        <v>31</v>
      </c>
      <c r="J5752" s="167"/>
    </row>
    <row r="5753" spans="1:10">
      <c r="A5753" s="170">
        <v>44194</v>
      </c>
      <c r="B5753" s="171">
        <v>44194</v>
      </c>
      <c r="C5753" s="172" t="s">
        <v>717</v>
      </c>
      <c r="D5753" s="173">
        <f>VLOOKUP(Pag_Inicio_Corr_mas_casos[[#This Row],[Corregimiento]],Hoja3!$A$2:$D$676,4,0)</f>
        <v>81006</v>
      </c>
      <c r="E5753" s="172">
        <v>30</v>
      </c>
      <c r="J5753" s="167"/>
    </row>
    <row r="5754" spans="1:10">
      <c r="A5754" s="170">
        <v>44194</v>
      </c>
      <c r="B5754" s="171">
        <v>44194</v>
      </c>
      <c r="C5754" s="172" t="s">
        <v>751</v>
      </c>
      <c r="D5754" s="173">
        <f>VLOOKUP(Pag_Inicio_Corr_mas_casos[[#This Row],[Corregimiento]],Hoja3!$A$2:$D$676,4,0)</f>
        <v>80802</v>
      </c>
      <c r="E5754" s="172">
        <v>30</v>
      </c>
      <c r="J5754" s="167"/>
    </row>
    <row r="5755" spans="1:10">
      <c r="A5755" s="170">
        <v>44194</v>
      </c>
      <c r="B5755" s="171">
        <v>44194</v>
      </c>
      <c r="C5755" s="172" t="s">
        <v>816</v>
      </c>
      <c r="D5755" s="173">
        <f>VLOOKUP(Pag_Inicio_Corr_mas_casos[[#This Row],[Corregimiento]],Hoja3!$A$2:$D$676,4,0)</f>
        <v>60401</v>
      </c>
      <c r="E5755" s="172">
        <v>29</v>
      </c>
      <c r="J5755" s="167"/>
    </row>
    <row r="5756" spans="1:10">
      <c r="A5756" s="170">
        <v>44194</v>
      </c>
      <c r="B5756" s="171">
        <v>44194</v>
      </c>
      <c r="C5756" s="172" t="s">
        <v>761</v>
      </c>
      <c r="D5756" s="173">
        <f>VLOOKUP(Pag_Inicio_Corr_mas_casos[[#This Row],[Corregimiento]],Hoja3!$A$2:$D$676,4,0)</f>
        <v>60101</v>
      </c>
      <c r="E5756" s="172">
        <v>28</v>
      </c>
      <c r="J5756" s="167"/>
    </row>
    <row r="5757" spans="1:10">
      <c r="A5757" s="170">
        <v>44194</v>
      </c>
      <c r="B5757" s="171">
        <v>44194</v>
      </c>
      <c r="C5757" s="172" t="s">
        <v>813</v>
      </c>
      <c r="D5757" s="173">
        <f>VLOOKUP(Pag_Inicio_Corr_mas_casos[[#This Row],[Corregimiento]],Hoja3!$A$2:$D$676,4,0)</f>
        <v>40501</v>
      </c>
      <c r="E5757" s="172">
        <v>28</v>
      </c>
      <c r="J5757" s="167"/>
    </row>
    <row r="5758" spans="1:10">
      <c r="A5758" s="170">
        <v>44194</v>
      </c>
      <c r="B5758" s="171">
        <v>44194</v>
      </c>
      <c r="C5758" s="172" t="s">
        <v>713</v>
      </c>
      <c r="D5758" s="173">
        <f>VLOOKUP(Pag_Inicio_Corr_mas_casos[[#This Row],[Corregimiento]],Hoja3!$A$2:$D$676,4,0)</f>
        <v>50208</v>
      </c>
      <c r="E5758" s="172">
        <v>28</v>
      </c>
      <c r="J5758" s="167"/>
    </row>
    <row r="5759" spans="1:10">
      <c r="A5759" s="170">
        <v>44194</v>
      </c>
      <c r="B5759" s="171">
        <v>44194</v>
      </c>
      <c r="C5759" s="172" t="s">
        <v>732</v>
      </c>
      <c r="D5759" s="173">
        <f>VLOOKUP(Pag_Inicio_Corr_mas_casos[[#This Row],[Corregimiento]],Hoja3!$A$2:$D$676,4,0)</f>
        <v>80803</v>
      </c>
      <c r="E5759" s="172">
        <v>28</v>
      </c>
      <c r="J5759" s="167"/>
    </row>
    <row r="5760" spans="1:10">
      <c r="A5760" s="170">
        <v>44194</v>
      </c>
      <c r="B5760" s="171">
        <v>44194</v>
      </c>
      <c r="C5760" s="172" t="s">
        <v>701</v>
      </c>
      <c r="D5760" s="173">
        <f>VLOOKUP(Pag_Inicio_Corr_mas_casos[[#This Row],[Corregimiento]],Hoja3!$A$2:$D$676,4,0)</f>
        <v>80814</v>
      </c>
      <c r="E5760" s="172">
        <v>25</v>
      </c>
      <c r="J5760" s="167"/>
    </row>
    <row r="5761" spans="1:10">
      <c r="A5761" s="170">
        <v>44194</v>
      </c>
      <c r="B5761" s="171">
        <v>44194</v>
      </c>
      <c r="C5761" s="172" t="s">
        <v>787</v>
      </c>
      <c r="D5761" s="173">
        <f>VLOOKUP(Pag_Inicio_Corr_mas_casos[[#This Row],[Corregimiento]],Hoja3!$A$2:$D$676,4,0)</f>
        <v>30104</v>
      </c>
      <c r="E5761" s="172">
        <v>25</v>
      </c>
      <c r="J5761" s="167"/>
    </row>
    <row r="5762" spans="1:10">
      <c r="A5762" s="170">
        <v>44194</v>
      </c>
      <c r="B5762" s="171">
        <v>44194</v>
      </c>
      <c r="C5762" s="172" t="s">
        <v>758</v>
      </c>
      <c r="D5762" s="173">
        <f>VLOOKUP(Pag_Inicio_Corr_mas_casos[[#This Row],[Corregimiento]],Hoja3!$A$2:$D$676,4,0)</f>
        <v>40611</v>
      </c>
      <c r="E5762" s="172">
        <v>25</v>
      </c>
      <c r="J5762" s="167"/>
    </row>
    <row r="5763" spans="1:10">
      <c r="A5763" s="170">
        <v>44194</v>
      </c>
      <c r="B5763" s="171">
        <v>44194</v>
      </c>
      <c r="C5763" s="172" t="s">
        <v>782</v>
      </c>
      <c r="D5763" s="173">
        <f>VLOOKUP(Pag_Inicio_Corr_mas_casos[[#This Row],[Corregimiento]],Hoja3!$A$2:$D$676,4,0)</f>
        <v>30103</v>
      </c>
      <c r="E5763" s="172">
        <v>21</v>
      </c>
      <c r="J5763" s="167"/>
    </row>
    <row r="5764" spans="1:10">
      <c r="A5764" s="170">
        <v>44194</v>
      </c>
      <c r="B5764" s="171">
        <v>44194</v>
      </c>
      <c r="C5764" s="172" t="s">
        <v>715</v>
      </c>
      <c r="D5764" s="173">
        <f>VLOOKUP(Pag_Inicio_Corr_mas_casos[[#This Row],[Corregimiento]],Hoja3!$A$2:$D$676,4,0)</f>
        <v>80804</v>
      </c>
      <c r="E5764" s="172">
        <v>21</v>
      </c>
      <c r="J5764" s="167"/>
    </row>
    <row r="5765" spans="1:10">
      <c r="A5765" s="170">
        <v>44194</v>
      </c>
      <c r="B5765" s="171">
        <v>44194</v>
      </c>
      <c r="C5765" s="172" t="s">
        <v>731</v>
      </c>
      <c r="D5765" s="173">
        <f>VLOOKUP(Pag_Inicio_Corr_mas_casos[[#This Row],[Corregimiento]],Hoja3!$A$2:$D$676,4,0)</f>
        <v>60105</v>
      </c>
      <c r="E5765" s="172">
        <v>21</v>
      </c>
      <c r="J5765" s="167"/>
    </row>
    <row r="5766" spans="1:10">
      <c r="A5766" s="170">
        <v>44194</v>
      </c>
      <c r="B5766" s="171">
        <v>44194</v>
      </c>
      <c r="C5766" s="172" t="s">
        <v>824</v>
      </c>
      <c r="D5766" s="173">
        <f>VLOOKUP(Pag_Inicio_Corr_mas_casos[[#This Row],[Corregimiento]],Hoja3!$A$2:$D$676,4,0)</f>
        <v>91013</v>
      </c>
      <c r="E5766" s="172">
        <v>20</v>
      </c>
      <c r="J5766" s="167"/>
    </row>
    <row r="5767" spans="1:10">
      <c r="A5767" s="170">
        <v>44194</v>
      </c>
      <c r="B5767" s="171">
        <v>44194</v>
      </c>
      <c r="C5767" s="172" t="s">
        <v>825</v>
      </c>
      <c r="D5767" s="173">
        <f>VLOOKUP(Pag_Inicio_Corr_mas_casos[[#This Row],[Corregimiento]],Hoja3!$A$2:$D$676,4,0)</f>
        <v>91011</v>
      </c>
      <c r="E5767" s="172">
        <v>19</v>
      </c>
      <c r="J5767" s="163"/>
    </row>
    <row r="5768" spans="1:10">
      <c r="A5768" s="170">
        <v>44194</v>
      </c>
      <c r="B5768" s="171">
        <v>44194</v>
      </c>
      <c r="C5768" s="172" t="s">
        <v>755</v>
      </c>
      <c r="D5768" s="173">
        <f>VLOOKUP(Pag_Inicio_Corr_mas_casos[[#This Row],[Corregimiento]],Hoja3!$A$2:$D$676,4,0)</f>
        <v>80805</v>
      </c>
      <c r="E5768" s="172">
        <v>18</v>
      </c>
      <c r="J5768" s="169"/>
    </row>
    <row r="5769" spans="1:10">
      <c r="A5769" s="170">
        <v>44194</v>
      </c>
      <c r="B5769" s="171">
        <v>44194</v>
      </c>
      <c r="C5769" s="172" t="s">
        <v>754</v>
      </c>
      <c r="D5769" s="173">
        <f>VLOOKUP(Pag_Inicio_Corr_mas_casos[[#This Row],[Corregimiento]],Hoja3!$A$2:$D$676,4,0)</f>
        <v>60104</v>
      </c>
      <c r="E5769" s="172">
        <v>18</v>
      </c>
    </row>
    <row r="5770" spans="1:10">
      <c r="A5770" s="170">
        <v>44194</v>
      </c>
      <c r="B5770" s="171">
        <v>44194</v>
      </c>
      <c r="C5770" s="172" t="s">
        <v>760</v>
      </c>
      <c r="D5770" s="173">
        <f>VLOOKUP(Pag_Inicio_Corr_mas_casos[[#This Row],[Corregimiento]],Hoja3!$A$2:$D$676,4,0)</f>
        <v>60103</v>
      </c>
      <c r="E5770" s="172">
        <v>18</v>
      </c>
    </row>
    <row r="5771" spans="1:10">
      <c r="A5771" s="170">
        <v>44194</v>
      </c>
      <c r="B5771" s="171">
        <v>44194</v>
      </c>
      <c r="C5771" s="172" t="s">
        <v>706</v>
      </c>
      <c r="D5771" s="172">
        <v>40607</v>
      </c>
      <c r="E5771" s="172">
        <v>18</v>
      </c>
      <c r="F5771" s="7" t="s">
        <v>803</v>
      </c>
    </row>
    <row r="5772" spans="1:10">
      <c r="A5772" s="170">
        <v>44194</v>
      </c>
      <c r="B5772" s="171">
        <v>44194</v>
      </c>
      <c r="C5772" s="172" t="s">
        <v>750</v>
      </c>
      <c r="D5772" s="173">
        <f>VLOOKUP(Pag_Inicio_Corr_mas_casos[[#This Row],[Corregimiento]],Hoja3!$A$2:$D$676,4,0)</f>
        <v>81005</v>
      </c>
      <c r="E5772" s="172">
        <v>18</v>
      </c>
    </row>
    <row r="5773" spans="1:10">
      <c r="A5773" s="170">
        <v>44194</v>
      </c>
      <c r="B5773" s="171">
        <v>44194</v>
      </c>
      <c r="C5773" s="172" t="s">
        <v>786</v>
      </c>
      <c r="D5773" s="173">
        <f>VLOOKUP(Pag_Inicio_Corr_mas_casos[[#This Row],[Corregimiento]],Hoja3!$A$2:$D$676,4,0)</f>
        <v>60102</v>
      </c>
      <c r="E5773" s="172">
        <v>17</v>
      </c>
    </row>
    <row r="5774" spans="1:10">
      <c r="A5774" s="170">
        <v>44194</v>
      </c>
      <c r="B5774" s="171">
        <v>44194</v>
      </c>
      <c r="C5774" s="172" t="s">
        <v>811</v>
      </c>
      <c r="D5774" s="173">
        <f>VLOOKUP(Pag_Inicio_Corr_mas_casos[[#This Row],[Corregimiento]],Hoja3!$A$2:$D$676,4,0)</f>
        <v>90605</v>
      </c>
      <c r="E5774" s="172">
        <v>16</v>
      </c>
    </row>
    <row r="5775" spans="1:10">
      <c r="A5775" s="170">
        <v>44194</v>
      </c>
      <c r="B5775" s="171">
        <v>44194</v>
      </c>
      <c r="C5775" s="172" t="s">
        <v>826</v>
      </c>
      <c r="D5775" s="173">
        <f>VLOOKUP(Pag_Inicio_Corr_mas_casos[[#This Row],[Corregimiento]],Hoja3!$A$2:$D$676,4,0)</f>
        <v>130718</v>
      </c>
      <c r="E5775" s="172">
        <v>16</v>
      </c>
    </row>
    <row r="5776" spans="1:10">
      <c r="A5776" s="170">
        <v>44194</v>
      </c>
      <c r="B5776" s="171">
        <v>44194</v>
      </c>
      <c r="C5776" s="172" t="s">
        <v>805</v>
      </c>
      <c r="D5776" s="173">
        <f>VLOOKUP(Pag_Inicio_Corr_mas_casos[[#This Row],[Corregimiento]],Hoja3!$A$2:$D$676,4,0)</f>
        <v>80501</v>
      </c>
      <c r="E5776" s="172">
        <v>15</v>
      </c>
    </row>
    <row r="5777" spans="1:5">
      <c r="A5777" s="170">
        <v>44194</v>
      </c>
      <c r="B5777" s="171">
        <v>44194</v>
      </c>
      <c r="C5777" s="172" t="s">
        <v>762</v>
      </c>
      <c r="D5777" s="173">
        <f>VLOOKUP(Pag_Inicio_Corr_mas_casos[[#This Row],[Corregimiento]],Hoja3!$A$2:$D$676,4,0)</f>
        <v>40612</v>
      </c>
      <c r="E5777" s="172">
        <v>14</v>
      </c>
    </row>
    <row r="5778" spans="1:5">
      <c r="A5778" s="170">
        <v>44194</v>
      </c>
      <c r="B5778" s="171">
        <v>44194</v>
      </c>
      <c r="C5778" s="172" t="s">
        <v>801</v>
      </c>
      <c r="D5778" s="173">
        <f>VLOOKUP(Pag_Inicio_Corr_mas_casos[[#This Row],[Corregimiento]],Hoja3!$A$2:$D$676,4,0)</f>
        <v>80812</v>
      </c>
      <c r="E5778" s="172">
        <v>14</v>
      </c>
    </row>
    <row r="5779" spans="1:5">
      <c r="A5779" s="170">
        <v>44194</v>
      </c>
      <c r="B5779" s="171">
        <v>44194</v>
      </c>
      <c r="C5779" s="172" t="s">
        <v>827</v>
      </c>
      <c r="D5779" s="173">
        <f>VLOOKUP(Pag_Inicio_Corr_mas_casos[[#This Row],[Corregimiento]],Hoja3!$A$2:$D$676,4,0)</f>
        <v>91014</v>
      </c>
      <c r="E5779" s="172">
        <v>14</v>
      </c>
    </row>
    <row r="5780" spans="1:5">
      <c r="A5780" s="170">
        <v>44194</v>
      </c>
      <c r="B5780" s="171">
        <v>44194</v>
      </c>
      <c r="C5780" s="172" t="s">
        <v>730</v>
      </c>
      <c r="D5780" s="173">
        <f>VLOOKUP(Pag_Inicio_Corr_mas_casos[[#This Row],[Corregimiento]],Hoja3!$A$2:$D$676,4,0)</f>
        <v>20207</v>
      </c>
      <c r="E5780" s="172">
        <v>14</v>
      </c>
    </row>
    <row r="5781" spans="1:5">
      <c r="A5781" s="170">
        <v>44194</v>
      </c>
      <c r="B5781" s="171">
        <v>44194</v>
      </c>
      <c r="C5781" s="172" t="s">
        <v>778</v>
      </c>
      <c r="D5781" s="173">
        <f>VLOOKUP(Pag_Inicio_Corr_mas_casos[[#This Row],[Corregimiento]],Hoja3!$A$2:$D$676,4,0)</f>
        <v>30111</v>
      </c>
      <c r="E5781" s="172">
        <v>14</v>
      </c>
    </row>
    <row r="5782" spans="1:5">
      <c r="A5782" s="170">
        <v>44194</v>
      </c>
      <c r="B5782" s="171">
        <v>44194</v>
      </c>
      <c r="C5782" s="172" t="s">
        <v>828</v>
      </c>
      <c r="D5782" s="173">
        <f>VLOOKUP(Pag_Inicio_Corr_mas_casos[[#This Row],[Corregimiento]],Hoja3!$A$2:$D$676,4,0)</f>
        <v>30101</v>
      </c>
      <c r="E5782" s="172">
        <v>13</v>
      </c>
    </row>
    <row r="5783" spans="1:5">
      <c r="A5783" s="170">
        <v>44194</v>
      </c>
      <c r="B5783" s="171">
        <v>44194</v>
      </c>
      <c r="C5783" s="172" t="s">
        <v>783</v>
      </c>
      <c r="D5783" s="173">
        <f>VLOOKUP(Pag_Inicio_Corr_mas_casos[[#This Row],[Corregimiento]],Hoja3!$A$2:$D$676,4,0)</f>
        <v>20103</v>
      </c>
      <c r="E5783" s="172">
        <v>13</v>
      </c>
    </row>
    <row r="5784" spans="1:5">
      <c r="A5784" s="170">
        <v>44194</v>
      </c>
      <c r="B5784" s="171">
        <v>44194</v>
      </c>
      <c r="C5784" s="172" t="s">
        <v>796</v>
      </c>
      <c r="D5784" s="173">
        <f>VLOOKUP(Pag_Inicio_Corr_mas_casos[[#This Row],[Corregimiento]],Hoja3!$A$2:$D$676,4,0)</f>
        <v>70301</v>
      </c>
      <c r="E5784" s="172">
        <v>13</v>
      </c>
    </row>
    <row r="5785" spans="1:5">
      <c r="A5785" s="170">
        <v>44194</v>
      </c>
      <c r="B5785" s="171">
        <v>44194</v>
      </c>
      <c r="C5785" s="172" t="s">
        <v>725</v>
      </c>
      <c r="D5785" s="173">
        <f>VLOOKUP(Pag_Inicio_Corr_mas_casos[[#This Row],[Corregimiento]],Hoja3!$A$2:$D$676,4,0)</f>
        <v>40606</v>
      </c>
      <c r="E5785" s="172">
        <v>13</v>
      </c>
    </row>
    <row r="5786" spans="1:5">
      <c r="A5786" s="170">
        <v>44194</v>
      </c>
      <c r="B5786" s="171">
        <v>44194</v>
      </c>
      <c r="C5786" s="172" t="s">
        <v>759</v>
      </c>
      <c r="D5786" s="173">
        <f>VLOOKUP(Pag_Inicio_Corr_mas_casos[[#This Row],[Corregimiento]],Hoja3!$A$2:$D$676,4,0)</f>
        <v>130310</v>
      </c>
      <c r="E5786" s="172">
        <v>13</v>
      </c>
    </row>
    <row r="5787" spans="1:5">
      <c r="A5787" s="170">
        <v>44194</v>
      </c>
      <c r="B5787" s="171">
        <v>44194</v>
      </c>
      <c r="C5787" s="172" t="s">
        <v>818</v>
      </c>
      <c r="D5787" s="173">
        <f>VLOOKUP(Pag_Inicio_Corr_mas_casos[[#This Row],[Corregimiento]],Hoja3!$A$2:$D$676,4,0)</f>
        <v>20401</v>
      </c>
      <c r="E5787" s="172">
        <v>13</v>
      </c>
    </row>
    <row r="5788" spans="1:5">
      <c r="A5788" s="170">
        <v>44194</v>
      </c>
      <c r="B5788" s="171">
        <v>44194</v>
      </c>
      <c r="C5788" s="172" t="s">
        <v>829</v>
      </c>
      <c r="D5788" s="173">
        <f>VLOOKUP(Pag_Inicio_Corr_mas_casos[[#This Row],[Corregimiento]],Hoja3!$A$2:$D$676,4,0)</f>
        <v>90101</v>
      </c>
      <c r="E5788" s="172">
        <v>12</v>
      </c>
    </row>
    <row r="5789" spans="1:5">
      <c r="A5789" s="170">
        <v>44194</v>
      </c>
      <c r="B5789" s="171">
        <v>44194</v>
      </c>
      <c r="C5789" s="172" t="s">
        <v>830</v>
      </c>
      <c r="D5789" s="173">
        <f>VLOOKUP(Pag_Inicio_Corr_mas_casos[[#This Row],[Corregimiento]],Hoja3!$A$2:$D$676,4,0)</f>
        <v>20205</v>
      </c>
      <c r="E5789" s="172">
        <v>12</v>
      </c>
    </row>
    <row r="5790" spans="1:5">
      <c r="A5790" s="170">
        <v>44194</v>
      </c>
      <c r="B5790" s="171">
        <v>44194</v>
      </c>
      <c r="C5790" s="172" t="s">
        <v>788</v>
      </c>
      <c r="D5790" s="173">
        <f>VLOOKUP(Pag_Inicio_Corr_mas_casos[[#This Row],[Corregimiento]],Hoja3!$A$2:$D$676,4,0)</f>
        <v>91008</v>
      </c>
      <c r="E5790" s="172">
        <v>12</v>
      </c>
    </row>
    <row r="5791" spans="1:5">
      <c r="A5791" s="170">
        <v>44194</v>
      </c>
      <c r="B5791" s="171">
        <v>44194</v>
      </c>
      <c r="C5791" s="172" t="s">
        <v>764</v>
      </c>
      <c r="D5791" s="173">
        <f>VLOOKUP(Pag_Inicio_Corr_mas_casos[[#This Row],[Corregimiento]],Hoja3!$A$2:$D$676,4,0)</f>
        <v>40608</v>
      </c>
      <c r="E5791" s="172">
        <v>12</v>
      </c>
    </row>
    <row r="5792" spans="1:5">
      <c r="A5792" s="170">
        <v>44194</v>
      </c>
      <c r="B5792" s="171">
        <v>44194</v>
      </c>
      <c r="C5792" s="172" t="s">
        <v>831</v>
      </c>
      <c r="D5792" s="173">
        <f>VLOOKUP(Pag_Inicio_Corr_mas_casos[[#This Row],[Corregimiento]],Hoja3!$A$2:$D$676,4,0)</f>
        <v>90103</v>
      </c>
      <c r="E5792" s="172">
        <v>11</v>
      </c>
    </row>
    <row r="5793" spans="1:6">
      <c r="A5793" s="170">
        <v>44194</v>
      </c>
      <c r="B5793" s="171">
        <v>44194</v>
      </c>
      <c r="C5793" s="172" t="s">
        <v>832</v>
      </c>
      <c r="D5793" s="173">
        <f>VLOOKUP(Pag_Inicio_Corr_mas_casos[[#This Row],[Corregimiento]],Hoja3!$A$2:$D$676,4,0)</f>
        <v>40202</v>
      </c>
      <c r="E5793" s="172">
        <v>11</v>
      </c>
    </row>
    <row r="5794" spans="1:6">
      <c r="A5794" s="170">
        <v>44194</v>
      </c>
      <c r="B5794" s="171">
        <v>44194</v>
      </c>
      <c r="C5794" s="172" t="s">
        <v>707</v>
      </c>
      <c r="D5794" s="173">
        <f>VLOOKUP(Pag_Inicio_Corr_mas_casos[[#This Row],[Corregimiento]],Hoja3!$A$2:$D$676,4,0)</f>
        <v>80820</v>
      </c>
      <c r="E5794" s="172">
        <v>11</v>
      </c>
    </row>
    <row r="5795" spans="1:6">
      <c r="A5795" s="170">
        <v>44194</v>
      </c>
      <c r="B5795" s="171">
        <v>44194</v>
      </c>
      <c r="C5795" s="172" t="s">
        <v>753</v>
      </c>
      <c r="D5795" s="173">
        <f>VLOOKUP(Pag_Inicio_Corr_mas_casos[[#This Row],[Corregimiento]],Hoja3!$A$2:$D$676,4,0)</f>
        <v>81004</v>
      </c>
      <c r="E5795" s="172">
        <v>11</v>
      </c>
    </row>
    <row r="5796" spans="1:6">
      <c r="A5796" s="170">
        <v>44194</v>
      </c>
      <c r="B5796" s="171">
        <v>44194</v>
      </c>
      <c r="C5796" s="172" t="s">
        <v>726</v>
      </c>
      <c r="D5796" s="173">
        <f>VLOOKUP(Pag_Inicio_Corr_mas_casos[[#This Row],[Corregimiento]],Hoja3!$A$2:$D$676,4,0)</f>
        <v>130103</v>
      </c>
      <c r="E5796" s="172">
        <v>11</v>
      </c>
    </row>
    <row r="5797" spans="1:6">
      <c r="A5797" s="170">
        <v>44194</v>
      </c>
      <c r="B5797" s="171">
        <v>44194</v>
      </c>
      <c r="C5797" s="172" t="s">
        <v>728</v>
      </c>
      <c r="D5797" s="173">
        <f>VLOOKUP(Pag_Inicio_Corr_mas_casos[[#This Row],[Corregimiento]],Hoja3!$A$2:$D$676,4,0)</f>
        <v>20606</v>
      </c>
      <c r="E5797" s="172">
        <v>11</v>
      </c>
    </row>
    <row r="5798" spans="1:6">
      <c r="A5798" s="158">
        <v>44195</v>
      </c>
      <c r="B5798" s="159">
        <v>44195</v>
      </c>
      <c r="C5798" s="160" t="s">
        <v>767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801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766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809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525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823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791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694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708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692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698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774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777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775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706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697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707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709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701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711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722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776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695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700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703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702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696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747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749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693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787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715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770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732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705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773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751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717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719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716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746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714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699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816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805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761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753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818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825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712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730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725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724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760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793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782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788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750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758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814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754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812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755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827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778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807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833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784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829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824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834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706</v>
      </c>
      <c r="D5869" s="160">
        <v>40607</v>
      </c>
      <c r="E5869" s="160">
        <v>12</v>
      </c>
      <c r="F5869" s="7" t="s">
        <v>803</v>
      </c>
    </row>
    <row r="5870" spans="1:6">
      <c r="A5870" s="158">
        <v>44195</v>
      </c>
      <c r="B5870" s="159">
        <v>44195</v>
      </c>
      <c r="C5870" s="160" t="s">
        <v>822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835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836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762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796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837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820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823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767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801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525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809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708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703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709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692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791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699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766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696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707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694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774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711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698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775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777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700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776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705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770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695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732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722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697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793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773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706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701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715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724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702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815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746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693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787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782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805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714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761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747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726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712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750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717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753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751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713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760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716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838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839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711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840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796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778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814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755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824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841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725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719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825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821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758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842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843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806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844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788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820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830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443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801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525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706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845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823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791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766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698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696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775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773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776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702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703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697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709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708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711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692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774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700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695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787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815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813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694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770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809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699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747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749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722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701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728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712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810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732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725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760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714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751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705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693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707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764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730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758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717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788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716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812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846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731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715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719</v>
      </c>
      <c r="D6007" s="105">
        <f>VLOOKUP(Pag_Inicio_Corr_mas_casos[[#This Row],[Corregimiento]],Hoja3!$A$2:$D$676,4,0)</f>
        <v>30113</v>
      </c>
      <c r="E6007" s="104">
        <v>14</v>
      </c>
      <c r="F6007" s="92" t="s">
        <v>847</v>
      </c>
    </row>
    <row r="6008" spans="1:6">
      <c r="A6008" s="102">
        <v>44197</v>
      </c>
      <c r="B6008" s="103">
        <v>44197</v>
      </c>
      <c r="C6008" s="104" t="s">
        <v>848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814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750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793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796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753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706</v>
      </c>
      <c r="D6014" s="104">
        <v>40607</v>
      </c>
      <c r="E6014" s="104">
        <v>12</v>
      </c>
      <c r="F6014" s="92" t="s">
        <v>803</v>
      </c>
    </row>
    <row r="6015" spans="1:6">
      <c r="A6015" s="102">
        <v>44197</v>
      </c>
      <c r="B6015" s="103">
        <v>44197</v>
      </c>
      <c r="C6015" s="104" t="s">
        <v>759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746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807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849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850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782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821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851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766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695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767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823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809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711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696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707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774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698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773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775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705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709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525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834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699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815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793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805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700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706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770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702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776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708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693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801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818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731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714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852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782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715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713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712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750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746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717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697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813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806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692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753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760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716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694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701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747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825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777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787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722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853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854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794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703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731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721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767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801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809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815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775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693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709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851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823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697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694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770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711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712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692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714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699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724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813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793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766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525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706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746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776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715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705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695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722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698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700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774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702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707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773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825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822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777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814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762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726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703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730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794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758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760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816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855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696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729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750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706</v>
      </c>
      <c r="D6133" s="141">
        <v>40607</v>
      </c>
      <c r="E6133" s="141">
        <v>12</v>
      </c>
      <c r="F6133" s="7" t="s">
        <v>856</v>
      </c>
    </row>
    <row r="6134" spans="1:6">
      <c r="A6134" s="139">
        <v>44199</v>
      </c>
      <c r="B6134" s="140">
        <v>44199</v>
      </c>
      <c r="C6134" s="141" t="s">
        <v>857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701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858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757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753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818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821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619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774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695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767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696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766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709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823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705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708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707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702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525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791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700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693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699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698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770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773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793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706</v>
      </c>
      <c r="D6162" s="100">
        <v>40607</v>
      </c>
      <c r="E6162" s="100">
        <v>31</v>
      </c>
      <c r="F6162" s="7" t="s">
        <v>803</v>
      </c>
    </row>
    <row r="6163" spans="1:6">
      <c r="A6163" s="98">
        <v>44200</v>
      </c>
      <c r="B6163" s="99">
        <v>44200</v>
      </c>
      <c r="C6163" s="100" t="s">
        <v>706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697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692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776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725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703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694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775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805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756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809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762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701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806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777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711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815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747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714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849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788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760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818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712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750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859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758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727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787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746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753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816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716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860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825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715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761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722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724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841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730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808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717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830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857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861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778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809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619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525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823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767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791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709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694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696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692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695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766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711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708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702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698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815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776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722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774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700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697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773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770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775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699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730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701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706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712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707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693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705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714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793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746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777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751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787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703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782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758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716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747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713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818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717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725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706</v>
      </c>
      <c r="D6258" s="129">
        <v>40607</v>
      </c>
      <c r="E6258" s="129">
        <v>21</v>
      </c>
      <c r="F6258" t="s">
        <v>803</v>
      </c>
    </row>
    <row r="6259" spans="1:6">
      <c r="A6259" s="127">
        <v>44201</v>
      </c>
      <c r="B6259" s="128">
        <v>44201</v>
      </c>
      <c r="C6259" s="129" t="s">
        <v>756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732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724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862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812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760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863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749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715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761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750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806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762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754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864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755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796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822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865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746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726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866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804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814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805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867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852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807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834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767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801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525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709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766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695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708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706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809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698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702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823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692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696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694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703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697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700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707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777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776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701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711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773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699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775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791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778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815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722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774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705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787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770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805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714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693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813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716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750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715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793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747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806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719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760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724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751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814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712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732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713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746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749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820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730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755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849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762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753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782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818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725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717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798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852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828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822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868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758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834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869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870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796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832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788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830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825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871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812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759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859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872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838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873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848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874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761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757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862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835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816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824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767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823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791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801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525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775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709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696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708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700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774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809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766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773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706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698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711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692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699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815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695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702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776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694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793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697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717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777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707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813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703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693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787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747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705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714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770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761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722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701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716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746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712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725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730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875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820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778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762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805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753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755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713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749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715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758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750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825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838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852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871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731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867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759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798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807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833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818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727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732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814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876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788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729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706</v>
      </c>
      <c r="D6455" s="100">
        <v>40607</v>
      </c>
      <c r="E6455" s="100">
        <v>13</v>
      </c>
      <c r="F6455" s="7" t="s">
        <v>803</v>
      </c>
    </row>
    <row r="6456" spans="1:6">
      <c r="A6456" s="98">
        <v>44203</v>
      </c>
      <c r="B6456" s="99">
        <v>44203</v>
      </c>
      <c r="C6456" s="100" t="s">
        <v>806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782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821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751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862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804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760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877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784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767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809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709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699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696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823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791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766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801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711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702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700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525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708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770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698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714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775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695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707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773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705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815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746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774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694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692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776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712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701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706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732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697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693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793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724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703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777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722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787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805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813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715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760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717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749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751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759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747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726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730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753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834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716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878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761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762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816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784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758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725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818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706</v>
      </c>
      <c r="D6527" s="129">
        <v>40607</v>
      </c>
      <c r="E6527" s="129">
        <v>19</v>
      </c>
      <c r="F6527" t="s">
        <v>803</v>
      </c>
    </row>
    <row r="6528" spans="1:6">
      <c r="A6528" s="127">
        <v>44204</v>
      </c>
      <c r="B6528" s="128">
        <v>44204</v>
      </c>
      <c r="C6528" s="129" t="s">
        <v>778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713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849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855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750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806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814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755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857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731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822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782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731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821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858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840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865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876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872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820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804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619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791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525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696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767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823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699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706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698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809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714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774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711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695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773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702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697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815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766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694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770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708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700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775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692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693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776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777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703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705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716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717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793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782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709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813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825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715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762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707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724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713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818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746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725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758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706</v>
      </c>
      <c r="D6595" s="92">
        <v>40607</v>
      </c>
      <c r="E6595" s="92">
        <v>25</v>
      </c>
      <c r="F6595" t="s">
        <v>803</v>
      </c>
    </row>
    <row r="6596" spans="1:6">
      <c r="A6596" s="90">
        <v>44205</v>
      </c>
      <c r="B6596" s="91">
        <v>44205</v>
      </c>
      <c r="C6596" s="92" t="s">
        <v>807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761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730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722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760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712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750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833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747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719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821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822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806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759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804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701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814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732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810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805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755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812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879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570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841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788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843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834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749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808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876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729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4">
        <v>44206</v>
      </c>
      <c r="B6628" s="55">
        <v>44206</v>
      </c>
      <c r="C6628" s="10" t="s">
        <v>766</v>
      </c>
      <c r="D6628" s="175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4">
        <v>44206</v>
      </c>
      <c r="B6629" s="55">
        <v>44206</v>
      </c>
      <c r="C6629" s="10" t="s">
        <v>791</v>
      </c>
      <c r="D6629" s="175">
        <f>VLOOKUP(Pag_Inicio_Corr_mas_casos[[#This Row],[Corregimiento]],Hoja3!$A$2:$D$676,4,0)</f>
        <v>130106</v>
      </c>
      <c r="E6629" s="10">
        <v>55</v>
      </c>
    </row>
    <row r="6630" spans="1:6">
      <c r="A6630" s="174">
        <v>44206</v>
      </c>
      <c r="B6630" s="55">
        <v>44206</v>
      </c>
      <c r="C6630" s="10" t="s">
        <v>700</v>
      </c>
      <c r="D6630" s="175">
        <f>VLOOKUP(Pag_Inicio_Corr_mas_casos[[#This Row],[Corregimiento]],Hoja3!$A$2:$D$676,4,0)</f>
        <v>81007</v>
      </c>
      <c r="E6630" s="10">
        <v>51</v>
      </c>
    </row>
    <row r="6631" spans="1:6">
      <c r="A6631" s="174">
        <v>44206</v>
      </c>
      <c r="B6631" s="55">
        <v>44206</v>
      </c>
      <c r="C6631" s="10" t="s">
        <v>774</v>
      </c>
      <c r="D6631" s="175">
        <f>VLOOKUP(Pag_Inicio_Corr_mas_casos[[#This Row],[Corregimiento]],Hoja3!$A$2:$D$676,4,0)</f>
        <v>81001</v>
      </c>
      <c r="E6631" s="10">
        <v>50</v>
      </c>
    </row>
    <row r="6632" spans="1:6">
      <c r="A6632" s="174">
        <v>44206</v>
      </c>
      <c r="B6632" s="55">
        <v>44206</v>
      </c>
      <c r="C6632" s="10" t="s">
        <v>809</v>
      </c>
      <c r="D6632" s="175">
        <f>VLOOKUP(Pag_Inicio_Corr_mas_casos[[#This Row],[Corregimiento]],Hoja3!$A$2:$D$676,4,0)</f>
        <v>130102</v>
      </c>
      <c r="E6632" s="10">
        <v>49</v>
      </c>
    </row>
    <row r="6633" spans="1:6">
      <c r="A6633" s="174">
        <v>44206</v>
      </c>
      <c r="B6633" s="55">
        <v>44206</v>
      </c>
      <c r="C6633" s="10" t="s">
        <v>801</v>
      </c>
      <c r="D6633" s="175">
        <f>VLOOKUP(Pag_Inicio_Corr_mas_casos[[#This Row],[Corregimiento]],Hoja3!$A$2:$D$676,4,0)</f>
        <v>80812</v>
      </c>
      <c r="E6633" s="10">
        <v>48</v>
      </c>
    </row>
    <row r="6634" spans="1:6">
      <c r="A6634" s="174">
        <v>44206</v>
      </c>
      <c r="B6634" s="55">
        <v>44206</v>
      </c>
      <c r="C6634" s="10" t="s">
        <v>696</v>
      </c>
      <c r="D6634" s="175">
        <f>VLOOKUP(Pag_Inicio_Corr_mas_casos[[#This Row],[Corregimiento]],Hoja3!$A$2:$D$676,4,0)</f>
        <v>80823</v>
      </c>
      <c r="E6634" s="10">
        <v>46</v>
      </c>
    </row>
    <row r="6635" spans="1:6">
      <c r="A6635" s="174">
        <v>44206</v>
      </c>
      <c r="B6635" s="55">
        <v>44206</v>
      </c>
      <c r="C6635" s="10" t="s">
        <v>707</v>
      </c>
      <c r="D6635" s="175">
        <f>VLOOKUP(Pag_Inicio_Corr_mas_casos[[#This Row],[Corregimiento]],Hoja3!$A$2:$D$676,4,0)</f>
        <v>80820</v>
      </c>
      <c r="E6635" s="10">
        <v>46</v>
      </c>
    </row>
    <row r="6636" spans="1:6">
      <c r="A6636" s="174">
        <v>44206</v>
      </c>
      <c r="B6636" s="55">
        <v>44206</v>
      </c>
      <c r="C6636" s="10" t="s">
        <v>767</v>
      </c>
      <c r="D6636" s="175">
        <f>VLOOKUP(Pag_Inicio_Corr_mas_casos[[#This Row],[Corregimiento]],Hoja3!$A$2:$D$676,4,0)</f>
        <v>80819</v>
      </c>
      <c r="E6636" s="10">
        <v>45</v>
      </c>
    </row>
    <row r="6637" spans="1:6">
      <c r="A6637" s="174">
        <v>44206</v>
      </c>
      <c r="B6637" s="55">
        <v>44206</v>
      </c>
      <c r="C6637" s="10" t="s">
        <v>525</v>
      </c>
      <c r="D6637" s="175">
        <f>VLOOKUP(Pag_Inicio_Corr_mas_casos[[#This Row],[Corregimiento]],Hoja3!$A$2:$D$676,4,0)</f>
        <v>80821</v>
      </c>
      <c r="E6637" s="10">
        <v>44</v>
      </c>
    </row>
    <row r="6638" spans="1:6">
      <c r="A6638" s="174">
        <v>44206</v>
      </c>
      <c r="B6638" s="55">
        <v>44206</v>
      </c>
      <c r="C6638" s="10" t="s">
        <v>775</v>
      </c>
      <c r="D6638" s="175">
        <f>VLOOKUP(Pag_Inicio_Corr_mas_casos[[#This Row],[Corregimiento]],Hoja3!$A$2:$D$676,4,0)</f>
        <v>81002</v>
      </c>
      <c r="E6638" s="10">
        <v>42</v>
      </c>
    </row>
    <row r="6639" spans="1:6">
      <c r="A6639" s="174">
        <v>44206</v>
      </c>
      <c r="B6639" s="55">
        <v>44206</v>
      </c>
      <c r="C6639" s="10" t="s">
        <v>699</v>
      </c>
      <c r="D6639" s="175">
        <f>VLOOKUP(Pag_Inicio_Corr_mas_casos[[#This Row],[Corregimiento]],Hoja3!$A$2:$D$676,4,0)</f>
        <v>130708</v>
      </c>
      <c r="E6639" s="10">
        <v>42</v>
      </c>
    </row>
    <row r="6640" spans="1:6">
      <c r="A6640" s="174">
        <v>44206</v>
      </c>
      <c r="B6640" s="55">
        <v>44206</v>
      </c>
      <c r="C6640" s="10" t="s">
        <v>823</v>
      </c>
      <c r="D6640" s="175">
        <f>VLOOKUP(Pag_Inicio_Corr_mas_casos[[#This Row],[Corregimiento]],Hoja3!$A$2:$D$676,4,0)</f>
        <v>130101</v>
      </c>
      <c r="E6640" s="10">
        <v>41</v>
      </c>
    </row>
    <row r="6641" spans="1:6">
      <c r="A6641" s="174">
        <v>44206</v>
      </c>
      <c r="B6641" s="55">
        <v>44206</v>
      </c>
      <c r="C6641" s="10" t="s">
        <v>698</v>
      </c>
      <c r="D6641" s="175">
        <f>VLOOKUP(Pag_Inicio_Corr_mas_casos[[#This Row],[Corregimiento]],Hoja3!$A$2:$D$676,4,0)</f>
        <v>80816</v>
      </c>
      <c r="E6641" s="10">
        <v>40</v>
      </c>
    </row>
    <row r="6642" spans="1:6">
      <c r="A6642" s="174">
        <v>44206</v>
      </c>
      <c r="B6642" s="55">
        <v>44206</v>
      </c>
      <c r="C6642" s="10" t="s">
        <v>770</v>
      </c>
      <c r="D6642" s="175">
        <f>VLOOKUP(Pag_Inicio_Corr_mas_casos[[#This Row],[Corregimiento]],Hoja3!$A$2:$D$676,4,0)</f>
        <v>130702</v>
      </c>
      <c r="E6642" s="10">
        <v>39</v>
      </c>
    </row>
    <row r="6643" spans="1:6">
      <c r="A6643" s="174">
        <v>44206</v>
      </c>
      <c r="B6643" s="55">
        <v>44206</v>
      </c>
      <c r="C6643" s="10" t="s">
        <v>787</v>
      </c>
      <c r="D6643" s="175">
        <f>VLOOKUP(Pag_Inicio_Corr_mas_casos[[#This Row],[Corregimiento]],Hoja3!$A$2:$D$676,4,0)</f>
        <v>30104</v>
      </c>
      <c r="E6643" s="10">
        <v>39</v>
      </c>
    </row>
    <row r="6644" spans="1:6">
      <c r="A6644" s="174">
        <v>44206</v>
      </c>
      <c r="B6644" s="55">
        <v>44206</v>
      </c>
      <c r="C6644" s="10" t="s">
        <v>709</v>
      </c>
      <c r="D6644" s="175">
        <f>VLOOKUP(Pag_Inicio_Corr_mas_casos[[#This Row],[Corregimiento]],Hoja3!$A$2:$D$676,4,0)</f>
        <v>80822</v>
      </c>
      <c r="E6644" s="10">
        <v>35</v>
      </c>
    </row>
    <row r="6645" spans="1:6">
      <c r="A6645" s="174">
        <v>44206</v>
      </c>
      <c r="B6645" s="55">
        <v>44206</v>
      </c>
      <c r="C6645" s="10" t="s">
        <v>706</v>
      </c>
      <c r="D6645" s="175">
        <f>VLOOKUP(Pag_Inicio_Corr_mas_casos[[#This Row],[Corregimiento]],Hoja3!$A$2:$D$676,4,0)</f>
        <v>80813</v>
      </c>
      <c r="E6645" s="10">
        <v>33</v>
      </c>
    </row>
    <row r="6646" spans="1:6">
      <c r="A6646" s="174">
        <v>44206</v>
      </c>
      <c r="B6646" s="55">
        <v>44206</v>
      </c>
      <c r="C6646" s="10" t="s">
        <v>695</v>
      </c>
      <c r="D6646" s="175">
        <f>VLOOKUP(Pag_Inicio_Corr_mas_casos[[#This Row],[Corregimiento]],Hoja3!$A$2:$D$676,4,0)</f>
        <v>80806</v>
      </c>
      <c r="E6646" s="10">
        <v>32</v>
      </c>
    </row>
    <row r="6647" spans="1:6">
      <c r="A6647" s="174">
        <v>44206</v>
      </c>
      <c r="B6647" s="55">
        <v>44206</v>
      </c>
      <c r="C6647" s="10" t="s">
        <v>705</v>
      </c>
      <c r="D6647" s="175">
        <f>VLOOKUP(Pag_Inicio_Corr_mas_casos[[#This Row],[Corregimiento]],Hoja3!$A$2:$D$676,4,0)</f>
        <v>130107</v>
      </c>
      <c r="E6647" s="10">
        <v>32</v>
      </c>
    </row>
    <row r="6648" spans="1:6">
      <c r="A6648" s="174">
        <v>44206</v>
      </c>
      <c r="B6648" s="55">
        <v>44206</v>
      </c>
      <c r="C6648" s="10" t="s">
        <v>880</v>
      </c>
      <c r="D6648" s="175">
        <f>VLOOKUP(Pag_Inicio_Corr_mas_casos[[#This Row],[Corregimiento]],Hoja3!$A$2:$D$676,4,0)</f>
        <v>50315</v>
      </c>
      <c r="E6648" s="10">
        <v>32</v>
      </c>
    </row>
    <row r="6649" spans="1:6">
      <c r="A6649" s="174">
        <v>44206</v>
      </c>
      <c r="B6649" s="55">
        <v>44206</v>
      </c>
      <c r="C6649" s="10" t="s">
        <v>693</v>
      </c>
      <c r="D6649" s="175">
        <f>VLOOKUP(Pag_Inicio_Corr_mas_casos[[#This Row],[Corregimiento]],Hoja3!$A$2:$D$676,4,0)</f>
        <v>130717</v>
      </c>
      <c r="E6649" s="10">
        <v>31</v>
      </c>
    </row>
    <row r="6650" spans="1:6">
      <c r="A6650" s="174">
        <v>44206</v>
      </c>
      <c r="B6650" s="55">
        <v>44206</v>
      </c>
      <c r="C6650" s="10" t="s">
        <v>805</v>
      </c>
      <c r="D6650" s="175">
        <f>VLOOKUP(Pag_Inicio_Corr_mas_casos[[#This Row],[Corregimiento]],Hoja3!$A$2:$D$676,4,0)</f>
        <v>80501</v>
      </c>
      <c r="E6650" s="10">
        <v>30</v>
      </c>
    </row>
    <row r="6651" spans="1:6">
      <c r="A6651" s="174">
        <v>44206</v>
      </c>
      <c r="B6651" s="55">
        <v>44206</v>
      </c>
      <c r="C6651" s="10" t="s">
        <v>725</v>
      </c>
      <c r="D6651" s="175">
        <f>VLOOKUP(Pag_Inicio_Corr_mas_casos[[#This Row],[Corregimiento]],Hoja3!$A$2:$D$676,4,0)</f>
        <v>40606</v>
      </c>
      <c r="E6651" s="10">
        <v>30</v>
      </c>
    </row>
    <row r="6652" spans="1:6">
      <c r="A6652" s="174">
        <v>44206</v>
      </c>
      <c r="B6652" s="55">
        <v>44206</v>
      </c>
      <c r="C6652" s="10" t="s">
        <v>815</v>
      </c>
      <c r="D6652" s="175">
        <f>VLOOKUP(Pag_Inicio_Corr_mas_casos[[#This Row],[Corregimiento]],Hoja3!$A$2:$D$676,4,0)</f>
        <v>40601</v>
      </c>
      <c r="E6652" s="10">
        <v>28</v>
      </c>
    </row>
    <row r="6653" spans="1:6">
      <c r="A6653" s="174">
        <v>44206</v>
      </c>
      <c r="B6653" s="55">
        <v>44206</v>
      </c>
      <c r="C6653" s="10" t="s">
        <v>719</v>
      </c>
      <c r="D6653" s="175">
        <f>VLOOKUP(Pag_Inicio_Corr_mas_casos[[#This Row],[Corregimiento]],Hoja3!$A$2:$D$676,4,0)</f>
        <v>30113</v>
      </c>
      <c r="E6653" s="10">
        <v>28</v>
      </c>
    </row>
    <row r="6654" spans="1:6">
      <c r="A6654" s="174">
        <v>44206</v>
      </c>
      <c r="B6654" s="55">
        <v>44206</v>
      </c>
      <c r="C6654" s="10" t="s">
        <v>708</v>
      </c>
      <c r="D6654" s="175">
        <f>VLOOKUP(Pag_Inicio_Corr_mas_casos[[#This Row],[Corregimiento]],Hoja3!$A$2:$D$676,4,0)</f>
        <v>80817</v>
      </c>
      <c r="E6654" s="10">
        <v>27</v>
      </c>
    </row>
    <row r="6655" spans="1:6">
      <c r="A6655" s="174">
        <v>44206</v>
      </c>
      <c r="B6655" s="55">
        <v>44206</v>
      </c>
      <c r="C6655" s="10" t="s">
        <v>782</v>
      </c>
      <c r="D6655" s="175">
        <f>VLOOKUP(Pag_Inicio_Corr_mas_casos[[#This Row],[Corregimiento]],Hoja3!$A$2:$D$676,4,0)</f>
        <v>30103</v>
      </c>
      <c r="E6655" s="10">
        <v>26</v>
      </c>
    </row>
    <row r="6656" spans="1:6">
      <c r="A6656" s="174">
        <v>44206</v>
      </c>
      <c r="B6656" s="55">
        <v>44206</v>
      </c>
      <c r="C6656" s="10" t="s">
        <v>711</v>
      </c>
      <c r="D6656" s="175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4">
        <v>44206</v>
      </c>
      <c r="B6657" s="55">
        <v>44206</v>
      </c>
      <c r="C6657" s="10" t="s">
        <v>746</v>
      </c>
      <c r="D6657" s="175">
        <f>VLOOKUP(Pag_Inicio_Corr_mas_casos[[#This Row],[Corregimiento]],Hoja3!$A$2:$D$676,4,0)</f>
        <v>130706</v>
      </c>
      <c r="E6657" s="10">
        <v>26</v>
      </c>
    </row>
    <row r="6658" spans="1:5">
      <c r="A6658" s="174">
        <v>44206</v>
      </c>
      <c r="B6658" s="55">
        <v>44206</v>
      </c>
      <c r="C6658" s="10" t="s">
        <v>694</v>
      </c>
      <c r="D6658" s="175">
        <f>VLOOKUP(Pag_Inicio_Corr_mas_casos[[#This Row],[Corregimiento]],Hoja3!$A$2:$D$676,4,0)</f>
        <v>81009</v>
      </c>
      <c r="E6658" s="10">
        <v>26</v>
      </c>
    </row>
    <row r="6659" spans="1:5">
      <c r="A6659" s="174">
        <v>44206</v>
      </c>
      <c r="B6659" s="55">
        <v>44206</v>
      </c>
      <c r="C6659" s="10" t="s">
        <v>702</v>
      </c>
      <c r="D6659" s="175">
        <f>VLOOKUP(Pag_Inicio_Corr_mas_casos[[#This Row],[Corregimiento]],Hoja3!$A$2:$D$676,4,0)</f>
        <v>80826</v>
      </c>
      <c r="E6659" s="10">
        <v>25</v>
      </c>
    </row>
    <row r="6660" spans="1:5">
      <c r="A6660" s="174">
        <v>44206</v>
      </c>
      <c r="B6660" s="55">
        <v>44206</v>
      </c>
      <c r="C6660" s="10" t="s">
        <v>714</v>
      </c>
      <c r="D6660" s="175">
        <f>VLOOKUP(Pag_Inicio_Corr_mas_casos[[#This Row],[Corregimiento]],Hoja3!$A$2:$D$676,4,0)</f>
        <v>130701</v>
      </c>
      <c r="E6660" s="10">
        <v>24</v>
      </c>
    </row>
    <row r="6661" spans="1:5">
      <c r="A6661" s="174">
        <v>44206</v>
      </c>
      <c r="B6661" s="55">
        <v>44206</v>
      </c>
      <c r="C6661" s="10" t="s">
        <v>793</v>
      </c>
      <c r="D6661" s="175">
        <f>VLOOKUP(Pag_Inicio_Corr_mas_casos[[#This Row],[Corregimiento]],Hoja3!$A$2:$D$676,4,0)</f>
        <v>130108</v>
      </c>
      <c r="E6661" s="10">
        <v>23</v>
      </c>
    </row>
    <row r="6662" spans="1:5">
      <c r="A6662" s="174">
        <v>44206</v>
      </c>
      <c r="B6662" s="55">
        <v>44206</v>
      </c>
      <c r="C6662" s="10" t="s">
        <v>813</v>
      </c>
      <c r="D6662" s="175">
        <f>VLOOKUP(Pag_Inicio_Corr_mas_casos[[#This Row],[Corregimiento]],Hoja3!$A$2:$D$676,4,0)</f>
        <v>40501</v>
      </c>
      <c r="E6662" s="10">
        <v>23</v>
      </c>
    </row>
    <row r="6663" spans="1:5">
      <c r="A6663" s="174">
        <v>44206</v>
      </c>
      <c r="B6663" s="55">
        <v>44206</v>
      </c>
      <c r="C6663" s="10" t="s">
        <v>784</v>
      </c>
      <c r="D6663" s="175">
        <f>VLOOKUP(Pag_Inicio_Corr_mas_casos[[#This Row],[Corregimiento]],Hoja3!$A$2:$D$676,4,0)</f>
        <v>20609</v>
      </c>
      <c r="E6663" s="10">
        <v>23</v>
      </c>
    </row>
    <row r="6664" spans="1:5">
      <c r="A6664" s="174">
        <v>44206</v>
      </c>
      <c r="B6664" s="55">
        <v>44206</v>
      </c>
      <c r="C6664" s="10" t="s">
        <v>701</v>
      </c>
      <c r="D6664" s="175">
        <f>VLOOKUP(Pag_Inicio_Corr_mas_casos[[#This Row],[Corregimiento]],Hoja3!$A$2:$D$676,4,0)</f>
        <v>80814</v>
      </c>
      <c r="E6664" s="10">
        <v>22</v>
      </c>
    </row>
    <row r="6665" spans="1:5">
      <c r="A6665" s="174">
        <v>44206</v>
      </c>
      <c r="B6665" s="55">
        <v>44206</v>
      </c>
      <c r="C6665" s="10" t="s">
        <v>713</v>
      </c>
      <c r="D6665" s="175">
        <f>VLOOKUP(Pag_Inicio_Corr_mas_casos[[#This Row],[Corregimiento]],Hoja3!$A$2:$D$676,4,0)</f>
        <v>50208</v>
      </c>
      <c r="E6665" s="10">
        <v>22</v>
      </c>
    </row>
    <row r="6666" spans="1:5">
      <c r="A6666" s="174">
        <v>44206</v>
      </c>
      <c r="B6666" s="55">
        <v>44206</v>
      </c>
      <c r="C6666" s="10" t="s">
        <v>773</v>
      </c>
      <c r="D6666" s="175">
        <f>VLOOKUP(Pag_Inicio_Corr_mas_casos[[#This Row],[Corregimiento]],Hoja3!$A$2:$D$676,4,0)</f>
        <v>81008</v>
      </c>
      <c r="E6666" s="10">
        <v>22</v>
      </c>
    </row>
    <row r="6667" spans="1:5">
      <c r="A6667" s="174">
        <v>44206</v>
      </c>
      <c r="B6667" s="55">
        <v>44206</v>
      </c>
      <c r="C6667" s="10" t="s">
        <v>692</v>
      </c>
      <c r="D6667" s="175">
        <f>VLOOKUP(Pag_Inicio_Corr_mas_casos[[#This Row],[Corregimiento]],Hoja3!$A$2:$D$676,4,0)</f>
        <v>80810</v>
      </c>
      <c r="E6667" s="10">
        <v>22</v>
      </c>
    </row>
    <row r="6668" spans="1:5">
      <c r="A6668" s="174">
        <v>44206</v>
      </c>
      <c r="B6668" s="55">
        <v>44206</v>
      </c>
      <c r="C6668" s="10" t="s">
        <v>776</v>
      </c>
      <c r="D6668" s="175">
        <f>VLOOKUP(Pag_Inicio_Corr_mas_casos[[#This Row],[Corregimiento]],Hoja3!$A$2:$D$676,4,0)</f>
        <v>81003</v>
      </c>
      <c r="E6668" s="10">
        <v>21</v>
      </c>
    </row>
    <row r="6669" spans="1:5">
      <c r="A6669" s="174">
        <v>44206</v>
      </c>
      <c r="B6669" s="55">
        <v>44206</v>
      </c>
      <c r="C6669" s="10" t="s">
        <v>814</v>
      </c>
      <c r="D6669" s="175">
        <f>VLOOKUP(Pag_Inicio_Corr_mas_casos[[#This Row],[Corregimiento]],Hoja3!$A$2:$D$676,4,0)</f>
        <v>91007</v>
      </c>
      <c r="E6669" s="10">
        <v>19</v>
      </c>
    </row>
    <row r="6670" spans="1:5">
      <c r="A6670" s="174">
        <v>44206</v>
      </c>
      <c r="B6670" s="55">
        <v>44206</v>
      </c>
      <c r="C6670" s="10" t="s">
        <v>722</v>
      </c>
      <c r="D6670" s="175">
        <f>VLOOKUP(Pag_Inicio_Corr_mas_casos[[#This Row],[Corregimiento]],Hoja3!$A$2:$D$676,4,0)</f>
        <v>30107</v>
      </c>
      <c r="E6670" s="10">
        <v>19</v>
      </c>
    </row>
    <row r="6671" spans="1:5">
      <c r="A6671" s="174">
        <v>44206</v>
      </c>
      <c r="B6671" s="55">
        <v>44206</v>
      </c>
      <c r="C6671" s="10" t="s">
        <v>729</v>
      </c>
      <c r="D6671" s="175">
        <f>VLOOKUP(Pag_Inicio_Corr_mas_casos[[#This Row],[Corregimiento]],Hoja3!$A$2:$D$676,4,0)</f>
        <v>40203</v>
      </c>
      <c r="E6671" s="10">
        <v>19</v>
      </c>
    </row>
    <row r="6672" spans="1:5">
      <c r="A6672" s="174">
        <v>44206</v>
      </c>
      <c r="B6672" s="55">
        <v>44206</v>
      </c>
      <c r="C6672" s="10" t="s">
        <v>881</v>
      </c>
      <c r="D6672" s="175">
        <f>VLOOKUP(Pag_Inicio_Corr_mas_casos[[#This Row],[Corregimiento]],Hoja3!$A$2:$D$676,4,0)</f>
        <v>41203</v>
      </c>
      <c r="E6672" s="10">
        <v>18</v>
      </c>
    </row>
    <row r="6673" spans="1:6">
      <c r="A6673" s="174">
        <v>44206</v>
      </c>
      <c r="B6673" s="55">
        <v>44206</v>
      </c>
      <c r="C6673" s="10" t="s">
        <v>750</v>
      </c>
      <c r="D6673" s="175">
        <f>VLOOKUP(Pag_Inicio_Corr_mas_casos[[#This Row],[Corregimiento]],Hoja3!$A$2:$D$676,4,0)</f>
        <v>81005</v>
      </c>
      <c r="E6673" s="10">
        <v>18</v>
      </c>
    </row>
    <row r="6674" spans="1:6">
      <c r="A6674" s="174">
        <v>44206</v>
      </c>
      <c r="B6674" s="55">
        <v>44206</v>
      </c>
      <c r="C6674" s="10" t="s">
        <v>717</v>
      </c>
      <c r="D6674" s="175">
        <f>VLOOKUP(Pag_Inicio_Corr_mas_casos[[#This Row],[Corregimiento]],Hoja3!$A$2:$D$676,4,0)</f>
        <v>81006</v>
      </c>
      <c r="E6674" s="10">
        <v>17</v>
      </c>
    </row>
    <row r="6675" spans="1:6">
      <c r="A6675" s="174">
        <v>44206</v>
      </c>
      <c r="B6675" s="55">
        <v>44206</v>
      </c>
      <c r="C6675" s="10" t="s">
        <v>712</v>
      </c>
      <c r="D6675" s="175">
        <f>VLOOKUP(Pag_Inicio_Corr_mas_casos[[#This Row],[Corregimiento]],Hoja3!$A$2:$D$676,4,0)</f>
        <v>130716</v>
      </c>
      <c r="E6675" s="10">
        <v>17</v>
      </c>
    </row>
    <row r="6676" spans="1:6">
      <c r="A6676" s="174">
        <v>44206</v>
      </c>
      <c r="B6676" s="55">
        <v>44206</v>
      </c>
      <c r="C6676" s="10" t="s">
        <v>730</v>
      </c>
      <c r="D6676" s="175">
        <f>VLOOKUP(Pag_Inicio_Corr_mas_casos[[#This Row],[Corregimiento]],Hoja3!$A$2:$D$676,4,0)</f>
        <v>20207</v>
      </c>
      <c r="E6676" s="10">
        <v>17</v>
      </c>
    </row>
    <row r="6677" spans="1:6">
      <c r="A6677" s="174">
        <v>44206</v>
      </c>
      <c r="B6677" s="55">
        <v>44206</v>
      </c>
      <c r="C6677" s="10" t="s">
        <v>761</v>
      </c>
      <c r="D6677" s="175">
        <f>VLOOKUP(Pag_Inicio_Corr_mas_casos[[#This Row],[Corregimiento]],Hoja3!$A$2:$D$676,4,0)</f>
        <v>60101</v>
      </c>
      <c r="E6677" s="10">
        <v>16</v>
      </c>
    </row>
    <row r="6678" spans="1:6">
      <c r="A6678" s="174">
        <v>44206</v>
      </c>
      <c r="B6678" s="55">
        <v>44206</v>
      </c>
      <c r="C6678" s="10" t="s">
        <v>718</v>
      </c>
      <c r="D6678" s="175">
        <f>VLOOKUP(Pag_Inicio_Corr_mas_casos[[#This Row],[Corregimiento]],Hoja3!$A$2:$D$676,4,0)</f>
        <v>130908</v>
      </c>
      <c r="E6678" s="10">
        <v>16</v>
      </c>
    </row>
    <row r="6679" spans="1:6">
      <c r="A6679" s="174">
        <v>44206</v>
      </c>
      <c r="B6679" s="55">
        <v>44206</v>
      </c>
      <c r="C6679" s="10" t="s">
        <v>882</v>
      </c>
      <c r="D6679" s="175">
        <f>VLOOKUP(Pag_Inicio_Corr_mas_casos[[#This Row],[Corregimiento]],Hoja3!$A$2:$D$676,4,0)</f>
        <v>30112</v>
      </c>
      <c r="E6679" s="10">
        <v>16</v>
      </c>
    </row>
    <row r="6680" spans="1:6">
      <c r="A6680" s="174">
        <v>44206</v>
      </c>
      <c r="B6680" s="55">
        <v>44206</v>
      </c>
      <c r="C6680" s="10" t="s">
        <v>777</v>
      </c>
      <c r="D6680" s="175">
        <f>VLOOKUP(Pag_Inicio_Corr_mas_casos[[#This Row],[Corregimiento]],Hoja3!$A$2:$D$676,4,0)</f>
        <v>91001</v>
      </c>
      <c r="E6680" s="10">
        <v>16</v>
      </c>
    </row>
    <row r="6681" spans="1:6">
      <c r="A6681" s="174">
        <v>44206</v>
      </c>
      <c r="B6681" s="55">
        <v>44206</v>
      </c>
      <c r="C6681" s="10" t="s">
        <v>778</v>
      </c>
      <c r="D6681" s="175">
        <f>VLOOKUP(Pag_Inicio_Corr_mas_casos[[#This Row],[Corregimiento]],Hoja3!$A$2:$D$676,4,0)</f>
        <v>30111</v>
      </c>
      <c r="E6681" s="10">
        <v>15</v>
      </c>
    </row>
    <row r="6682" spans="1:6">
      <c r="A6682" s="174">
        <v>44206</v>
      </c>
      <c r="B6682" s="55">
        <v>44206</v>
      </c>
      <c r="C6682" s="10" t="s">
        <v>715</v>
      </c>
      <c r="D6682" s="175">
        <f>VLOOKUP(Pag_Inicio_Corr_mas_casos[[#This Row],[Corregimiento]],Hoja3!$A$2:$D$676,4,0)</f>
        <v>80804</v>
      </c>
      <c r="E6682" s="10">
        <v>14</v>
      </c>
    </row>
    <row r="6683" spans="1:6">
      <c r="A6683" s="174">
        <v>44206</v>
      </c>
      <c r="B6683" s="55">
        <v>44206</v>
      </c>
      <c r="C6683" s="10" t="s">
        <v>724</v>
      </c>
      <c r="D6683" s="175">
        <f>VLOOKUP(Pag_Inicio_Corr_mas_casos[[#This Row],[Corregimiento]],Hoja3!$A$2:$D$676,4,0)</f>
        <v>130709</v>
      </c>
      <c r="E6683" s="10">
        <v>14</v>
      </c>
    </row>
    <row r="6684" spans="1:6">
      <c r="A6684" s="174">
        <v>44206</v>
      </c>
      <c r="B6684" s="55">
        <v>44206</v>
      </c>
      <c r="C6684" s="10" t="s">
        <v>754</v>
      </c>
      <c r="D6684" s="175">
        <f>VLOOKUP(Pag_Inicio_Corr_mas_casos[[#This Row],[Corregimiento]],Hoja3!$A$2:$D$676,4,0)</f>
        <v>60104</v>
      </c>
      <c r="E6684" s="10">
        <v>14</v>
      </c>
    </row>
    <row r="6685" spans="1:6">
      <c r="A6685" s="174">
        <v>44206</v>
      </c>
      <c r="B6685" s="55">
        <v>44206</v>
      </c>
      <c r="C6685" s="10" t="s">
        <v>697</v>
      </c>
      <c r="D6685" s="175">
        <f>VLOOKUP(Pag_Inicio_Corr_mas_casos[[#This Row],[Corregimiento]],Hoja3!$A$2:$D$676,4,0)</f>
        <v>80807</v>
      </c>
      <c r="E6685" s="10">
        <v>13</v>
      </c>
    </row>
    <row r="6686" spans="1:6">
      <c r="A6686" s="174">
        <v>44206</v>
      </c>
      <c r="B6686" s="55">
        <v>44206</v>
      </c>
      <c r="C6686" s="10" t="s">
        <v>833</v>
      </c>
      <c r="D6686" s="175">
        <f>VLOOKUP(Pag_Inicio_Corr_mas_casos[[#This Row],[Corregimiento]],Hoja3!$A$2:$D$676,4,0)</f>
        <v>40503</v>
      </c>
      <c r="E6686" s="10">
        <v>13</v>
      </c>
    </row>
    <row r="6687" spans="1:6">
      <c r="A6687" s="174">
        <v>44206</v>
      </c>
      <c r="B6687" s="55">
        <v>44206</v>
      </c>
      <c r="C6687" s="10" t="s">
        <v>758</v>
      </c>
      <c r="D6687" s="175">
        <f>VLOOKUP(Pag_Inicio_Corr_mas_casos[[#This Row],[Corregimiento]],Hoja3!$A$2:$D$676,4,0)</f>
        <v>40611</v>
      </c>
      <c r="E6687" s="10">
        <v>13</v>
      </c>
    </row>
    <row r="6688" spans="1:6">
      <c r="A6688" s="174">
        <v>44206</v>
      </c>
      <c r="B6688" s="55">
        <v>44206</v>
      </c>
      <c r="C6688" s="10" t="s">
        <v>746</v>
      </c>
      <c r="D6688" s="10">
        <v>20605</v>
      </c>
      <c r="E6688" s="10">
        <v>13</v>
      </c>
      <c r="F6688" t="s">
        <v>876</v>
      </c>
    </row>
    <row r="6689" spans="1:6">
      <c r="A6689" s="174">
        <v>44206</v>
      </c>
      <c r="B6689" s="55">
        <v>44206</v>
      </c>
      <c r="C6689" s="10" t="s">
        <v>706</v>
      </c>
      <c r="D6689" s="10">
        <v>40607</v>
      </c>
      <c r="E6689" s="10">
        <v>13</v>
      </c>
      <c r="F6689" t="s">
        <v>803</v>
      </c>
    </row>
    <row r="6690" spans="1:6">
      <c r="A6690" s="174">
        <v>44206</v>
      </c>
      <c r="B6690" s="55">
        <v>44206</v>
      </c>
      <c r="C6690" s="10" t="s">
        <v>747</v>
      </c>
      <c r="D6690" s="175">
        <f>VLOOKUP(Pag_Inicio_Corr_mas_casos[[#This Row],[Corregimiento]],Hoja3!$A$2:$D$676,4,0)</f>
        <v>80808</v>
      </c>
      <c r="E6690" s="10">
        <v>13</v>
      </c>
    </row>
    <row r="6691" spans="1:6">
      <c r="A6691" s="174">
        <v>44206</v>
      </c>
      <c r="B6691" s="55">
        <v>44206</v>
      </c>
      <c r="C6691" s="10" t="s">
        <v>703</v>
      </c>
      <c r="D6691" s="175">
        <f>VLOOKUP(Pag_Inicio_Corr_mas_casos[[#This Row],[Corregimiento]],Hoja3!$A$2:$D$676,4,0)</f>
        <v>80811</v>
      </c>
      <c r="E6691" s="10">
        <v>13</v>
      </c>
    </row>
    <row r="6692" spans="1:6">
      <c r="A6692" s="174">
        <v>44206</v>
      </c>
      <c r="B6692" s="55">
        <v>44206</v>
      </c>
      <c r="C6692" s="10" t="s">
        <v>883</v>
      </c>
      <c r="D6692" s="175">
        <f>VLOOKUP(Pag_Inicio_Corr_mas_casos[[#This Row],[Corregimiento]],Hoja3!$A$2:$D$676,4,0)</f>
        <v>60701</v>
      </c>
      <c r="E6692" s="10">
        <v>13</v>
      </c>
    </row>
    <row r="6693" spans="1:6">
      <c r="A6693" s="174">
        <v>44206</v>
      </c>
      <c r="B6693" s="55">
        <v>44206</v>
      </c>
      <c r="C6693" s="10" t="s">
        <v>884</v>
      </c>
      <c r="D6693" s="175">
        <f>VLOOKUP(Pag_Inicio_Corr_mas_casos[[#This Row],[Corregimiento]],Hoja3!$A$2:$D$676,4,0)</f>
        <v>40204</v>
      </c>
      <c r="E6693" s="10">
        <v>12</v>
      </c>
    </row>
    <row r="6694" spans="1:6">
      <c r="A6694" s="174">
        <v>44206</v>
      </c>
      <c r="B6694" s="55">
        <v>44206</v>
      </c>
      <c r="C6694" s="10" t="s">
        <v>726</v>
      </c>
      <c r="D6694" s="175">
        <f>VLOOKUP(Pag_Inicio_Corr_mas_casos[[#This Row],[Corregimiento]],Hoja3!$A$2:$D$676,4,0)</f>
        <v>130103</v>
      </c>
      <c r="E6694" s="10">
        <v>12</v>
      </c>
    </row>
    <row r="6695" spans="1:6">
      <c r="A6695" s="174">
        <v>44206</v>
      </c>
      <c r="B6695" s="55">
        <v>44206</v>
      </c>
      <c r="C6695" s="10" t="s">
        <v>885</v>
      </c>
      <c r="D6695" s="175">
        <f>VLOOKUP(Pag_Inicio_Corr_mas_casos[[#This Row],[Corregimiento]],Hoja3!$A$2:$D$676,4,0)</f>
        <v>130309</v>
      </c>
      <c r="E6695" s="10">
        <v>11</v>
      </c>
    </row>
    <row r="6696" spans="1:6">
      <c r="A6696" s="174">
        <v>44206</v>
      </c>
      <c r="B6696" s="55">
        <v>44206</v>
      </c>
      <c r="C6696" s="10" t="s">
        <v>716</v>
      </c>
      <c r="D6696" s="175">
        <f>VLOOKUP(Pag_Inicio_Corr_mas_casos[[#This Row],[Corregimiento]],Hoja3!$A$2:$D$676,4,0)</f>
        <v>20601</v>
      </c>
      <c r="E6696" s="10">
        <v>11</v>
      </c>
    </row>
    <row r="6697" spans="1:6">
      <c r="A6697" s="174">
        <v>44206</v>
      </c>
      <c r="B6697" s="55">
        <v>44206</v>
      </c>
      <c r="C6697" s="10" t="s">
        <v>871</v>
      </c>
      <c r="D6697" s="175">
        <f>VLOOKUP(Pag_Inicio_Corr_mas_casos[[#This Row],[Corregimiento]],Hoja3!$A$2:$D$676,4,0)</f>
        <v>20106</v>
      </c>
      <c r="E6697" s="10">
        <v>11</v>
      </c>
    </row>
    <row r="6698" spans="1:6">
      <c r="A6698" s="174">
        <v>44206</v>
      </c>
      <c r="B6698" s="55">
        <v>44206</v>
      </c>
      <c r="C6698" s="10" t="s">
        <v>731</v>
      </c>
      <c r="D6698" s="175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525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766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706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702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823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767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801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708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703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716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762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695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802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711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707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700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696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697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709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722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806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825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804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701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705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758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809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805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818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774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886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706</v>
      </c>
      <c r="D6730" s="100">
        <v>40607</v>
      </c>
      <c r="E6730" s="100">
        <v>19</v>
      </c>
      <c r="F6730" s="7" t="s">
        <v>803</v>
      </c>
    </row>
    <row r="6731" spans="1:6">
      <c r="A6731" s="98">
        <v>44207</v>
      </c>
      <c r="B6731" s="99">
        <v>44207</v>
      </c>
      <c r="C6731" s="100" t="s">
        <v>807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777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791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713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723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698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849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712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717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887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775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724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725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773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833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888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793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796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714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761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754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760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827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692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852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862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715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747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834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787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889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699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719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443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791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801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809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525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696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709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708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823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766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706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699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700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702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711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705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774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692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698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775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823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525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767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801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699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766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711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696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791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692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694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708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774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722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775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706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777</v>
      </c>
      <c r="D6800" s="61">
        <f>VLOOKUP(Pag_Inicio_Corr_mas_casos[[#This Row],[Corregimiento]],Hoja3!$A$2:$D$676,4,0)</f>
        <v>91001</v>
      </c>
      <c r="E6800" s="60">
        <v>50</v>
      </c>
    </row>
    <row r="6801" spans="1:5">
      <c r="A6801" s="58">
        <v>44209</v>
      </c>
      <c r="B6801" s="59">
        <v>44209</v>
      </c>
      <c r="C6801" s="60" t="s">
        <v>700</v>
      </c>
      <c r="D6801" s="61">
        <f>VLOOKUP(Pag_Inicio_Corr_mas_casos[[#This Row],[Corregimiento]],Hoja3!$A$2:$D$676,4,0)</f>
        <v>81007</v>
      </c>
      <c r="E6801" s="60">
        <v>50</v>
      </c>
    </row>
    <row r="6802" spans="1:5">
      <c r="A6802" s="58">
        <v>44209</v>
      </c>
      <c r="B6802" s="59">
        <v>44209</v>
      </c>
      <c r="C6802" s="60" t="s">
        <v>815</v>
      </c>
      <c r="D6802" s="61">
        <f>VLOOKUP(Pag_Inicio_Corr_mas_casos[[#This Row],[Corregimiento]],Hoja3!$A$2:$D$676,4,0)</f>
        <v>40601</v>
      </c>
      <c r="E6802" s="60">
        <v>50</v>
      </c>
    </row>
    <row r="6803" spans="1:5">
      <c r="A6803" s="58">
        <v>44209</v>
      </c>
      <c r="B6803" s="59">
        <v>44209</v>
      </c>
      <c r="C6803" s="60" t="s">
        <v>702</v>
      </c>
      <c r="D6803" s="61">
        <f>VLOOKUP(Pag_Inicio_Corr_mas_casos[[#This Row],[Corregimiento]],Hoja3!$A$2:$D$676,4,0)</f>
        <v>80826</v>
      </c>
      <c r="E6803" s="60">
        <v>47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62" workbookViewId="0">
      <selection activeCell="D477" sqref="D47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427</v>
      </c>
      <c r="B1" t="s">
        <v>79</v>
      </c>
      <c r="C1" t="s">
        <v>890</v>
      </c>
      <c r="D1" t="s">
        <v>891</v>
      </c>
    </row>
    <row r="2" spans="1:4">
      <c r="A2" t="s">
        <v>435</v>
      </c>
      <c r="B2" t="s">
        <v>421</v>
      </c>
      <c r="C2" t="s">
        <v>421</v>
      </c>
      <c r="D2">
        <v>80821</v>
      </c>
    </row>
    <row r="3" spans="1:4">
      <c r="A3" t="s">
        <v>892</v>
      </c>
      <c r="B3" t="s">
        <v>417</v>
      </c>
      <c r="C3" t="s">
        <v>893</v>
      </c>
      <c r="D3">
        <v>30202</v>
      </c>
    </row>
    <row r="4" spans="1:4">
      <c r="A4" t="s">
        <v>894</v>
      </c>
      <c r="B4" t="s">
        <v>424</v>
      </c>
      <c r="C4" t="s">
        <v>424</v>
      </c>
      <c r="D4">
        <v>70313</v>
      </c>
    </row>
    <row r="5" spans="1:4">
      <c r="A5" t="s">
        <v>895</v>
      </c>
      <c r="B5" t="s">
        <v>416</v>
      </c>
      <c r="C5" t="s">
        <v>896</v>
      </c>
      <c r="D5">
        <v>120502</v>
      </c>
    </row>
    <row r="6" spans="1:4">
      <c r="A6" t="s">
        <v>897</v>
      </c>
      <c r="B6" t="s">
        <v>420</v>
      </c>
      <c r="C6" t="s">
        <v>898</v>
      </c>
      <c r="D6">
        <v>50313</v>
      </c>
    </row>
    <row r="7" spans="1:4">
      <c r="A7" t="s">
        <v>499</v>
      </c>
      <c r="B7" t="s">
        <v>422</v>
      </c>
      <c r="C7" t="s">
        <v>899</v>
      </c>
      <c r="D7">
        <v>20101</v>
      </c>
    </row>
    <row r="8" spans="1:4">
      <c r="A8" t="s">
        <v>530</v>
      </c>
      <c r="B8" t="s">
        <v>419</v>
      </c>
      <c r="C8" t="s">
        <v>419</v>
      </c>
      <c r="D8">
        <v>100102</v>
      </c>
    </row>
    <row r="9" spans="1:4">
      <c r="A9" t="s">
        <v>497</v>
      </c>
      <c r="B9" t="s">
        <v>426</v>
      </c>
      <c r="C9" t="s">
        <v>900</v>
      </c>
      <c r="D9">
        <v>40101</v>
      </c>
    </row>
    <row r="10" spans="1:4">
      <c r="A10" t="s">
        <v>440</v>
      </c>
      <c r="B10" t="s">
        <v>421</v>
      </c>
      <c r="C10" t="s">
        <v>421</v>
      </c>
      <c r="D10">
        <v>80822</v>
      </c>
    </row>
    <row r="11" spans="1:4">
      <c r="A11" t="s">
        <v>503</v>
      </c>
      <c r="B11" t="s">
        <v>415</v>
      </c>
      <c r="C11" t="s">
        <v>901</v>
      </c>
      <c r="D11">
        <v>10401</v>
      </c>
    </row>
    <row r="12" spans="1:4">
      <c r="A12" t="s">
        <v>902</v>
      </c>
      <c r="B12" t="s">
        <v>416</v>
      </c>
      <c r="C12" t="s">
        <v>903</v>
      </c>
      <c r="D12">
        <v>120902</v>
      </c>
    </row>
    <row r="13" spans="1:4">
      <c r="A13" t="s">
        <v>551</v>
      </c>
      <c r="B13" t="s">
        <v>426</v>
      </c>
      <c r="C13" t="s">
        <v>904</v>
      </c>
      <c r="D13">
        <v>40404</v>
      </c>
    </row>
    <row r="14" spans="1:4">
      <c r="A14" t="s">
        <v>537</v>
      </c>
      <c r="B14" t="s">
        <v>416</v>
      </c>
      <c r="C14" t="s">
        <v>905</v>
      </c>
      <c r="D14">
        <v>120302</v>
      </c>
    </row>
    <row r="15" spans="1:4">
      <c r="A15" t="s">
        <v>627</v>
      </c>
      <c r="B15" t="s">
        <v>416</v>
      </c>
      <c r="C15" t="s">
        <v>896</v>
      </c>
      <c r="D15">
        <v>120503</v>
      </c>
    </row>
    <row r="16" spans="1:4">
      <c r="A16" t="s">
        <v>906</v>
      </c>
      <c r="B16" t="s">
        <v>424</v>
      </c>
      <c r="C16" t="s">
        <v>907</v>
      </c>
      <c r="D16">
        <v>70702</v>
      </c>
    </row>
    <row r="17" spans="1:4">
      <c r="A17" t="s">
        <v>599</v>
      </c>
      <c r="B17" t="s">
        <v>418</v>
      </c>
      <c r="C17" t="s">
        <v>908</v>
      </c>
      <c r="D17">
        <v>130703</v>
      </c>
    </row>
    <row r="18" spans="1:4">
      <c r="A18" t="s">
        <v>442</v>
      </c>
      <c r="B18" t="s">
        <v>421</v>
      </c>
      <c r="C18" t="s">
        <v>909</v>
      </c>
      <c r="D18">
        <v>81001</v>
      </c>
    </row>
    <row r="19" spans="1:4">
      <c r="A19" t="s">
        <v>483</v>
      </c>
      <c r="B19" t="s">
        <v>421</v>
      </c>
      <c r="C19" t="s">
        <v>421</v>
      </c>
      <c r="D19">
        <v>80814</v>
      </c>
    </row>
    <row r="20" spans="1:4">
      <c r="A20" t="s">
        <v>574</v>
      </c>
      <c r="B20" t="s">
        <v>422</v>
      </c>
      <c r="C20" t="s">
        <v>910</v>
      </c>
      <c r="D20">
        <v>20201</v>
      </c>
    </row>
    <row r="21" spans="1:4">
      <c r="A21" t="s">
        <v>911</v>
      </c>
      <c r="B21" t="s">
        <v>425</v>
      </c>
      <c r="C21" t="s">
        <v>912</v>
      </c>
      <c r="D21">
        <v>91202</v>
      </c>
    </row>
    <row r="22" spans="1:4">
      <c r="A22" t="s">
        <v>445</v>
      </c>
      <c r="B22" t="s">
        <v>421</v>
      </c>
      <c r="C22" t="s">
        <v>909</v>
      </c>
      <c r="D22">
        <v>81006</v>
      </c>
    </row>
    <row r="23" spans="1:4">
      <c r="A23" t="s">
        <v>913</v>
      </c>
      <c r="B23" t="s">
        <v>418</v>
      </c>
      <c r="C23" t="s">
        <v>908</v>
      </c>
      <c r="D23">
        <v>130704</v>
      </c>
    </row>
    <row r="24" spans="1:4">
      <c r="A24" t="s">
        <v>430</v>
      </c>
      <c r="B24" t="s">
        <v>418</v>
      </c>
      <c r="C24" t="s">
        <v>914</v>
      </c>
      <c r="D24">
        <v>130101</v>
      </c>
    </row>
    <row r="25" spans="1:4">
      <c r="A25" t="s">
        <v>571</v>
      </c>
      <c r="B25" t="s">
        <v>426</v>
      </c>
      <c r="C25" t="s">
        <v>501</v>
      </c>
      <c r="D25">
        <v>40502</v>
      </c>
    </row>
    <row r="26" spans="1:4">
      <c r="A26" t="s">
        <v>602</v>
      </c>
      <c r="B26" t="s">
        <v>425</v>
      </c>
      <c r="C26" t="s">
        <v>915</v>
      </c>
      <c r="D26">
        <v>90101</v>
      </c>
    </row>
    <row r="27" spans="1:4">
      <c r="A27" t="s">
        <v>577</v>
      </c>
      <c r="B27" t="s">
        <v>426</v>
      </c>
      <c r="C27" t="s">
        <v>473</v>
      </c>
      <c r="D27">
        <v>40204</v>
      </c>
    </row>
    <row r="28" spans="1:4">
      <c r="A28" t="s">
        <v>916</v>
      </c>
      <c r="B28" t="s">
        <v>426</v>
      </c>
      <c r="C28" t="s">
        <v>917</v>
      </c>
      <c r="D28">
        <v>40302</v>
      </c>
    </row>
    <row r="29" spans="1:4">
      <c r="A29" t="s">
        <v>918</v>
      </c>
      <c r="B29" t="s">
        <v>416</v>
      </c>
      <c r="C29" t="s">
        <v>508</v>
      </c>
      <c r="D29">
        <v>120702</v>
      </c>
    </row>
    <row r="30" spans="1:4">
      <c r="A30" t="s">
        <v>532</v>
      </c>
      <c r="B30" t="s">
        <v>425</v>
      </c>
      <c r="C30" t="s">
        <v>919</v>
      </c>
      <c r="D30">
        <v>91102</v>
      </c>
    </row>
    <row r="31" spans="1:4">
      <c r="A31" t="s">
        <v>532</v>
      </c>
      <c r="B31" t="s">
        <v>424</v>
      </c>
      <c r="C31" t="s">
        <v>920</v>
      </c>
      <c r="D31">
        <v>70402</v>
      </c>
    </row>
    <row r="32" spans="1:4">
      <c r="A32" t="s">
        <v>921</v>
      </c>
      <c r="B32" t="s">
        <v>415</v>
      </c>
      <c r="C32" t="s">
        <v>922</v>
      </c>
      <c r="D32">
        <v>10306</v>
      </c>
    </row>
    <row r="33" spans="1:4">
      <c r="A33" t="s">
        <v>923</v>
      </c>
      <c r="B33" t="s">
        <v>424</v>
      </c>
      <c r="C33" t="s">
        <v>528</v>
      </c>
      <c r="D33">
        <v>70202</v>
      </c>
    </row>
    <row r="34" spans="1:4">
      <c r="A34" t="s">
        <v>924</v>
      </c>
      <c r="B34" t="s">
        <v>424</v>
      </c>
      <c r="C34" t="s">
        <v>920</v>
      </c>
      <c r="D34">
        <v>70403</v>
      </c>
    </row>
    <row r="35" spans="1:4">
      <c r="A35" t="s">
        <v>547</v>
      </c>
      <c r="B35" t="s">
        <v>416</v>
      </c>
      <c r="C35" t="s">
        <v>905</v>
      </c>
      <c r="D35">
        <v>120303</v>
      </c>
    </row>
    <row r="36" spans="1:4">
      <c r="A36" t="s">
        <v>925</v>
      </c>
      <c r="B36" t="s">
        <v>425</v>
      </c>
      <c r="C36" t="s">
        <v>926</v>
      </c>
      <c r="D36">
        <v>90202</v>
      </c>
    </row>
    <row r="37" spans="1:4">
      <c r="A37" t="s">
        <v>927</v>
      </c>
      <c r="B37" t="s">
        <v>415</v>
      </c>
      <c r="C37" t="s">
        <v>928</v>
      </c>
      <c r="D37">
        <v>10213</v>
      </c>
    </row>
    <row r="38" spans="1:4">
      <c r="A38" t="s">
        <v>527</v>
      </c>
      <c r="B38" t="s">
        <v>415</v>
      </c>
      <c r="C38" t="s">
        <v>901</v>
      </c>
      <c r="D38">
        <v>10403</v>
      </c>
    </row>
    <row r="39" spans="1:4">
      <c r="A39" t="s">
        <v>479</v>
      </c>
      <c r="B39" t="s">
        <v>418</v>
      </c>
      <c r="C39" t="s">
        <v>908</v>
      </c>
      <c r="D39">
        <v>130701</v>
      </c>
    </row>
    <row r="40" spans="1:4">
      <c r="A40" t="s">
        <v>447</v>
      </c>
      <c r="B40" t="s">
        <v>418</v>
      </c>
      <c r="C40" t="s">
        <v>908</v>
      </c>
      <c r="D40">
        <v>130702</v>
      </c>
    </row>
    <row r="41" spans="1:4">
      <c r="A41" t="s">
        <v>929</v>
      </c>
      <c r="B41" t="s">
        <v>415</v>
      </c>
      <c r="C41" t="s">
        <v>901</v>
      </c>
      <c r="D41">
        <v>10402</v>
      </c>
    </row>
    <row r="42" spans="1:4">
      <c r="A42" t="s">
        <v>513</v>
      </c>
      <c r="B42" t="s">
        <v>417</v>
      </c>
      <c r="C42" t="s">
        <v>417</v>
      </c>
      <c r="D42">
        <v>30101</v>
      </c>
    </row>
    <row r="43" spans="1:4">
      <c r="A43" t="s">
        <v>930</v>
      </c>
      <c r="B43" t="s">
        <v>417</v>
      </c>
      <c r="C43" t="s">
        <v>417</v>
      </c>
      <c r="D43">
        <v>30102</v>
      </c>
    </row>
    <row r="44" spans="1:4">
      <c r="A44" t="s">
        <v>653</v>
      </c>
      <c r="B44" t="s">
        <v>422</v>
      </c>
      <c r="C44" t="s">
        <v>899</v>
      </c>
      <c r="D44">
        <v>20105</v>
      </c>
    </row>
    <row r="45" spans="1:4">
      <c r="A45" t="s">
        <v>931</v>
      </c>
      <c r="B45" t="s">
        <v>415</v>
      </c>
      <c r="C45" t="s">
        <v>415</v>
      </c>
      <c r="D45">
        <v>10102</v>
      </c>
    </row>
    <row r="46" spans="1:4">
      <c r="A46" t="s">
        <v>932</v>
      </c>
      <c r="B46" t="s">
        <v>424</v>
      </c>
      <c r="C46" t="s">
        <v>528</v>
      </c>
      <c r="D46">
        <v>70203</v>
      </c>
    </row>
    <row r="47" spans="1:4">
      <c r="A47" t="s">
        <v>645</v>
      </c>
      <c r="B47" t="s">
        <v>418</v>
      </c>
      <c r="C47" t="s">
        <v>933</v>
      </c>
      <c r="D47">
        <v>130402</v>
      </c>
    </row>
    <row r="48" spans="1:4">
      <c r="A48" t="s">
        <v>436</v>
      </c>
      <c r="B48" t="s">
        <v>421</v>
      </c>
      <c r="C48" t="s">
        <v>909</v>
      </c>
      <c r="D48">
        <v>81007</v>
      </c>
    </row>
    <row r="49" spans="1:4">
      <c r="A49" t="s">
        <v>431</v>
      </c>
      <c r="B49" t="s">
        <v>421</v>
      </c>
      <c r="C49" t="s">
        <v>909</v>
      </c>
      <c r="D49">
        <v>81002</v>
      </c>
    </row>
    <row r="50" spans="1:4">
      <c r="A50" t="s">
        <v>482</v>
      </c>
      <c r="B50" t="s">
        <v>421</v>
      </c>
      <c r="C50" t="s">
        <v>421</v>
      </c>
      <c r="D50">
        <v>80807</v>
      </c>
    </row>
    <row r="51" spans="1:4">
      <c r="A51" t="s">
        <v>482</v>
      </c>
      <c r="B51" t="s">
        <v>426</v>
      </c>
      <c r="C51" t="s">
        <v>934</v>
      </c>
      <c r="D51">
        <v>41302</v>
      </c>
    </row>
    <row r="52" spans="1:4">
      <c r="A52" t="s">
        <v>449</v>
      </c>
      <c r="B52" t="s">
        <v>421</v>
      </c>
      <c r="C52" t="s">
        <v>421</v>
      </c>
      <c r="D52">
        <v>80806</v>
      </c>
    </row>
    <row r="53" spans="1:4">
      <c r="A53" t="s">
        <v>935</v>
      </c>
      <c r="B53" t="s">
        <v>426</v>
      </c>
      <c r="C53" t="s">
        <v>564</v>
      </c>
      <c r="D53">
        <v>40602</v>
      </c>
    </row>
    <row r="54" spans="1:4">
      <c r="A54" t="s">
        <v>504</v>
      </c>
      <c r="B54" t="s">
        <v>416</v>
      </c>
      <c r="C54" t="s">
        <v>457</v>
      </c>
      <c r="D54">
        <v>120601</v>
      </c>
    </row>
    <row r="55" spans="1:4">
      <c r="A55" t="s">
        <v>568</v>
      </c>
      <c r="B55" t="s">
        <v>425</v>
      </c>
      <c r="C55" t="s">
        <v>615</v>
      </c>
      <c r="D55">
        <v>90402</v>
      </c>
    </row>
    <row r="56" spans="1:4">
      <c r="A56" t="s">
        <v>936</v>
      </c>
      <c r="B56" t="s">
        <v>426</v>
      </c>
      <c r="C56" t="s">
        <v>937</v>
      </c>
      <c r="D56">
        <v>41202</v>
      </c>
    </row>
    <row r="57" spans="1:4">
      <c r="A57" t="s">
        <v>598</v>
      </c>
      <c r="B57" t="s">
        <v>416</v>
      </c>
      <c r="C57" t="s">
        <v>938</v>
      </c>
      <c r="D57">
        <v>120102</v>
      </c>
    </row>
    <row r="58" spans="1:4">
      <c r="A58" t="s">
        <v>500</v>
      </c>
      <c r="B58" t="s">
        <v>420</v>
      </c>
      <c r="C58" t="s">
        <v>488</v>
      </c>
      <c r="D58">
        <v>50202</v>
      </c>
    </row>
    <row r="59" spans="1:4">
      <c r="A59" t="s">
        <v>939</v>
      </c>
      <c r="B59" t="s">
        <v>426</v>
      </c>
      <c r="C59" t="s">
        <v>937</v>
      </c>
      <c r="D59">
        <v>41203</v>
      </c>
    </row>
    <row r="60" spans="1:4">
      <c r="A60" t="s">
        <v>529</v>
      </c>
      <c r="B60" t="s">
        <v>415</v>
      </c>
      <c r="C60" t="s">
        <v>415</v>
      </c>
      <c r="D60">
        <v>10101</v>
      </c>
    </row>
    <row r="61" spans="1:4">
      <c r="A61" t="s">
        <v>552</v>
      </c>
      <c r="B61" t="s">
        <v>426</v>
      </c>
      <c r="C61" t="s">
        <v>917</v>
      </c>
      <c r="D61">
        <v>40301</v>
      </c>
    </row>
    <row r="62" spans="1:4">
      <c r="A62" t="s">
        <v>608</v>
      </c>
      <c r="B62" t="s">
        <v>426</v>
      </c>
      <c r="C62" t="s">
        <v>904</v>
      </c>
      <c r="D62">
        <v>40401</v>
      </c>
    </row>
    <row r="63" spans="1:4">
      <c r="A63" t="s">
        <v>940</v>
      </c>
      <c r="B63" t="s">
        <v>425</v>
      </c>
      <c r="C63" t="s">
        <v>615</v>
      </c>
      <c r="D63">
        <v>90403</v>
      </c>
    </row>
    <row r="64" spans="1:4">
      <c r="A64" t="s">
        <v>941</v>
      </c>
      <c r="B64" t="s">
        <v>426</v>
      </c>
      <c r="C64" t="s">
        <v>942</v>
      </c>
      <c r="D64">
        <v>41002</v>
      </c>
    </row>
    <row r="65" spans="1:4">
      <c r="A65" t="s">
        <v>943</v>
      </c>
      <c r="B65" t="s">
        <v>421</v>
      </c>
      <c r="C65" t="s">
        <v>944</v>
      </c>
      <c r="D65">
        <v>80602</v>
      </c>
    </row>
    <row r="66" spans="1:4">
      <c r="A66" t="s">
        <v>514</v>
      </c>
      <c r="B66" t="s">
        <v>417</v>
      </c>
      <c r="C66" t="s">
        <v>417</v>
      </c>
      <c r="D66">
        <v>30103</v>
      </c>
    </row>
    <row r="67" spans="1:4">
      <c r="A67" t="s">
        <v>945</v>
      </c>
      <c r="B67" t="s">
        <v>418</v>
      </c>
      <c r="C67" t="s">
        <v>933</v>
      </c>
      <c r="D67">
        <v>130403</v>
      </c>
    </row>
    <row r="68" spans="1:4">
      <c r="A68" t="s">
        <v>946</v>
      </c>
      <c r="B68" t="s">
        <v>416</v>
      </c>
      <c r="C68" t="s">
        <v>896</v>
      </c>
      <c r="D68">
        <v>120501</v>
      </c>
    </row>
    <row r="69" spans="1:4">
      <c r="A69" t="s">
        <v>501</v>
      </c>
      <c r="B69" t="s">
        <v>426</v>
      </c>
      <c r="C69" t="s">
        <v>501</v>
      </c>
      <c r="D69">
        <v>40503</v>
      </c>
    </row>
    <row r="70" spans="1:4">
      <c r="A70" t="s">
        <v>947</v>
      </c>
      <c r="B70" t="s">
        <v>416</v>
      </c>
      <c r="C70" t="s">
        <v>948</v>
      </c>
      <c r="D70">
        <v>120802</v>
      </c>
    </row>
    <row r="71" spans="1:4">
      <c r="A71" t="s">
        <v>444</v>
      </c>
      <c r="B71" t="s">
        <v>418</v>
      </c>
      <c r="C71" t="s">
        <v>914</v>
      </c>
      <c r="D71">
        <v>130107</v>
      </c>
    </row>
    <row r="72" spans="1:4">
      <c r="A72" t="s">
        <v>949</v>
      </c>
      <c r="B72" t="s">
        <v>422</v>
      </c>
      <c r="C72" t="s">
        <v>910</v>
      </c>
      <c r="D72">
        <v>20210</v>
      </c>
    </row>
    <row r="73" spans="1:4">
      <c r="A73" t="s">
        <v>950</v>
      </c>
      <c r="B73" t="s">
        <v>423</v>
      </c>
      <c r="C73" t="s">
        <v>951</v>
      </c>
      <c r="D73">
        <v>60502</v>
      </c>
    </row>
    <row r="74" spans="1:4">
      <c r="A74" t="s">
        <v>950</v>
      </c>
      <c r="B74" t="s">
        <v>418</v>
      </c>
      <c r="C74" t="s">
        <v>933</v>
      </c>
      <c r="D74">
        <v>130404</v>
      </c>
    </row>
    <row r="75" spans="1:4">
      <c r="A75" t="s">
        <v>950</v>
      </c>
      <c r="B75" t="s">
        <v>422</v>
      </c>
      <c r="C75" t="s">
        <v>910</v>
      </c>
      <c r="D75">
        <v>20202</v>
      </c>
    </row>
    <row r="76" spans="1:4">
      <c r="A76" t="s">
        <v>952</v>
      </c>
      <c r="B76" t="s">
        <v>417</v>
      </c>
      <c r="C76" t="s">
        <v>953</v>
      </c>
      <c r="D76">
        <v>30402</v>
      </c>
    </row>
    <row r="77" spans="1:4">
      <c r="A77" t="s">
        <v>461</v>
      </c>
      <c r="B77" t="s">
        <v>421</v>
      </c>
      <c r="C77" t="s">
        <v>421</v>
      </c>
      <c r="D77">
        <v>80815</v>
      </c>
    </row>
    <row r="78" spans="1:4">
      <c r="A78" t="s">
        <v>649</v>
      </c>
      <c r="B78" t="s">
        <v>418</v>
      </c>
      <c r="C78" t="s">
        <v>954</v>
      </c>
      <c r="D78">
        <v>130302</v>
      </c>
    </row>
    <row r="79" spans="1:4">
      <c r="A79" t="s">
        <v>955</v>
      </c>
      <c r="B79" t="s">
        <v>416</v>
      </c>
      <c r="C79" t="s">
        <v>457</v>
      </c>
      <c r="D79">
        <v>120610</v>
      </c>
    </row>
    <row r="80" spans="1:4">
      <c r="A80" t="s">
        <v>956</v>
      </c>
      <c r="B80" t="s">
        <v>426</v>
      </c>
      <c r="C80" t="s">
        <v>904</v>
      </c>
      <c r="D80">
        <v>40402</v>
      </c>
    </row>
    <row r="81" spans="1:4">
      <c r="A81" t="s">
        <v>629</v>
      </c>
      <c r="B81" t="s">
        <v>425</v>
      </c>
      <c r="C81" t="s">
        <v>919</v>
      </c>
      <c r="D81">
        <v>91103</v>
      </c>
    </row>
    <row r="82" spans="1:4">
      <c r="A82" t="s">
        <v>957</v>
      </c>
      <c r="B82" t="s">
        <v>425</v>
      </c>
      <c r="C82" t="s">
        <v>926</v>
      </c>
      <c r="D82">
        <v>90201</v>
      </c>
    </row>
    <row r="83" spans="1:4">
      <c r="A83" t="s">
        <v>958</v>
      </c>
      <c r="B83" t="s">
        <v>425</v>
      </c>
      <c r="C83" t="s">
        <v>898</v>
      </c>
      <c r="D83">
        <v>90902</v>
      </c>
    </row>
    <row r="84" spans="1:4">
      <c r="A84" t="s">
        <v>959</v>
      </c>
      <c r="B84" t="s">
        <v>416</v>
      </c>
      <c r="C84" t="s">
        <v>938</v>
      </c>
      <c r="D84">
        <v>120103</v>
      </c>
    </row>
    <row r="85" spans="1:4">
      <c r="A85" t="s">
        <v>960</v>
      </c>
      <c r="B85" t="s">
        <v>424</v>
      </c>
      <c r="C85" t="s">
        <v>907</v>
      </c>
      <c r="D85">
        <v>70710</v>
      </c>
    </row>
    <row r="86" spans="1:4">
      <c r="A86" t="s">
        <v>961</v>
      </c>
      <c r="B86" t="s">
        <v>420</v>
      </c>
      <c r="C86" t="s">
        <v>962</v>
      </c>
      <c r="D86">
        <v>50102</v>
      </c>
    </row>
    <row r="87" spans="1:4">
      <c r="A87" t="s">
        <v>963</v>
      </c>
      <c r="B87" t="s">
        <v>418</v>
      </c>
      <c r="C87" t="s">
        <v>954</v>
      </c>
      <c r="D87">
        <v>130303</v>
      </c>
    </row>
    <row r="88" spans="1:4">
      <c r="A88" t="s">
        <v>964</v>
      </c>
      <c r="B88" t="s">
        <v>426</v>
      </c>
      <c r="C88" t="s">
        <v>900</v>
      </c>
      <c r="D88">
        <v>40108</v>
      </c>
    </row>
    <row r="89" spans="1:4">
      <c r="A89" t="s">
        <v>617</v>
      </c>
      <c r="B89" t="s">
        <v>425</v>
      </c>
      <c r="C89" t="s">
        <v>965</v>
      </c>
      <c r="D89">
        <v>91007</v>
      </c>
    </row>
    <row r="90" spans="1:4">
      <c r="A90" t="s">
        <v>966</v>
      </c>
      <c r="B90" t="s">
        <v>424</v>
      </c>
      <c r="C90" t="s">
        <v>907</v>
      </c>
      <c r="D90">
        <v>70703</v>
      </c>
    </row>
    <row r="91" spans="1:4">
      <c r="A91" t="s">
        <v>651</v>
      </c>
      <c r="B91" t="s">
        <v>426</v>
      </c>
      <c r="C91" t="s">
        <v>942</v>
      </c>
      <c r="D91">
        <v>41003</v>
      </c>
    </row>
    <row r="92" spans="1:4">
      <c r="A92" t="s">
        <v>641</v>
      </c>
      <c r="B92" t="s">
        <v>422</v>
      </c>
      <c r="C92" t="s">
        <v>967</v>
      </c>
      <c r="D92">
        <v>20602</v>
      </c>
    </row>
    <row r="93" spans="1:4">
      <c r="A93" t="s">
        <v>641</v>
      </c>
      <c r="B93" t="s">
        <v>416</v>
      </c>
      <c r="C93" t="s">
        <v>508</v>
      </c>
      <c r="D93">
        <v>120708</v>
      </c>
    </row>
    <row r="94" spans="1:4">
      <c r="A94" t="s">
        <v>533</v>
      </c>
      <c r="B94" t="s">
        <v>425</v>
      </c>
      <c r="C94" t="s">
        <v>968</v>
      </c>
      <c r="D94">
        <v>90301</v>
      </c>
    </row>
    <row r="95" spans="1:4">
      <c r="A95" t="s">
        <v>519</v>
      </c>
      <c r="B95" t="s">
        <v>421</v>
      </c>
      <c r="C95" t="s">
        <v>634</v>
      </c>
      <c r="D95">
        <v>80502</v>
      </c>
    </row>
    <row r="96" spans="1:4">
      <c r="A96" t="s">
        <v>969</v>
      </c>
      <c r="B96" t="s">
        <v>422</v>
      </c>
      <c r="C96" t="s">
        <v>970</v>
      </c>
      <c r="D96">
        <v>20402</v>
      </c>
    </row>
    <row r="97" spans="1:4">
      <c r="A97" t="s">
        <v>496</v>
      </c>
      <c r="B97" t="s">
        <v>418</v>
      </c>
      <c r="C97" t="s">
        <v>954</v>
      </c>
      <c r="D97">
        <v>130301</v>
      </c>
    </row>
    <row r="98" spans="1:4">
      <c r="A98" t="s">
        <v>971</v>
      </c>
      <c r="B98" t="s">
        <v>425</v>
      </c>
      <c r="C98" t="s">
        <v>965</v>
      </c>
      <c r="D98">
        <v>91009</v>
      </c>
    </row>
    <row r="99" spans="1:4">
      <c r="A99" t="s">
        <v>972</v>
      </c>
      <c r="B99" t="s">
        <v>416</v>
      </c>
      <c r="C99" t="s">
        <v>973</v>
      </c>
      <c r="D99">
        <v>120202</v>
      </c>
    </row>
    <row r="100" spans="1:4">
      <c r="A100" t="s">
        <v>478</v>
      </c>
      <c r="B100" t="s">
        <v>417</v>
      </c>
      <c r="C100" t="s">
        <v>417</v>
      </c>
      <c r="D100">
        <v>30104</v>
      </c>
    </row>
    <row r="101" spans="1:4">
      <c r="A101" t="s">
        <v>974</v>
      </c>
      <c r="B101" t="s">
        <v>425</v>
      </c>
      <c r="C101" t="s">
        <v>919</v>
      </c>
      <c r="D101">
        <v>91104</v>
      </c>
    </row>
    <row r="102" spans="1:4">
      <c r="A102" t="s">
        <v>665</v>
      </c>
      <c r="B102" t="s">
        <v>425</v>
      </c>
      <c r="C102" t="s">
        <v>975</v>
      </c>
      <c r="D102">
        <v>90705</v>
      </c>
    </row>
    <row r="103" spans="1:4">
      <c r="A103" t="s">
        <v>976</v>
      </c>
      <c r="B103" t="s">
        <v>415</v>
      </c>
      <c r="C103" t="s">
        <v>415</v>
      </c>
      <c r="D103">
        <v>10103</v>
      </c>
    </row>
    <row r="104" spans="1:4">
      <c r="A104" t="s">
        <v>977</v>
      </c>
      <c r="B104" t="s">
        <v>425</v>
      </c>
      <c r="C104" t="s">
        <v>978</v>
      </c>
      <c r="D104">
        <v>90606</v>
      </c>
    </row>
    <row r="105" spans="1:4">
      <c r="A105" t="s">
        <v>979</v>
      </c>
      <c r="B105" t="s">
        <v>418</v>
      </c>
      <c r="C105" t="s">
        <v>954</v>
      </c>
      <c r="D105">
        <v>130304</v>
      </c>
    </row>
    <row r="106" spans="1:4">
      <c r="A106" t="s">
        <v>980</v>
      </c>
      <c r="B106" t="s">
        <v>416</v>
      </c>
      <c r="C106" t="s">
        <v>938</v>
      </c>
      <c r="D106">
        <v>120104</v>
      </c>
    </row>
    <row r="107" spans="1:4">
      <c r="A107" t="s">
        <v>981</v>
      </c>
      <c r="B107" t="s">
        <v>416</v>
      </c>
      <c r="C107" t="s">
        <v>905</v>
      </c>
      <c r="D107">
        <v>120304</v>
      </c>
    </row>
    <row r="108" spans="1:4">
      <c r="A108" t="s">
        <v>982</v>
      </c>
      <c r="B108" t="s">
        <v>425</v>
      </c>
      <c r="C108" t="s">
        <v>567</v>
      </c>
      <c r="D108">
        <v>90502</v>
      </c>
    </row>
    <row r="109" spans="1:4">
      <c r="A109" t="s">
        <v>983</v>
      </c>
      <c r="B109" t="s">
        <v>416</v>
      </c>
      <c r="C109" t="s">
        <v>938</v>
      </c>
      <c r="D109">
        <v>120105</v>
      </c>
    </row>
    <row r="110" spans="1:4">
      <c r="A110" t="s">
        <v>984</v>
      </c>
      <c r="B110" t="s">
        <v>416</v>
      </c>
      <c r="C110" t="s">
        <v>985</v>
      </c>
      <c r="D110">
        <v>120401</v>
      </c>
    </row>
    <row r="111" spans="1:4">
      <c r="A111" t="s">
        <v>986</v>
      </c>
      <c r="B111" t="s">
        <v>423</v>
      </c>
      <c r="C111" t="s">
        <v>987</v>
      </c>
      <c r="D111">
        <v>60402</v>
      </c>
    </row>
    <row r="112" spans="1:4">
      <c r="A112" t="s">
        <v>505</v>
      </c>
      <c r="B112" t="s">
        <v>416</v>
      </c>
      <c r="C112" t="s">
        <v>896</v>
      </c>
      <c r="D112">
        <v>120504</v>
      </c>
    </row>
    <row r="113" spans="1:4">
      <c r="A113" t="s">
        <v>637</v>
      </c>
      <c r="B113" t="s">
        <v>425</v>
      </c>
      <c r="C113" t="s">
        <v>968</v>
      </c>
      <c r="D113">
        <v>90302</v>
      </c>
    </row>
    <row r="114" spans="1:4">
      <c r="A114" t="s">
        <v>988</v>
      </c>
      <c r="B114" t="s">
        <v>416</v>
      </c>
      <c r="C114" t="s">
        <v>905</v>
      </c>
      <c r="D114">
        <v>120305</v>
      </c>
    </row>
    <row r="115" spans="1:4">
      <c r="A115" t="s">
        <v>516</v>
      </c>
      <c r="B115" t="s">
        <v>426</v>
      </c>
      <c r="C115" t="s">
        <v>989</v>
      </c>
      <c r="D115">
        <v>41402</v>
      </c>
    </row>
    <row r="116" spans="1:4">
      <c r="A116" t="s">
        <v>450</v>
      </c>
      <c r="B116" t="s">
        <v>418</v>
      </c>
      <c r="C116" t="s">
        <v>914</v>
      </c>
      <c r="D116">
        <v>130108</v>
      </c>
    </row>
    <row r="117" spans="1:4">
      <c r="A117" t="s">
        <v>990</v>
      </c>
      <c r="B117" t="s">
        <v>426</v>
      </c>
      <c r="C117" t="s">
        <v>934</v>
      </c>
      <c r="D117">
        <v>41303</v>
      </c>
    </row>
    <row r="118" spans="1:4">
      <c r="A118" t="s">
        <v>646</v>
      </c>
      <c r="B118" t="s">
        <v>418</v>
      </c>
      <c r="C118" t="s">
        <v>933</v>
      </c>
      <c r="D118">
        <v>130401</v>
      </c>
    </row>
    <row r="119" spans="1:4">
      <c r="A119" t="s">
        <v>454</v>
      </c>
      <c r="B119" t="s">
        <v>415</v>
      </c>
      <c r="C119" t="s">
        <v>928</v>
      </c>
      <c r="D119">
        <v>10201</v>
      </c>
    </row>
    <row r="120" spans="1:4">
      <c r="A120" t="s">
        <v>962</v>
      </c>
      <c r="B120" t="s">
        <v>420</v>
      </c>
      <c r="C120" t="s">
        <v>962</v>
      </c>
      <c r="D120">
        <v>50103</v>
      </c>
    </row>
    <row r="121" spans="1:4">
      <c r="A121" t="s">
        <v>634</v>
      </c>
      <c r="B121" t="s">
        <v>423</v>
      </c>
      <c r="C121" t="s">
        <v>991</v>
      </c>
      <c r="D121">
        <v>60202</v>
      </c>
    </row>
    <row r="122" spans="1:4">
      <c r="A122" t="s">
        <v>458</v>
      </c>
      <c r="B122" t="s">
        <v>421</v>
      </c>
      <c r="C122" t="s">
        <v>634</v>
      </c>
      <c r="D122">
        <v>80501</v>
      </c>
    </row>
    <row r="123" spans="1:4">
      <c r="A123" t="s">
        <v>992</v>
      </c>
      <c r="B123" t="s">
        <v>418</v>
      </c>
      <c r="C123" t="s">
        <v>933</v>
      </c>
      <c r="D123">
        <v>130405</v>
      </c>
    </row>
    <row r="124" spans="1:4">
      <c r="A124" t="s">
        <v>509</v>
      </c>
      <c r="B124" t="s">
        <v>416</v>
      </c>
      <c r="C124" t="s">
        <v>905</v>
      </c>
      <c r="D124">
        <v>120301</v>
      </c>
    </row>
    <row r="125" spans="1:4">
      <c r="A125" t="s">
        <v>666</v>
      </c>
      <c r="B125" t="s">
        <v>422</v>
      </c>
      <c r="C125" t="s">
        <v>967</v>
      </c>
      <c r="D125">
        <v>20604</v>
      </c>
    </row>
    <row r="126" spans="1:4">
      <c r="A126" t="s">
        <v>555</v>
      </c>
      <c r="B126" t="s">
        <v>421</v>
      </c>
      <c r="C126" t="s">
        <v>944</v>
      </c>
      <c r="D126">
        <v>80601</v>
      </c>
    </row>
    <row r="127" spans="1:4">
      <c r="A127" t="s">
        <v>426</v>
      </c>
      <c r="B127" t="s">
        <v>426</v>
      </c>
      <c r="C127" t="s">
        <v>564</v>
      </c>
      <c r="D127">
        <v>40604</v>
      </c>
    </row>
    <row r="128" spans="1:4">
      <c r="A128" t="s">
        <v>993</v>
      </c>
      <c r="B128" t="s">
        <v>415</v>
      </c>
      <c r="C128" t="s">
        <v>922</v>
      </c>
      <c r="D128">
        <v>10301</v>
      </c>
    </row>
    <row r="129" spans="1:4">
      <c r="A129" t="s">
        <v>994</v>
      </c>
      <c r="B129" t="s">
        <v>425</v>
      </c>
      <c r="C129" t="s">
        <v>926</v>
      </c>
      <c r="D129">
        <v>90203</v>
      </c>
    </row>
    <row r="130" spans="1:4">
      <c r="A130" t="s">
        <v>593</v>
      </c>
      <c r="B130" t="s">
        <v>423</v>
      </c>
      <c r="C130" t="s">
        <v>995</v>
      </c>
      <c r="D130">
        <v>60101</v>
      </c>
    </row>
    <row r="131" spans="1:4">
      <c r="A131" t="s">
        <v>996</v>
      </c>
      <c r="B131" t="s">
        <v>423</v>
      </c>
      <c r="C131" t="s">
        <v>991</v>
      </c>
      <c r="D131">
        <v>60203</v>
      </c>
    </row>
    <row r="132" spans="1:4">
      <c r="A132" t="s">
        <v>997</v>
      </c>
      <c r="B132" t="s">
        <v>424</v>
      </c>
      <c r="C132" t="s">
        <v>920</v>
      </c>
      <c r="D132">
        <v>70405</v>
      </c>
    </row>
    <row r="133" spans="1:4">
      <c r="A133" t="s">
        <v>998</v>
      </c>
      <c r="B133" t="s">
        <v>423</v>
      </c>
      <c r="C133" t="s">
        <v>999</v>
      </c>
      <c r="D133">
        <v>60702</v>
      </c>
    </row>
    <row r="134" spans="1:4">
      <c r="A134" t="s">
        <v>1000</v>
      </c>
      <c r="B134" t="s">
        <v>418</v>
      </c>
      <c r="C134" t="s">
        <v>954</v>
      </c>
      <c r="D134">
        <v>130305</v>
      </c>
    </row>
    <row r="135" spans="1:4">
      <c r="A135" t="s">
        <v>1001</v>
      </c>
      <c r="B135" t="s">
        <v>418</v>
      </c>
      <c r="C135" t="s">
        <v>954</v>
      </c>
      <c r="D135">
        <v>130306</v>
      </c>
    </row>
    <row r="136" spans="1:4">
      <c r="A136" t="s">
        <v>1002</v>
      </c>
      <c r="B136" t="s">
        <v>417</v>
      </c>
      <c r="C136" t="s">
        <v>417</v>
      </c>
      <c r="D136">
        <v>30105</v>
      </c>
    </row>
    <row r="137" spans="1:4">
      <c r="A137" t="s">
        <v>498</v>
      </c>
      <c r="B137" t="s">
        <v>1003</v>
      </c>
      <c r="C137" t="s">
        <v>1004</v>
      </c>
      <c r="D137">
        <v>110101</v>
      </c>
    </row>
    <row r="138" spans="1:4">
      <c r="A138" t="s">
        <v>1005</v>
      </c>
      <c r="B138" t="s">
        <v>426</v>
      </c>
      <c r="C138" t="s">
        <v>564</v>
      </c>
      <c r="D138">
        <v>40603</v>
      </c>
    </row>
    <row r="139" spans="1:4">
      <c r="A139" t="s">
        <v>1006</v>
      </c>
      <c r="B139" t="s">
        <v>415</v>
      </c>
      <c r="C139" t="s">
        <v>928</v>
      </c>
      <c r="D139">
        <v>10208</v>
      </c>
    </row>
    <row r="140" spans="1:4">
      <c r="A140" t="s">
        <v>422</v>
      </c>
      <c r="B140" t="s">
        <v>422</v>
      </c>
      <c r="C140" t="s">
        <v>967</v>
      </c>
      <c r="D140">
        <v>20603</v>
      </c>
    </row>
    <row r="141" spans="1:4">
      <c r="A141" t="s">
        <v>635</v>
      </c>
      <c r="B141" t="s">
        <v>417</v>
      </c>
      <c r="C141" t="s">
        <v>1007</v>
      </c>
      <c r="D141">
        <v>30302</v>
      </c>
    </row>
    <row r="142" spans="1:4">
      <c r="A142" t="s">
        <v>1008</v>
      </c>
      <c r="B142" t="s">
        <v>421</v>
      </c>
      <c r="C142" t="s">
        <v>634</v>
      </c>
      <c r="D142">
        <v>80507</v>
      </c>
    </row>
    <row r="143" spans="1:4">
      <c r="A143" t="s">
        <v>1009</v>
      </c>
      <c r="B143" t="s">
        <v>420</v>
      </c>
      <c r="C143" t="s">
        <v>488</v>
      </c>
      <c r="D143">
        <v>50209</v>
      </c>
    </row>
    <row r="144" spans="1:4">
      <c r="A144" t="s">
        <v>1010</v>
      </c>
      <c r="B144" t="s">
        <v>426</v>
      </c>
      <c r="C144" t="s">
        <v>917</v>
      </c>
      <c r="D144">
        <v>40303</v>
      </c>
    </row>
    <row r="145" spans="1:4">
      <c r="A145" t="s">
        <v>1011</v>
      </c>
      <c r="B145" t="s">
        <v>425</v>
      </c>
      <c r="C145" t="s">
        <v>567</v>
      </c>
      <c r="D145">
        <v>90503</v>
      </c>
    </row>
    <row r="146" spans="1:4">
      <c r="A146" t="s">
        <v>1011</v>
      </c>
      <c r="B146" t="s">
        <v>424</v>
      </c>
      <c r="C146" t="s">
        <v>920</v>
      </c>
      <c r="D146">
        <v>70404</v>
      </c>
    </row>
    <row r="147" spans="1:4">
      <c r="A147" t="s">
        <v>1012</v>
      </c>
      <c r="B147" t="s">
        <v>425</v>
      </c>
      <c r="C147" t="s">
        <v>471</v>
      </c>
      <c r="D147">
        <v>90802</v>
      </c>
    </row>
    <row r="148" spans="1:4">
      <c r="A148" t="s">
        <v>669</v>
      </c>
      <c r="B148" t="s">
        <v>425</v>
      </c>
      <c r="C148" t="s">
        <v>978</v>
      </c>
      <c r="D148">
        <v>90607</v>
      </c>
    </row>
    <row r="149" spans="1:4">
      <c r="A149" t="s">
        <v>452</v>
      </c>
      <c r="B149" t="s">
        <v>417</v>
      </c>
      <c r="C149" t="s">
        <v>417</v>
      </c>
      <c r="D149">
        <v>30107</v>
      </c>
    </row>
    <row r="150" spans="1:4">
      <c r="A150" t="s">
        <v>507</v>
      </c>
      <c r="B150" t="s">
        <v>417</v>
      </c>
      <c r="C150" t="s">
        <v>417</v>
      </c>
      <c r="D150">
        <v>30115</v>
      </c>
    </row>
    <row r="151" spans="1:4">
      <c r="A151" t="s">
        <v>1013</v>
      </c>
      <c r="B151" t="s">
        <v>417</v>
      </c>
      <c r="C151" t="s">
        <v>1014</v>
      </c>
      <c r="D151">
        <v>30502</v>
      </c>
    </row>
    <row r="152" spans="1:4">
      <c r="A152" t="s">
        <v>1015</v>
      </c>
      <c r="B152" t="s">
        <v>420</v>
      </c>
      <c r="C152" t="s">
        <v>898</v>
      </c>
      <c r="D152">
        <v>50314</v>
      </c>
    </row>
    <row r="153" spans="1:4">
      <c r="A153" t="s">
        <v>1016</v>
      </c>
      <c r="B153" t="s">
        <v>426</v>
      </c>
      <c r="C153" t="s">
        <v>989</v>
      </c>
      <c r="D153">
        <v>41403</v>
      </c>
    </row>
    <row r="154" spans="1:4">
      <c r="A154" t="s">
        <v>474</v>
      </c>
      <c r="B154" t="s">
        <v>421</v>
      </c>
      <c r="C154" t="s">
        <v>421</v>
      </c>
      <c r="D154">
        <v>80805</v>
      </c>
    </row>
    <row r="155" spans="1:4">
      <c r="A155" t="s">
        <v>448</v>
      </c>
      <c r="B155" t="s">
        <v>426</v>
      </c>
      <c r="C155" t="s">
        <v>564</v>
      </c>
      <c r="D155">
        <v>40601</v>
      </c>
    </row>
    <row r="156" spans="1:4">
      <c r="A156" t="s">
        <v>510</v>
      </c>
      <c r="B156" t="s">
        <v>426</v>
      </c>
      <c r="C156" t="s">
        <v>564</v>
      </c>
      <c r="D156">
        <v>40611</v>
      </c>
    </row>
    <row r="157" spans="1:4">
      <c r="A157" t="s">
        <v>550</v>
      </c>
      <c r="B157" t="s">
        <v>426</v>
      </c>
      <c r="C157" t="s">
        <v>564</v>
      </c>
      <c r="D157">
        <v>40612</v>
      </c>
    </row>
    <row r="158" spans="1:4">
      <c r="A158" t="s">
        <v>1017</v>
      </c>
      <c r="B158" t="s">
        <v>416</v>
      </c>
      <c r="C158" t="s">
        <v>905</v>
      </c>
      <c r="D158">
        <v>120313</v>
      </c>
    </row>
    <row r="159" spans="1:4">
      <c r="A159" t="s">
        <v>1018</v>
      </c>
      <c r="B159" t="s">
        <v>416</v>
      </c>
      <c r="C159" t="s">
        <v>905</v>
      </c>
      <c r="D159">
        <v>120315</v>
      </c>
    </row>
    <row r="160" spans="1:4">
      <c r="A160" t="s">
        <v>1019</v>
      </c>
      <c r="B160" t="s">
        <v>426</v>
      </c>
      <c r="C160" t="s">
        <v>900</v>
      </c>
      <c r="D160">
        <v>40102</v>
      </c>
    </row>
    <row r="161" spans="1:4">
      <c r="A161" t="s">
        <v>515</v>
      </c>
      <c r="B161" t="s">
        <v>426</v>
      </c>
      <c r="C161" t="s">
        <v>1020</v>
      </c>
      <c r="D161">
        <v>40701</v>
      </c>
    </row>
    <row r="162" spans="1:4">
      <c r="A162" t="s">
        <v>1021</v>
      </c>
      <c r="B162" t="s">
        <v>426</v>
      </c>
      <c r="C162" t="s">
        <v>942</v>
      </c>
      <c r="D162">
        <v>41007</v>
      </c>
    </row>
    <row r="163" spans="1:4">
      <c r="A163" t="s">
        <v>466</v>
      </c>
      <c r="B163" t="s">
        <v>421</v>
      </c>
      <c r="C163" t="s">
        <v>421</v>
      </c>
      <c r="D163">
        <v>80826</v>
      </c>
    </row>
    <row r="164" spans="1:4">
      <c r="A164" t="s">
        <v>1022</v>
      </c>
      <c r="B164" t="s">
        <v>426</v>
      </c>
      <c r="C164" t="s">
        <v>1020</v>
      </c>
      <c r="D164">
        <v>40702</v>
      </c>
    </row>
    <row r="165" spans="1:4">
      <c r="A165" t="s">
        <v>656</v>
      </c>
      <c r="B165" t="s">
        <v>425</v>
      </c>
      <c r="C165" t="s">
        <v>965</v>
      </c>
      <c r="D165">
        <v>91010</v>
      </c>
    </row>
    <row r="166" spans="1:4">
      <c r="A166" t="s">
        <v>1023</v>
      </c>
      <c r="B166" t="s">
        <v>425</v>
      </c>
      <c r="C166" t="s">
        <v>898</v>
      </c>
      <c r="D166">
        <v>90903</v>
      </c>
    </row>
    <row r="167" spans="1:4">
      <c r="A167" t="s">
        <v>548</v>
      </c>
      <c r="B167" t="s">
        <v>418</v>
      </c>
      <c r="C167" t="s">
        <v>908</v>
      </c>
      <c r="D167">
        <v>130705</v>
      </c>
    </row>
    <row r="168" spans="1:4">
      <c r="A168" t="s">
        <v>1024</v>
      </c>
      <c r="B168" t="s">
        <v>425</v>
      </c>
      <c r="C168" t="s">
        <v>968</v>
      </c>
      <c r="D168">
        <v>90307</v>
      </c>
    </row>
    <row r="169" spans="1:4">
      <c r="A169" t="s">
        <v>1025</v>
      </c>
      <c r="B169" t="s">
        <v>416</v>
      </c>
      <c r="C169" t="s">
        <v>896</v>
      </c>
      <c r="D169">
        <v>120505</v>
      </c>
    </row>
    <row r="170" spans="1:4">
      <c r="A170" t="s">
        <v>609</v>
      </c>
      <c r="B170" t="s">
        <v>423</v>
      </c>
      <c r="C170" t="s">
        <v>1026</v>
      </c>
      <c r="D170">
        <v>60604</v>
      </c>
    </row>
    <row r="171" spans="1:4">
      <c r="A171" t="s">
        <v>1027</v>
      </c>
      <c r="B171" t="s">
        <v>425</v>
      </c>
      <c r="C171" t="s">
        <v>915</v>
      </c>
      <c r="D171">
        <v>90102</v>
      </c>
    </row>
    <row r="172" spans="1:4">
      <c r="A172" t="s">
        <v>1028</v>
      </c>
      <c r="B172" t="s">
        <v>424</v>
      </c>
      <c r="C172" t="s">
        <v>907</v>
      </c>
      <c r="D172">
        <v>70704</v>
      </c>
    </row>
    <row r="173" spans="1:4">
      <c r="A173" t="s">
        <v>575</v>
      </c>
      <c r="B173" t="s">
        <v>426</v>
      </c>
      <c r="C173" t="s">
        <v>501</v>
      </c>
      <c r="D173">
        <v>40513</v>
      </c>
    </row>
    <row r="174" spans="1:4">
      <c r="A174" t="s">
        <v>1029</v>
      </c>
      <c r="B174" t="s">
        <v>424</v>
      </c>
      <c r="C174" t="s">
        <v>907</v>
      </c>
      <c r="D174">
        <v>70705</v>
      </c>
    </row>
    <row r="175" spans="1:4">
      <c r="A175" t="s">
        <v>1029</v>
      </c>
      <c r="B175" t="s">
        <v>425</v>
      </c>
      <c r="C175" t="s">
        <v>912</v>
      </c>
      <c r="D175">
        <v>91203</v>
      </c>
    </row>
    <row r="176" spans="1:4">
      <c r="A176" t="s">
        <v>1029</v>
      </c>
      <c r="B176" t="s">
        <v>418</v>
      </c>
      <c r="C176" t="s">
        <v>954</v>
      </c>
      <c r="D176">
        <v>130307</v>
      </c>
    </row>
    <row r="177" spans="1:4">
      <c r="A177" t="s">
        <v>1030</v>
      </c>
      <c r="B177" t="s">
        <v>423</v>
      </c>
      <c r="C177" t="s">
        <v>1031</v>
      </c>
      <c r="D177">
        <v>60303</v>
      </c>
    </row>
    <row r="178" spans="1:4">
      <c r="A178" t="s">
        <v>1032</v>
      </c>
      <c r="B178" t="s">
        <v>424</v>
      </c>
      <c r="C178" t="s">
        <v>1033</v>
      </c>
      <c r="D178">
        <v>70602</v>
      </c>
    </row>
    <row r="179" spans="1:4">
      <c r="A179" t="s">
        <v>1034</v>
      </c>
      <c r="B179" t="s">
        <v>422</v>
      </c>
      <c r="C179" t="s">
        <v>970</v>
      </c>
      <c r="D179">
        <v>20403</v>
      </c>
    </row>
    <row r="180" spans="1:4">
      <c r="A180" t="s">
        <v>1035</v>
      </c>
      <c r="B180" t="s">
        <v>423</v>
      </c>
      <c r="C180" t="s">
        <v>1031</v>
      </c>
      <c r="D180">
        <v>60302</v>
      </c>
    </row>
    <row r="181" spans="1:4">
      <c r="A181" t="s">
        <v>1036</v>
      </c>
      <c r="B181" t="s">
        <v>424</v>
      </c>
      <c r="C181" t="s">
        <v>528</v>
      </c>
      <c r="D181">
        <v>70204</v>
      </c>
    </row>
    <row r="182" spans="1:4">
      <c r="A182" t="s">
        <v>1037</v>
      </c>
      <c r="B182" t="s">
        <v>423</v>
      </c>
      <c r="C182" t="s">
        <v>1031</v>
      </c>
      <c r="D182">
        <v>60304</v>
      </c>
    </row>
    <row r="183" spans="1:4">
      <c r="A183" t="s">
        <v>1037</v>
      </c>
      <c r="B183" t="s">
        <v>424</v>
      </c>
      <c r="C183" t="s">
        <v>920</v>
      </c>
      <c r="D183">
        <v>70406</v>
      </c>
    </row>
    <row r="184" spans="1:4">
      <c r="A184" t="s">
        <v>1038</v>
      </c>
      <c r="B184" t="s">
        <v>422</v>
      </c>
      <c r="C184" t="s">
        <v>910</v>
      </c>
      <c r="D184">
        <v>20203</v>
      </c>
    </row>
    <row r="185" spans="1:4">
      <c r="A185" t="s">
        <v>433</v>
      </c>
      <c r="B185" t="s">
        <v>421</v>
      </c>
      <c r="C185" t="s">
        <v>421</v>
      </c>
      <c r="D185">
        <v>80802</v>
      </c>
    </row>
    <row r="186" spans="1:4">
      <c r="A186" t="s">
        <v>1039</v>
      </c>
      <c r="B186" t="s">
        <v>423</v>
      </c>
      <c r="C186" t="s">
        <v>1026</v>
      </c>
      <c r="D186">
        <v>60606</v>
      </c>
    </row>
    <row r="187" spans="1:4">
      <c r="A187" t="s">
        <v>1040</v>
      </c>
      <c r="B187" t="s">
        <v>424</v>
      </c>
      <c r="C187" t="s">
        <v>528</v>
      </c>
      <c r="D187">
        <v>70205</v>
      </c>
    </row>
    <row r="188" spans="1:4">
      <c r="A188" t="s">
        <v>1041</v>
      </c>
      <c r="B188" t="s">
        <v>425</v>
      </c>
      <c r="C188" t="s">
        <v>926</v>
      </c>
      <c r="D188">
        <v>90204</v>
      </c>
    </row>
    <row r="189" spans="1:4">
      <c r="A189" t="s">
        <v>486</v>
      </c>
      <c r="B189" t="s">
        <v>418</v>
      </c>
      <c r="C189" t="s">
        <v>908</v>
      </c>
      <c r="D189">
        <v>130706</v>
      </c>
    </row>
    <row r="190" spans="1:4">
      <c r="A190" t="s">
        <v>486</v>
      </c>
      <c r="B190" t="s">
        <v>422</v>
      </c>
      <c r="C190" t="s">
        <v>967</v>
      </c>
      <c r="D190">
        <v>20605</v>
      </c>
    </row>
    <row r="191" spans="1:4">
      <c r="A191" t="s">
        <v>1042</v>
      </c>
      <c r="B191" t="s">
        <v>422</v>
      </c>
      <c r="C191" t="s">
        <v>1043</v>
      </c>
      <c r="D191">
        <v>20502</v>
      </c>
    </row>
    <row r="192" spans="1:4">
      <c r="A192" t="s">
        <v>1044</v>
      </c>
      <c r="B192" t="s">
        <v>424</v>
      </c>
      <c r="C192" t="s">
        <v>907</v>
      </c>
      <c r="D192">
        <v>70706</v>
      </c>
    </row>
    <row r="193" spans="1:4">
      <c r="A193" t="s">
        <v>622</v>
      </c>
      <c r="B193" t="s">
        <v>422</v>
      </c>
      <c r="C193" t="s">
        <v>899</v>
      </c>
      <c r="D193">
        <v>20102</v>
      </c>
    </row>
    <row r="194" spans="1:4">
      <c r="A194" t="s">
        <v>622</v>
      </c>
      <c r="B194" t="s">
        <v>426</v>
      </c>
      <c r="C194" t="s">
        <v>934</v>
      </c>
      <c r="D194">
        <v>41304</v>
      </c>
    </row>
    <row r="195" spans="1:4">
      <c r="A195" t="s">
        <v>1045</v>
      </c>
      <c r="B195" t="s">
        <v>425</v>
      </c>
      <c r="C195" t="s">
        <v>898</v>
      </c>
      <c r="D195">
        <v>90904</v>
      </c>
    </row>
    <row r="196" spans="1:4">
      <c r="A196" t="s">
        <v>1046</v>
      </c>
      <c r="B196" t="s">
        <v>424</v>
      </c>
      <c r="C196" t="s">
        <v>424</v>
      </c>
      <c r="D196">
        <v>70315</v>
      </c>
    </row>
    <row r="197" spans="1:4">
      <c r="A197" t="s">
        <v>512</v>
      </c>
      <c r="B197" t="s">
        <v>415</v>
      </c>
      <c r="C197" t="s">
        <v>928</v>
      </c>
      <c r="D197">
        <v>10206</v>
      </c>
    </row>
    <row r="198" spans="1:4">
      <c r="A198" t="s">
        <v>1047</v>
      </c>
      <c r="B198" t="s">
        <v>424</v>
      </c>
      <c r="C198" t="s">
        <v>1048</v>
      </c>
      <c r="D198">
        <v>70102</v>
      </c>
    </row>
    <row r="199" spans="1:4">
      <c r="A199" t="s">
        <v>1049</v>
      </c>
      <c r="B199" t="s">
        <v>418</v>
      </c>
      <c r="C199" t="s">
        <v>636</v>
      </c>
      <c r="D199">
        <v>130902</v>
      </c>
    </row>
    <row r="200" spans="1:4">
      <c r="A200" t="s">
        <v>559</v>
      </c>
      <c r="B200" t="s">
        <v>417</v>
      </c>
      <c r="C200" t="s">
        <v>893</v>
      </c>
      <c r="D200">
        <v>30203</v>
      </c>
    </row>
    <row r="201" spans="1:4">
      <c r="A201" t="s">
        <v>1050</v>
      </c>
      <c r="B201" t="s">
        <v>417</v>
      </c>
      <c r="C201" t="s">
        <v>1007</v>
      </c>
      <c r="D201">
        <v>30303</v>
      </c>
    </row>
    <row r="202" spans="1:4">
      <c r="A202" t="s">
        <v>1050</v>
      </c>
      <c r="B202" t="s">
        <v>424</v>
      </c>
      <c r="C202" t="s">
        <v>424</v>
      </c>
      <c r="D202">
        <v>70302</v>
      </c>
    </row>
    <row r="203" spans="1:4">
      <c r="A203" t="s">
        <v>632</v>
      </c>
      <c r="B203" t="s">
        <v>422</v>
      </c>
      <c r="C203" t="s">
        <v>1051</v>
      </c>
      <c r="D203">
        <v>20302</v>
      </c>
    </row>
    <row r="204" spans="1:4">
      <c r="A204" t="s">
        <v>1052</v>
      </c>
      <c r="B204" t="s">
        <v>424</v>
      </c>
      <c r="C204" t="s">
        <v>1048</v>
      </c>
      <c r="D204">
        <v>70109</v>
      </c>
    </row>
    <row r="205" spans="1:4">
      <c r="A205" t="s">
        <v>1053</v>
      </c>
      <c r="B205" t="s">
        <v>422</v>
      </c>
      <c r="C205" t="s">
        <v>899</v>
      </c>
      <c r="D205">
        <v>20108</v>
      </c>
    </row>
    <row r="206" spans="1:4">
      <c r="A206" t="s">
        <v>589</v>
      </c>
      <c r="B206" t="s">
        <v>425</v>
      </c>
      <c r="C206" t="s">
        <v>615</v>
      </c>
      <c r="D206">
        <v>90407</v>
      </c>
    </row>
    <row r="207" spans="1:4">
      <c r="A207" t="s">
        <v>589</v>
      </c>
      <c r="B207" t="s">
        <v>418</v>
      </c>
      <c r="C207" t="s">
        <v>636</v>
      </c>
      <c r="D207">
        <v>130903</v>
      </c>
    </row>
    <row r="208" spans="1:4">
      <c r="A208" t="s">
        <v>1054</v>
      </c>
      <c r="B208" t="s">
        <v>418</v>
      </c>
      <c r="C208" t="s">
        <v>933</v>
      </c>
      <c r="D208">
        <v>130406</v>
      </c>
    </row>
    <row r="209" spans="1:4">
      <c r="A209" t="s">
        <v>1055</v>
      </c>
      <c r="B209" t="s">
        <v>423</v>
      </c>
      <c r="C209" t="s">
        <v>999</v>
      </c>
      <c r="D209">
        <v>60704</v>
      </c>
    </row>
    <row r="210" spans="1:4">
      <c r="A210" t="s">
        <v>1056</v>
      </c>
      <c r="B210" t="s">
        <v>421</v>
      </c>
      <c r="C210" t="s">
        <v>634</v>
      </c>
      <c r="D210">
        <v>80504</v>
      </c>
    </row>
    <row r="211" spans="1:4">
      <c r="A211" t="s">
        <v>1057</v>
      </c>
      <c r="B211" t="s">
        <v>424</v>
      </c>
      <c r="C211" t="s">
        <v>1048</v>
      </c>
      <c r="D211">
        <v>70103</v>
      </c>
    </row>
    <row r="212" spans="1:4">
      <c r="A212" t="s">
        <v>1058</v>
      </c>
      <c r="B212" t="s">
        <v>424</v>
      </c>
      <c r="C212" t="s">
        <v>528</v>
      </c>
      <c r="D212">
        <v>70206</v>
      </c>
    </row>
    <row r="213" spans="1:4">
      <c r="A213" t="s">
        <v>633</v>
      </c>
      <c r="B213" t="s">
        <v>425</v>
      </c>
      <c r="C213" t="s">
        <v>919</v>
      </c>
      <c r="D213">
        <v>91105</v>
      </c>
    </row>
    <row r="214" spans="1:4">
      <c r="A214" t="s">
        <v>1059</v>
      </c>
      <c r="B214" t="s">
        <v>425</v>
      </c>
      <c r="C214" t="s">
        <v>567</v>
      </c>
      <c r="D214">
        <v>90504</v>
      </c>
    </row>
    <row r="215" spans="1:4">
      <c r="A215" t="s">
        <v>1060</v>
      </c>
      <c r="B215" t="s">
        <v>424</v>
      </c>
      <c r="C215" t="s">
        <v>528</v>
      </c>
      <c r="D215">
        <v>70207</v>
      </c>
    </row>
    <row r="216" spans="1:4">
      <c r="A216" t="s">
        <v>1061</v>
      </c>
      <c r="B216" t="s">
        <v>426</v>
      </c>
      <c r="C216" t="s">
        <v>1062</v>
      </c>
      <c r="D216">
        <v>40902</v>
      </c>
    </row>
    <row r="217" spans="1:4">
      <c r="A217" t="s">
        <v>1063</v>
      </c>
      <c r="B217" t="s">
        <v>423</v>
      </c>
      <c r="C217" t="s">
        <v>1026</v>
      </c>
      <c r="D217">
        <v>60603</v>
      </c>
    </row>
    <row r="218" spans="1:4">
      <c r="A218" t="s">
        <v>1064</v>
      </c>
      <c r="B218" t="s">
        <v>422</v>
      </c>
      <c r="C218" t="s">
        <v>1043</v>
      </c>
      <c r="D218">
        <v>20503</v>
      </c>
    </row>
    <row r="219" spans="1:4">
      <c r="A219" t="s">
        <v>1065</v>
      </c>
      <c r="B219" t="s">
        <v>425</v>
      </c>
      <c r="C219" t="s">
        <v>898</v>
      </c>
      <c r="D219">
        <v>90905</v>
      </c>
    </row>
    <row r="220" spans="1:4">
      <c r="A220" t="s">
        <v>1066</v>
      </c>
      <c r="B220" t="s">
        <v>416</v>
      </c>
      <c r="C220" t="s">
        <v>896</v>
      </c>
      <c r="D220">
        <v>120506</v>
      </c>
    </row>
    <row r="221" spans="1:4">
      <c r="A221" t="s">
        <v>1067</v>
      </c>
      <c r="B221" t="s">
        <v>423</v>
      </c>
      <c r="C221" t="s">
        <v>1026</v>
      </c>
      <c r="D221">
        <v>60605</v>
      </c>
    </row>
    <row r="222" spans="1:4">
      <c r="A222" t="s">
        <v>1067</v>
      </c>
      <c r="B222" t="s">
        <v>424</v>
      </c>
      <c r="C222" t="s">
        <v>528</v>
      </c>
      <c r="D222">
        <v>70208</v>
      </c>
    </row>
    <row r="223" spans="1:4">
      <c r="A223" t="s">
        <v>611</v>
      </c>
      <c r="B223" t="s">
        <v>416</v>
      </c>
      <c r="C223" t="s">
        <v>896</v>
      </c>
      <c r="D223">
        <v>120510</v>
      </c>
    </row>
    <row r="224" spans="1:4">
      <c r="A224" t="s">
        <v>1068</v>
      </c>
      <c r="B224" t="s">
        <v>422</v>
      </c>
      <c r="C224" t="s">
        <v>1043</v>
      </c>
      <c r="D224">
        <v>20504</v>
      </c>
    </row>
    <row r="225" spans="1:4">
      <c r="A225" t="s">
        <v>1069</v>
      </c>
      <c r="B225" t="s">
        <v>425</v>
      </c>
      <c r="C225" t="s">
        <v>968</v>
      </c>
      <c r="D225">
        <v>90303</v>
      </c>
    </row>
    <row r="226" spans="1:4">
      <c r="A226" t="s">
        <v>520</v>
      </c>
      <c r="B226" t="s">
        <v>416</v>
      </c>
      <c r="C226" t="s">
        <v>896</v>
      </c>
      <c r="D226">
        <v>120507</v>
      </c>
    </row>
    <row r="227" spans="1:4">
      <c r="A227" t="s">
        <v>1070</v>
      </c>
      <c r="B227" t="s">
        <v>416</v>
      </c>
      <c r="C227" t="s">
        <v>896</v>
      </c>
      <c r="D227">
        <v>120511</v>
      </c>
    </row>
    <row r="228" spans="1:4">
      <c r="A228" t="s">
        <v>1071</v>
      </c>
      <c r="B228" t="s">
        <v>426</v>
      </c>
      <c r="C228" t="s">
        <v>1062</v>
      </c>
      <c r="D228">
        <v>40903</v>
      </c>
    </row>
    <row r="229" spans="1:4">
      <c r="A229" t="s">
        <v>1072</v>
      </c>
      <c r="B229" t="s">
        <v>422</v>
      </c>
      <c r="C229" t="s">
        <v>1051</v>
      </c>
      <c r="D229">
        <v>20303</v>
      </c>
    </row>
    <row r="230" spans="1:4">
      <c r="A230" t="s">
        <v>1072</v>
      </c>
      <c r="B230" t="s">
        <v>425</v>
      </c>
      <c r="C230" t="s">
        <v>926</v>
      </c>
      <c r="D230">
        <v>90205</v>
      </c>
    </row>
    <row r="231" spans="1:4">
      <c r="A231" t="s">
        <v>1073</v>
      </c>
      <c r="B231" t="s">
        <v>425</v>
      </c>
      <c r="C231" t="s">
        <v>567</v>
      </c>
      <c r="D231">
        <v>90505</v>
      </c>
    </row>
    <row r="232" spans="1:4">
      <c r="A232" t="s">
        <v>1074</v>
      </c>
      <c r="B232" t="s">
        <v>426</v>
      </c>
      <c r="C232" t="s">
        <v>1062</v>
      </c>
      <c r="D232">
        <v>40904</v>
      </c>
    </row>
    <row r="233" spans="1:4">
      <c r="A233" t="s">
        <v>1075</v>
      </c>
      <c r="B233" t="s">
        <v>420</v>
      </c>
      <c r="C233" t="s">
        <v>488</v>
      </c>
      <c r="D233">
        <v>50201</v>
      </c>
    </row>
    <row r="234" spans="1:4">
      <c r="A234" t="s">
        <v>1076</v>
      </c>
      <c r="B234" t="s">
        <v>422</v>
      </c>
      <c r="C234" t="s">
        <v>910</v>
      </c>
      <c r="D234">
        <v>20204</v>
      </c>
    </row>
    <row r="235" spans="1:4">
      <c r="A235" t="s">
        <v>607</v>
      </c>
      <c r="B235" t="s">
        <v>423</v>
      </c>
      <c r="C235" t="s">
        <v>999</v>
      </c>
      <c r="D235">
        <v>60703</v>
      </c>
    </row>
    <row r="236" spans="1:4">
      <c r="A236" t="s">
        <v>607</v>
      </c>
      <c r="B236" t="s">
        <v>425</v>
      </c>
      <c r="C236" t="s">
        <v>567</v>
      </c>
      <c r="D236">
        <v>90506</v>
      </c>
    </row>
    <row r="237" spans="1:4">
      <c r="A237" t="s">
        <v>664</v>
      </c>
      <c r="B237" t="s">
        <v>422</v>
      </c>
      <c r="C237" t="s">
        <v>899</v>
      </c>
      <c r="D237">
        <v>20103</v>
      </c>
    </row>
    <row r="238" spans="1:4">
      <c r="A238" t="s">
        <v>1077</v>
      </c>
      <c r="B238" t="s">
        <v>415</v>
      </c>
      <c r="C238" t="s">
        <v>928</v>
      </c>
      <c r="D238">
        <v>10214</v>
      </c>
    </row>
    <row r="239" spans="1:4">
      <c r="A239" t="s">
        <v>1078</v>
      </c>
      <c r="B239" t="s">
        <v>426</v>
      </c>
      <c r="C239" t="s">
        <v>900</v>
      </c>
      <c r="D239">
        <v>40103</v>
      </c>
    </row>
    <row r="240" spans="1:4">
      <c r="A240" t="s">
        <v>587</v>
      </c>
      <c r="B240" t="s">
        <v>415</v>
      </c>
      <c r="C240" t="s">
        <v>928</v>
      </c>
      <c r="D240">
        <v>10204</v>
      </c>
    </row>
    <row r="241" spans="1:4">
      <c r="A241" t="s">
        <v>1079</v>
      </c>
      <c r="B241" t="s">
        <v>423</v>
      </c>
      <c r="C241" t="s">
        <v>987</v>
      </c>
      <c r="D241">
        <v>60406</v>
      </c>
    </row>
    <row r="242" spans="1:4">
      <c r="A242" t="s">
        <v>1080</v>
      </c>
      <c r="B242" t="s">
        <v>423</v>
      </c>
      <c r="C242" t="s">
        <v>991</v>
      </c>
      <c r="D242">
        <v>60204</v>
      </c>
    </row>
    <row r="243" spans="1:4">
      <c r="A243" t="s">
        <v>570</v>
      </c>
      <c r="B243" t="s">
        <v>422</v>
      </c>
      <c r="C243" t="s">
        <v>910</v>
      </c>
      <c r="D243">
        <v>20205</v>
      </c>
    </row>
    <row r="244" spans="1:4">
      <c r="A244" t="s">
        <v>1081</v>
      </c>
      <c r="B244" t="s">
        <v>416</v>
      </c>
      <c r="C244" t="s">
        <v>938</v>
      </c>
      <c r="D244">
        <v>120106</v>
      </c>
    </row>
    <row r="245" spans="1:4">
      <c r="A245" t="s">
        <v>1082</v>
      </c>
      <c r="B245" t="s">
        <v>423</v>
      </c>
      <c r="C245" t="s">
        <v>987</v>
      </c>
      <c r="D245">
        <v>60408</v>
      </c>
    </row>
    <row r="246" spans="1:4">
      <c r="A246" t="s">
        <v>441</v>
      </c>
      <c r="B246" t="s">
        <v>421</v>
      </c>
      <c r="C246" t="s">
        <v>421</v>
      </c>
      <c r="D246">
        <v>80823</v>
      </c>
    </row>
    <row r="247" spans="1:4">
      <c r="A247" t="s">
        <v>1083</v>
      </c>
      <c r="B247" t="s">
        <v>424</v>
      </c>
      <c r="C247" t="s">
        <v>920</v>
      </c>
      <c r="D247">
        <v>70407</v>
      </c>
    </row>
    <row r="248" spans="1:4">
      <c r="A248" t="s">
        <v>1084</v>
      </c>
      <c r="B248" t="s">
        <v>418</v>
      </c>
      <c r="C248" t="s">
        <v>908</v>
      </c>
      <c r="D248">
        <v>130707</v>
      </c>
    </row>
    <row r="249" spans="1:4">
      <c r="A249" t="s">
        <v>1085</v>
      </c>
      <c r="B249" t="s">
        <v>415</v>
      </c>
      <c r="C249" t="s">
        <v>928</v>
      </c>
      <c r="D249">
        <v>10216</v>
      </c>
    </row>
    <row r="250" spans="1:4">
      <c r="A250" t="s">
        <v>1086</v>
      </c>
      <c r="B250" t="s">
        <v>415</v>
      </c>
      <c r="C250" t="s">
        <v>928</v>
      </c>
      <c r="D250">
        <v>10215</v>
      </c>
    </row>
    <row r="251" spans="1:4">
      <c r="A251" t="s">
        <v>1087</v>
      </c>
      <c r="B251" t="s">
        <v>415</v>
      </c>
      <c r="C251" t="s">
        <v>928</v>
      </c>
      <c r="D251">
        <v>10217</v>
      </c>
    </row>
    <row r="252" spans="1:4">
      <c r="A252" t="s">
        <v>1088</v>
      </c>
      <c r="B252" t="s">
        <v>424</v>
      </c>
      <c r="C252" t="s">
        <v>907</v>
      </c>
      <c r="D252">
        <v>70707</v>
      </c>
    </row>
    <row r="253" spans="1:4">
      <c r="A253" t="s">
        <v>560</v>
      </c>
      <c r="B253" t="s">
        <v>420</v>
      </c>
      <c r="C253" t="s">
        <v>962</v>
      </c>
      <c r="D253">
        <v>50104</v>
      </c>
    </row>
    <row r="254" spans="1:4">
      <c r="A254" t="s">
        <v>1089</v>
      </c>
      <c r="B254" t="s">
        <v>425</v>
      </c>
      <c r="C254" t="s">
        <v>898</v>
      </c>
      <c r="D254">
        <v>90906</v>
      </c>
    </row>
    <row r="255" spans="1:4">
      <c r="A255" t="s">
        <v>1090</v>
      </c>
      <c r="B255" t="s">
        <v>417</v>
      </c>
      <c r="C255" t="s">
        <v>1007</v>
      </c>
      <c r="D255">
        <v>30304</v>
      </c>
    </row>
    <row r="256" spans="1:4">
      <c r="A256" t="s">
        <v>1091</v>
      </c>
      <c r="B256" t="s">
        <v>425</v>
      </c>
      <c r="C256" t="s">
        <v>978</v>
      </c>
      <c r="D256">
        <v>90602</v>
      </c>
    </row>
    <row r="257" spans="1:4">
      <c r="A257" t="s">
        <v>1092</v>
      </c>
      <c r="B257" t="s">
        <v>426</v>
      </c>
      <c r="C257" t="s">
        <v>501</v>
      </c>
      <c r="D257">
        <v>40505</v>
      </c>
    </row>
    <row r="258" spans="1:4">
      <c r="A258" t="s">
        <v>1093</v>
      </c>
      <c r="B258" t="s">
        <v>421</v>
      </c>
      <c r="C258" t="s">
        <v>944</v>
      </c>
      <c r="D258">
        <v>80603</v>
      </c>
    </row>
    <row r="259" spans="1:4">
      <c r="A259" t="s">
        <v>1094</v>
      </c>
      <c r="B259" t="s">
        <v>426</v>
      </c>
      <c r="C259" t="s">
        <v>917</v>
      </c>
      <c r="D259">
        <v>40304</v>
      </c>
    </row>
    <row r="260" spans="1:4">
      <c r="A260" t="s">
        <v>569</v>
      </c>
      <c r="B260" t="s">
        <v>415</v>
      </c>
      <c r="C260" t="s">
        <v>928</v>
      </c>
      <c r="D260">
        <v>10203</v>
      </c>
    </row>
    <row r="261" spans="1:4">
      <c r="A261" t="s">
        <v>1095</v>
      </c>
      <c r="B261" t="s">
        <v>426</v>
      </c>
      <c r="C261" t="s">
        <v>564</v>
      </c>
      <c r="D261">
        <v>40605</v>
      </c>
    </row>
    <row r="262" spans="1:4">
      <c r="A262" t="s">
        <v>465</v>
      </c>
      <c r="B262" t="s">
        <v>418</v>
      </c>
      <c r="C262" t="s">
        <v>908</v>
      </c>
      <c r="D262">
        <v>130708</v>
      </c>
    </row>
    <row r="263" spans="1:4">
      <c r="A263" t="s">
        <v>524</v>
      </c>
      <c r="B263" t="s">
        <v>426</v>
      </c>
      <c r="C263" t="s">
        <v>524</v>
      </c>
      <c r="D263">
        <v>40801</v>
      </c>
    </row>
    <row r="264" spans="1:4">
      <c r="A264" t="s">
        <v>1096</v>
      </c>
      <c r="B264" t="s">
        <v>424</v>
      </c>
      <c r="C264" t="s">
        <v>907</v>
      </c>
      <c r="D264">
        <v>70708</v>
      </c>
    </row>
    <row r="265" spans="1:4">
      <c r="A265" t="s">
        <v>1097</v>
      </c>
      <c r="B265" t="s">
        <v>424</v>
      </c>
      <c r="C265" t="s">
        <v>1048</v>
      </c>
      <c r="D265">
        <v>70101</v>
      </c>
    </row>
    <row r="266" spans="1:4">
      <c r="A266" t="s">
        <v>1098</v>
      </c>
      <c r="B266" t="s">
        <v>424</v>
      </c>
      <c r="C266" t="s">
        <v>1048</v>
      </c>
      <c r="D266">
        <v>70104</v>
      </c>
    </row>
    <row r="267" spans="1:4">
      <c r="A267" t="s">
        <v>657</v>
      </c>
      <c r="B267" t="s">
        <v>426</v>
      </c>
      <c r="C267" t="s">
        <v>900</v>
      </c>
      <c r="D267">
        <v>40104</v>
      </c>
    </row>
    <row r="268" spans="1:4">
      <c r="A268" t="s">
        <v>657</v>
      </c>
      <c r="B268" t="s">
        <v>425</v>
      </c>
      <c r="C268" t="s">
        <v>919</v>
      </c>
      <c r="D268">
        <v>91106</v>
      </c>
    </row>
    <row r="269" spans="1:4">
      <c r="A269" t="s">
        <v>1099</v>
      </c>
      <c r="B269" t="s">
        <v>426</v>
      </c>
      <c r="C269" t="s">
        <v>917</v>
      </c>
      <c r="D269">
        <v>40305</v>
      </c>
    </row>
    <row r="270" spans="1:4">
      <c r="A270" t="s">
        <v>1100</v>
      </c>
      <c r="B270" t="s">
        <v>418</v>
      </c>
      <c r="C270" t="s">
        <v>636</v>
      </c>
      <c r="D270">
        <v>130904</v>
      </c>
    </row>
    <row r="271" spans="1:4">
      <c r="A271" t="s">
        <v>1100</v>
      </c>
      <c r="B271" t="s">
        <v>416</v>
      </c>
      <c r="C271" t="s">
        <v>896</v>
      </c>
      <c r="D271">
        <v>120508</v>
      </c>
    </row>
    <row r="272" spans="1:4">
      <c r="A272" t="s">
        <v>621</v>
      </c>
      <c r="B272" t="s">
        <v>416</v>
      </c>
      <c r="C272" t="s">
        <v>896</v>
      </c>
      <c r="D272">
        <v>120509</v>
      </c>
    </row>
    <row r="273" spans="1:4">
      <c r="A273" t="s">
        <v>1101</v>
      </c>
      <c r="B273" t="s">
        <v>422</v>
      </c>
      <c r="C273" t="s">
        <v>970</v>
      </c>
      <c r="D273">
        <v>20404</v>
      </c>
    </row>
    <row r="274" spans="1:4">
      <c r="A274" t="s">
        <v>1102</v>
      </c>
      <c r="B274" t="s">
        <v>416</v>
      </c>
      <c r="C274" t="s">
        <v>948</v>
      </c>
      <c r="D274">
        <v>120803</v>
      </c>
    </row>
    <row r="275" spans="1:4">
      <c r="A275" t="s">
        <v>1103</v>
      </c>
      <c r="B275" t="s">
        <v>416</v>
      </c>
      <c r="C275" t="s">
        <v>457</v>
      </c>
      <c r="D275">
        <v>120604</v>
      </c>
    </row>
    <row r="276" spans="1:4">
      <c r="A276" t="s">
        <v>538</v>
      </c>
      <c r="B276" t="s">
        <v>416</v>
      </c>
      <c r="C276" t="s">
        <v>985</v>
      </c>
      <c r="D276">
        <v>120402</v>
      </c>
    </row>
    <row r="277" spans="1:4">
      <c r="A277" t="s">
        <v>1104</v>
      </c>
      <c r="B277" t="s">
        <v>416</v>
      </c>
      <c r="C277" t="s">
        <v>973</v>
      </c>
      <c r="D277">
        <v>120203</v>
      </c>
    </row>
    <row r="278" spans="1:4">
      <c r="A278" t="s">
        <v>1105</v>
      </c>
      <c r="B278" t="s">
        <v>416</v>
      </c>
      <c r="C278" t="s">
        <v>973</v>
      </c>
      <c r="D278">
        <v>120204</v>
      </c>
    </row>
    <row r="279" spans="1:4">
      <c r="A279" t="s">
        <v>1106</v>
      </c>
      <c r="B279" t="s">
        <v>416</v>
      </c>
      <c r="C279" t="s">
        <v>973</v>
      </c>
      <c r="D279">
        <v>120205</v>
      </c>
    </row>
    <row r="280" spans="1:4">
      <c r="A280" t="s">
        <v>1107</v>
      </c>
      <c r="B280" t="s">
        <v>416</v>
      </c>
      <c r="C280" t="s">
        <v>973</v>
      </c>
      <c r="D280">
        <v>120206</v>
      </c>
    </row>
    <row r="281" spans="1:4">
      <c r="A281" t="s">
        <v>1108</v>
      </c>
      <c r="B281" t="s">
        <v>416</v>
      </c>
      <c r="C281" t="s">
        <v>973</v>
      </c>
      <c r="D281">
        <v>120201</v>
      </c>
    </row>
    <row r="282" spans="1:4">
      <c r="A282" t="s">
        <v>423</v>
      </c>
      <c r="B282" t="s">
        <v>418</v>
      </c>
      <c r="C282" t="s">
        <v>908</v>
      </c>
      <c r="D282">
        <v>130709</v>
      </c>
    </row>
    <row r="283" spans="1:4">
      <c r="A283" t="s">
        <v>1109</v>
      </c>
      <c r="B283" t="s">
        <v>425</v>
      </c>
      <c r="C283" t="s">
        <v>919</v>
      </c>
      <c r="D283">
        <v>91111</v>
      </c>
    </row>
    <row r="284" spans="1:4">
      <c r="A284" t="s">
        <v>623</v>
      </c>
      <c r="B284" t="s">
        <v>426</v>
      </c>
      <c r="C284" t="s">
        <v>937</v>
      </c>
      <c r="D284">
        <v>41201</v>
      </c>
    </row>
    <row r="285" spans="1:4">
      <c r="A285" t="s">
        <v>1110</v>
      </c>
      <c r="B285" t="s">
        <v>426</v>
      </c>
      <c r="C285" t="s">
        <v>524</v>
      </c>
      <c r="D285">
        <v>40802</v>
      </c>
    </row>
    <row r="286" spans="1:4">
      <c r="A286" t="s">
        <v>1111</v>
      </c>
      <c r="B286" t="s">
        <v>418</v>
      </c>
      <c r="C286" t="s">
        <v>908</v>
      </c>
      <c r="D286">
        <v>130710</v>
      </c>
    </row>
    <row r="287" spans="1:4">
      <c r="A287" t="s">
        <v>1112</v>
      </c>
      <c r="B287" t="s">
        <v>424</v>
      </c>
      <c r="C287" t="s">
        <v>907</v>
      </c>
      <c r="D287">
        <v>70711</v>
      </c>
    </row>
    <row r="288" spans="1:4">
      <c r="A288" t="s">
        <v>1113</v>
      </c>
      <c r="B288" t="s">
        <v>417</v>
      </c>
      <c r="C288" t="s">
        <v>953</v>
      </c>
      <c r="D288">
        <v>30404</v>
      </c>
    </row>
    <row r="289" spans="1:4">
      <c r="A289" t="s">
        <v>1114</v>
      </c>
      <c r="B289" t="s">
        <v>418</v>
      </c>
      <c r="C289" t="s">
        <v>908</v>
      </c>
      <c r="D289">
        <v>130711</v>
      </c>
    </row>
    <row r="290" spans="1:4">
      <c r="A290" t="s">
        <v>1115</v>
      </c>
      <c r="B290" t="s">
        <v>416</v>
      </c>
      <c r="C290" t="s">
        <v>985</v>
      </c>
      <c r="D290">
        <v>120403</v>
      </c>
    </row>
    <row r="291" spans="1:4">
      <c r="A291" t="s">
        <v>562</v>
      </c>
      <c r="B291" t="s">
        <v>420</v>
      </c>
      <c r="C291" t="s">
        <v>962</v>
      </c>
      <c r="D291">
        <v>50105</v>
      </c>
    </row>
    <row r="292" spans="1:4">
      <c r="A292" t="s">
        <v>1116</v>
      </c>
      <c r="B292" t="s">
        <v>426</v>
      </c>
      <c r="C292" t="s">
        <v>904</v>
      </c>
      <c r="D292">
        <v>40405</v>
      </c>
    </row>
    <row r="293" spans="1:4">
      <c r="A293" t="s">
        <v>604</v>
      </c>
      <c r="B293" t="s">
        <v>1003</v>
      </c>
      <c r="C293" t="s">
        <v>605</v>
      </c>
      <c r="D293">
        <v>110202</v>
      </c>
    </row>
    <row r="294" spans="1:4">
      <c r="A294" t="s">
        <v>476</v>
      </c>
      <c r="B294" t="s">
        <v>421</v>
      </c>
      <c r="C294" t="s">
        <v>909</v>
      </c>
      <c r="D294">
        <v>81003</v>
      </c>
    </row>
    <row r="295" spans="1:4">
      <c r="A295" t="s">
        <v>434</v>
      </c>
      <c r="B295" t="s">
        <v>418</v>
      </c>
      <c r="C295" t="s">
        <v>914</v>
      </c>
      <c r="D295">
        <v>130102</v>
      </c>
    </row>
    <row r="296" spans="1:4">
      <c r="A296" t="s">
        <v>446</v>
      </c>
      <c r="B296" t="s">
        <v>421</v>
      </c>
      <c r="C296" t="s">
        <v>421</v>
      </c>
      <c r="D296">
        <v>80812</v>
      </c>
    </row>
    <row r="297" spans="1:4">
      <c r="A297" t="s">
        <v>446</v>
      </c>
      <c r="B297" t="s">
        <v>422</v>
      </c>
      <c r="C297" t="s">
        <v>910</v>
      </c>
      <c r="D297">
        <v>20206</v>
      </c>
    </row>
    <row r="298" spans="1:4">
      <c r="A298" t="s">
        <v>1117</v>
      </c>
      <c r="B298" t="s">
        <v>426</v>
      </c>
      <c r="C298" t="s">
        <v>1118</v>
      </c>
      <c r="D298">
        <v>41102</v>
      </c>
    </row>
    <row r="299" spans="1:4">
      <c r="A299" t="s">
        <v>1119</v>
      </c>
      <c r="B299" t="s">
        <v>426</v>
      </c>
      <c r="C299" t="s">
        <v>934</v>
      </c>
      <c r="D299">
        <v>41305</v>
      </c>
    </row>
    <row r="300" spans="1:4">
      <c r="A300" t="s">
        <v>457</v>
      </c>
      <c r="B300" t="s">
        <v>416</v>
      </c>
      <c r="C300" t="s">
        <v>457</v>
      </c>
      <c r="D300">
        <v>120605</v>
      </c>
    </row>
    <row r="301" spans="1:4">
      <c r="A301" t="s">
        <v>1120</v>
      </c>
      <c r="B301" t="s">
        <v>416</v>
      </c>
      <c r="C301" t="s">
        <v>905</v>
      </c>
      <c r="D301">
        <v>120306</v>
      </c>
    </row>
    <row r="302" spans="1:4">
      <c r="A302" t="s">
        <v>508</v>
      </c>
      <c r="B302" t="s">
        <v>416</v>
      </c>
      <c r="C302" t="s">
        <v>508</v>
      </c>
      <c r="D302">
        <v>120701</v>
      </c>
    </row>
    <row r="303" spans="1:4">
      <c r="A303" t="s">
        <v>594</v>
      </c>
      <c r="B303" t="s">
        <v>423</v>
      </c>
      <c r="C303" t="s">
        <v>995</v>
      </c>
      <c r="D303">
        <v>60102</v>
      </c>
    </row>
    <row r="304" spans="1:4">
      <c r="A304" t="s">
        <v>594</v>
      </c>
      <c r="B304" t="s">
        <v>423</v>
      </c>
      <c r="C304" t="s">
        <v>1031</v>
      </c>
      <c r="D304">
        <v>60305</v>
      </c>
    </row>
    <row r="305" spans="1:4">
      <c r="A305" t="s">
        <v>1121</v>
      </c>
      <c r="B305" t="s">
        <v>425</v>
      </c>
      <c r="C305" t="s">
        <v>915</v>
      </c>
      <c r="D305">
        <v>90104</v>
      </c>
    </row>
    <row r="306" spans="1:4">
      <c r="A306" t="s">
        <v>1122</v>
      </c>
      <c r="B306" t="s">
        <v>425</v>
      </c>
      <c r="C306" t="s">
        <v>965</v>
      </c>
      <c r="D306">
        <v>91002</v>
      </c>
    </row>
    <row r="307" spans="1:4">
      <c r="A307" t="s">
        <v>1122</v>
      </c>
      <c r="B307" t="s">
        <v>424</v>
      </c>
      <c r="C307" t="s">
        <v>424</v>
      </c>
      <c r="D307">
        <v>70303</v>
      </c>
    </row>
    <row r="308" spans="1:4">
      <c r="A308" t="s">
        <v>540</v>
      </c>
      <c r="B308" t="s">
        <v>426</v>
      </c>
      <c r="C308" t="s">
        <v>501</v>
      </c>
      <c r="D308">
        <v>40501</v>
      </c>
    </row>
    <row r="309" spans="1:4">
      <c r="A309" t="s">
        <v>1123</v>
      </c>
      <c r="B309" t="s">
        <v>417</v>
      </c>
      <c r="C309" t="s">
        <v>893</v>
      </c>
      <c r="D309">
        <v>30204</v>
      </c>
    </row>
    <row r="310" spans="1:4">
      <c r="A310" t="s">
        <v>1124</v>
      </c>
      <c r="B310" t="s">
        <v>424</v>
      </c>
      <c r="C310" t="s">
        <v>1048</v>
      </c>
      <c r="D310">
        <v>70105</v>
      </c>
    </row>
    <row r="311" spans="1:4">
      <c r="A311" t="s">
        <v>1125</v>
      </c>
      <c r="B311" t="s">
        <v>421</v>
      </c>
      <c r="C311" t="s">
        <v>1126</v>
      </c>
      <c r="D311">
        <v>80202</v>
      </c>
    </row>
    <row r="312" spans="1:4">
      <c r="A312" t="s">
        <v>1127</v>
      </c>
      <c r="B312" t="s">
        <v>418</v>
      </c>
      <c r="C312" t="s">
        <v>636</v>
      </c>
      <c r="D312">
        <v>130905</v>
      </c>
    </row>
    <row r="313" spans="1:4">
      <c r="A313" t="s">
        <v>1128</v>
      </c>
      <c r="B313" t="s">
        <v>421</v>
      </c>
      <c r="C313" t="s">
        <v>1126</v>
      </c>
      <c r="D313">
        <v>80203</v>
      </c>
    </row>
    <row r="314" spans="1:4">
      <c r="A314" t="s">
        <v>1129</v>
      </c>
      <c r="B314" t="s">
        <v>424</v>
      </c>
      <c r="C314" t="s">
        <v>424</v>
      </c>
      <c r="D314">
        <v>70304</v>
      </c>
    </row>
    <row r="315" spans="1:4">
      <c r="A315" t="s">
        <v>1130</v>
      </c>
      <c r="B315" t="s">
        <v>426</v>
      </c>
      <c r="C315" t="s">
        <v>501</v>
      </c>
      <c r="D315">
        <v>40506</v>
      </c>
    </row>
    <row r="316" spans="1:4">
      <c r="A316" t="s">
        <v>480</v>
      </c>
      <c r="B316" t="s">
        <v>421</v>
      </c>
      <c r="C316" t="s">
        <v>421</v>
      </c>
      <c r="D316">
        <v>80804</v>
      </c>
    </row>
    <row r="317" spans="1:4">
      <c r="A317" t="s">
        <v>1131</v>
      </c>
      <c r="B317" t="s">
        <v>425</v>
      </c>
      <c r="C317" t="s">
        <v>978</v>
      </c>
      <c r="D317">
        <v>90603</v>
      </c>
    </row>
    <row r="318" spans="1:4">
      <c r="A318" t="s">
        <v>1132</v>
      </c>
      <c r="B318" t="s">
        <v>415</v>
      </c>
      <c r="C318" t="s">
        <v>928</v>
      </c>
      <c r="D318">
        <v>10209</v>
      </c>
    </row>
    <row r="319" spans="1:4">
      <c r="A319" t="s">
        <v>1133</v>
      </c>
      <c r="B319" t="s">
        <v>421</v>
      </c>
      <c r="C319" t="s">
        <v>1126</v>
      </c>
      <c r="D319">
        <v>80204</v>
      </c>
    </row>
    <row r="320" spans="1:4">
      <c r="A320" t="s">
        <v>1134</v>
      </c>
      <c r="B320" t="s">
        <v>418</v>
      </c>
      <c r="C320" t="s">
        <v>636</v>
      </c>
      <c r="D320">
        <v>130906</v>
      </c>
    </row>
    <row r="321" spans="1:4">
      <c r="A321" t="s">
        <v>1134</v>
      </c>
      <c r="B321" t="s">
        <v>425</v>
      </c>
      <c r="C321" t="s">
        <v>926</v>
      </c>
      <c r="D321">
        <v>90206</v>
      </c>
    </row>
    <row r="322" spans="1:4">
      <c r="A322" t="s">
        <v>1135</v>
      </c>
      <c r="B322" t="s">
        <v>424</v>
      </c>
      <c r="C322" t="s">
        <v>528</v>
      </c>
      <c r="D322">
        <v>70209</v>
      </c>
    </row>
    <row r="323" spans="1:4">
      <c r="A323" t="s">
        <v>615</v>
      </c>
      <c r="B323" t="s">
        <v>424</v>
      </c>
      <c r="C323" t="s">
        <v>920</v>
      </c>
      <c r="D323">
        <v>70408</v>
      </c>
    </row>
    <row r="324" spans="1:4">
      <c r="A324" t="s">
        <v>590</v>
      </c>
      <c r="B324" t="s">
        <v>425</v>
      </c>
      <c r="C324" t="s">
        <v>615</v>
      </c>
      <c r="D324">
        <v>90401</v>
      </c>
    </row>
    <row r="325" spans="1:4">
      <c r="A325" t="s">
        <v>1136</v>
      </c>
      <c r="B325" t="s">
        <v>424</v>
      </c>
      <c r="C325" t="s">
        <v>528</v>
      </c>
      <c r="D325">
        <v>70210</v>
      </c>
    </row>
    <row r="326" spans="1:4">
      <c r="A326" t="s">
        <v>831</v>
      </c>
      <c r="B326" t="s">
        <v>425</v>
      </c>
      <c r="C326" t="s">
        <v>915</v>
      </c>
      <c r="D326">
        <v>90103</v>
      </c>
    </row>
    <row r="327" spans="1:4">
      <c r="A327" t="s">
        <v>586</v>
      </c>
      <c r="B327" t="s">
        <v>424</v>
      </c>
      <c r="C327" t="s">
        <v>528</v>
      </c>
      <c r="D327">
        <v>70211</v>
      </c>
    </row>
    <row r="328" spans="1:4">
      <c r="A328" t="s">
        <v>1137</v>
      </c>
      <c r="B328" t="s">
        <v>420</v>
      </c>
      <c r="C328" t="s">
        <v>962</v>
      </c>
      <c r="D328">
        <v>50101</v>
      </c>
    </row>
    <row r="329" spans="1:4">
      <c r="A329" t="s">
        <v>1138</v>
      </c>
      <c r="B329" t="s">
        <v>424</v>
      </c>
      <c r="C329" t="s">
        <v>1048</v>
      </c>
      <c r="D329">
        <v>70106</v>
      </c>
    </row>
    <row r="330" spans="1:4">
      <c r="A330" t="s">
        <v>1139</v>
      </c>
      <c r="B330" t="s">
        <v>422</v>
      </c>
      <c r="C330" t="s">
        <v>1043</v>
      </c>
      <c r="D330">
        <v>20505</v>
      </c>
    </row>
    <row r="331" spans="1:4">
      <c r="A331" t="s">
        <v>581</v>
      </c>
      <c r="B331" t="s">
        <v>425</v>
      </c>
      <c r="C331" t="s">
        <v>965</v>
      </c>
      <c r="D331">
        <v>91003</v>
      </c>
    </row>
    <row r="332" spans="1:4">
      <c r="A332" t="s">
        <v>1140</v>
      </c>
      <c r="B332" t="s">
        <v>422</v>
      </c>
      <c r="C332" t="s">
        <v>1051</v>
      </c>
      <c r="D332">
        <v>20301</v>
      </c>
    </row>
    <row r="333" spans="1:4">
      <c r="A333" t="s">
        <v>1141</v>
      </c>
      <c r="B333" t="s">
        <v>423</v>
      </c>
      <c r="C333" t="s">
        <v>1031</v>
      </c>
      <c r="D333">
        <v>60306</v>
      </c>
    </row>
    <row r="334" spans="1:4">
      <c r="A334" t="s">
        <v>1142</v>
      </c>
      <c r="B334" t="s">
        <v>425</v>
      </c>
      <c r="C334" t="s">
        <v>926</v>
      </c>
      <c r="D334">
        <v>90207</v>
      </c>
    </row>
    <row r="335" spans="1:4">
      <c r="A335" t="s">
        <v>1143</v>
      </c>
      <c r="B335" t="s">
        <v>425</v>
      </c>
      <c r="C335" t="s">
        <v>965</v>
      </c>
      <c r="D335">
        <v>91004</v>
      </c>
    </row>
    <row r="336" spans="1:4">
      <c r="A336" t="s">
        <v>1144</v>
      </c>
      <c r="B336" t="s">
        <v>418</v>
      </c>
      <c r="C336" t="s">
        <v>908</v>
      </c>
      <c r="D336">
        <v>130712</v>
      </c>
    </row>
    <row r="337" spans="1:4">
      <c r="A337" t="s">
        <v>612</v>
      </c>
      <c r="B337" t="s">
        <v>425</v>
      </c>
      <c r="C337" t="s">
        <v>919</v>
      </c>
      <c r="D337">
        <v>91107</v>
      </c>
    </row>
    <row r="338" spans="1:4">
      <c r="A338" t="s">
        <v>1145</v>
      </c>
      <c r="B338" t="s">
        <v>425</v>
      </c>
      <c r="C338" t="s">
        <v>926</v>
      </c>
      <c r="D338">
        <v>90208</v>
      </c>
    </row>
    <row r="339" spans="1:4">
      <c r="A339" t="s">
        <v>1146</v>
      </c>
      <c r="B339" t="s">
        <v>424</v>
      </c>
      <c r="C339" t="s">
        <v>528</v>
      </c>
      <c r="D339">
        <v>70212</v>
      </c>
    </row>
    <row r="340" spans="1:4">
      <c r="A340" t="s">
        <v>613</v>
      </c>
      <c r="B340" t="s">
        <v>425</v>
      </c>
      <c r="C340" t="s">
        <v>919</v>
      </c>
      <c r="D340">
        <v>91112</v>
      </c>
    </row>
    <row r="341" spans="1:4">
      <c r="A341" t="s">
        <v>1147</v>
      </c>
      <c r="B341" t="s">
        <v>418</v>
      </c>
      <c r="C341" t="s">
        <v>954</v>
      </c>
      <c r="D341">
        <v>130308</v>
      </c>
    </row>
    <row r="342" spans="1:4">
      <c r="A342" t="s">
        <v>1148</v>
      </c>
      <c r="B342" t="s">
        <v>424</v>
      </c>
      <c r="C342" t="s">
        <v>907</v>
      </c>
      <c r="D342">
        <v>70709</v>
      </c>
    </row>
    <row r="343" spans="1:4">
      <c r="A343" t="s">
        <v>644</v>
      </c>
      <c r="B343" t="s">
        <v>424</v>
      </c>
      <c r="C343" t="s">
        <v>424</v>
      </c>
      <c r="D343">
        <v>70301</v>
      </c>
    </row>
    <row r="344" spans="1:4">
      <c r="A344" t="s">
        <v>1149</v>
      </c>
      <c r="B344" t="s">
        <v>425</v>
      </c>
      <c r="C344" t="s">
        <v>926</v>
      </c>
      <c r="D344">
        <v>90209</v>
      </c>
    </row>
    <row r="345" spans="1:4">
      <c r="A345" t="s">
        <v>1150</v>
      </c>
      <c r="B345" t="s">
        <v>424</v>
      </c>
      <c r="C345" t="s">
        <v>1033</v>
      </c>
      <c r="D345">
        <v>70603</v>
      </c>
    </row>
    <row r="346" spans="1:4">
      <c r="A346" t="s">
        <v>1151</v>
      </c>
      <c r="B346" t="s">
        <v>426</v>
      </c>
      <c r="C346" t="s">
        <v>1118</v>
      </c>
      <c r="D346">
        <v>41103</v>
      </c>
    </row>
    <row r="347" spans="1:4">
      <c r="A347" t="s">
        <v>462</v>
      </c>
      <c r="B347" t="s">
        <v>1003</v>
      </c>
      <c r="C347" t="s">
        <v>1004</v>
      </c>
      <c r="D347">
        <v>110102</v>
      </c>
    </row>
    <row r="348" spans="1:4">
      <c r="A348" t="s">
        <v>1152</v>
      </c>
      <c r="B348" t="s">
        <v>426</v>
      </c>
      <c r="C348" t="s">
        <v>934</v>
      </c>
      <c r="D348">
        <v>41306</v>
      </c>
    </row>
    <row r="349" spans="1:4">
      <c r="A349" t="s">
        <v>1153</v>
      </c>
      <c r="B349" t="s">
        <v>416</v>
      </c>
      <c r="C349" t="s">
        <v>985</v>
      </c>
      <c r="D349">
        <v>120404</v>
      </c>
    </row>
    <row r="350" spans="1:4">
      <c r="A350" t="s">
        <v>1154</v>
      </c>
      <c r="B350" t="s">
        <v>423</v>
      </c>
      <c r="C350" t="s">
        <v>1026</v>
      </c>
      <c r="D350">
        <v>60602</v>
      </c>
    </row>
    <row r="351" spans="1:4">
      <c r="A351" t="s">
        <v>1155</v>
      </c>
      <c r="B351" t="s">
        <v>424</v>
      </c>
      <c r="C351" t="s">
        <v>424</v>
      </c>
      <c r="D351">
        <v>70305</v>
      </c>
    </row>
    <row r="352" spans="1:4">
      <c r="A352" t="s">
        <v>1155</v>
      </c>
      <c r="B352" t="s">
        <v>425</v>
      </c>
      <c r="C352" t="s">
        <v>968</v>
      </c>
      <c r="D352">
        <v>90308</v>
      </c>
    </row>
    <row r="353" spans="1:4">
      <c r="A353" t="s">
        <v>438</v>
      </c>
      <c r="B353" t="s">
        <v>421</v>
      </c>
      <c r="C353" t="s">
        <v>421</v>
      </c>
      <c r="D353">
        <v>80816</v>
      </c>
    </row>
    <row r="354" spans="1:4">
      <c r="A354" t="s">
        <v>1156</v>
      </c>
      <c r="B354" t="s">
        <v>415</v>
      </c>
      <c r="C354" t="s">
        <v>928</v>
      </c>
      <c r="D354">
        <v>10210</v>
      </c>
    </row>
    <row r="355" spans="1:4">
      <c r="A355" t="s">
        <v>1157</v>
      </c>
      <c r="B355" t="s">
        <v>424</v>
      </c>
      <c r="C355" t="s">
        <v>424</v>
      </c>
      <c r="D355">
        <v>70306</v>
      </c>
    </row>
    <row r="356" spans="1:4">
      <c r="A356" t="s">
        <v>1158</v>
      </c>
      <c r="B356" t="s">
        <v>425</v>
      </c>
      <c r="C356" t="s">
        <v>926</v>
      </c>
      <c r="D356">
        <v>90210</v>
      </c>
    </row>
    <row r="357" spans="1:4">
      <c r="A357" t="s">
        <v>1159</v>
      </c>
      <c r="B357" t="s">
        <v>422</v>
      </c>
      <c r="C357" t="s">
        <v>970</v>
      </c>
      <c r="D357">
        <v>20405</v>
      </c>
    </row>
    <row r="358" spans="1:4">
      <c r="A358" t="s">
        <v>1159</v>
      </c>
      <c r="B358" t="s">
        <v>425</v>
      </c>
      <c r="C358" t="s">
        <v>975</v>
      </c>
      <c r="D358">
        <v>90702</v>
      </c>
    </row>
    <row r="359" spans="1:4">
      <c r="A359" t="s">
        <v>689</v>
      </c>
      <c r="B359" t="s">
        <v>418</v>
      </c>
      <c r="C359" t="s">
        <v>933</v>
      </c>
      <c r="D359">
        <v>130407</v>
      </c>
    </row>
    <row r="360" spans="1:4">
      <c r="A360" t="s">
        <v>689</v>
      </c>
      <c r="B360" t="s">
        <v>426</v>
      </c>
      <c r="C360" t="s">
        <v>1118</v>
      </c>
      <c r="D360">
        <v>41101</v>
      </c>
    </row>
    <row r="361" spans="1:4">
      <c r="A361" t="s">
        <v>1160</v>
      </c>
      <c r="B361" t="s">
        <v>423</v>
      </c>
      <c r="C361" t="s">
        <v>1031</v>
      </c>
      <c r="D361">
        <v>60309</v>
      </c>
    </row>
    <row r="362" spans="1:4">
      <c r="A362" t="s">
        <v>534</v>
      </c>
      <c r="B362" t="s">
        <v>426</v>
      </c>
      <c r="C362" t="s">
        <v>564</v>
      </c>
      <c r="D362">
        <v>40606</v>
      </c>
    </row>
    <row r="363" spans="1:4">
      <c r="A363" t="s">
        <v>534</v>
      </c>
      <c r="B363" t="s">
        <v>422</v>
      </c>
      <c r="C363" t="s">
        <v>1051</v>
      </c>
      <c r="D363">
        <v>20306</v>
      </c>
    </row>
    <row r="364" spans="1:4">
      <c r="A364" t="s">
        <v>460</v>
      </c>
      <c r="B364" t="s">
        <v>421</v>
      </c>
      <c r="C364" t="s">
        <v>421</v>
      </c>
      <c r="D364">
        <v>80820</v>
      </c>
    </row>
    <row r="365" spans="1:4">
      <c r="A365" t="s">
        <v>484</v>
      </c>
      <c r="B365" t="s">
        <v>421</v>
      </c>
      <c r="C365" t="s">
        <v>634</v>
      </c>
      <c r="D365">
        <v>80505</v>
      </c>
    </row>
    <row r="366" spans="1:4">
      <c r="A366" t="s">
        <v>1161</v>
      </c>
      <c r="B366" t="s">
        <v>423</v>
      </c>
      <c r="C366" t="s">
        <v>991</v>
      </c>
      <c r="D366">
        <v>60201</v>
      </c>
    </row>
    <row r="367" spans="1:4">
      <c r="A367" t="s">
        <v>1162</v>
      </c>
      <c r="B367" t="s">
        <v>418</v>
      </c>
      <c r="C367" t="s">
        <v>954</v>
      </c>
      <c r="D367">
        <v>130309</v>
      </c>
    </row>
    <row r="368" spans="1:4">
      <c r="A368" t="s">
        <v>567</v>
      </c>
      <c r="B368" t="s">
        <v>424</v>
      </c>
      <c r="C368" t="s">
        <v>920</v>
      </c>
      <c r="D368">
        <v>70409</v>
      </c>
    </row>
    <row r="369" spans="1:4">
      <c r="A369" t="s">
        <v>1163</v>
      </c>
      <c r="B369" t="s">
        <v>425</v>
      </c>
      <c r="C369" t="s">
        <v>567</v>
      </c>
      <c r="D369">
        <v>90501</v>
      </c>
    </row>
    <row r="370" spans="1:4">
      <c r="A370" t="s">
        <v>1164</v>
      </c>
      <c r="B370" t="s">
        <v>424</v>
      </c>
      <c r="C370" t="s">
        <v>528</v>
      </c>
      <c r="D370">
        <v>70213</v>
      </c>
    </row>
    <row r="371" spans="1:4">
      <c r="A371" t="s">
        <v>528</v>
      </c>
      <c r="B371" t="s">
        <v>415</v>
      </c>
      <c r="C371" t="s">
        <v>928</v>
      </c>
      <c r="D371">
        <v>10207</v>
      </c>
    </row>
    <row r="372" spans="1:4">
      <c r="A372" t="s">
        <v>1165</v>
      </c>
      <c r="B372" t="s">
        <v>424</v>
      </c>
      <c r="C372" t="s">
        <v>528</v>
      </c>
      <c r="D372">
        <v>70201</v>
      </c>
    </row>
    <row r="373" spans="1:4">
      <c r="A373" t="s">
        <v>1166</v>
      </c>
      <c r="B373" t="s">
        <v>424</v>
      </c>
      <c r="C373" t="s">
        <v>528</v>
      </c>
      <c r="D373">
        <v>70214</v>
      </c>
    </row>
    <row r="374" spans="1:4">
      <c r="A374" t="s">
        <v>1167</v>
      </c>
      <c r="B374" t="s">
        <v>424</v>
      </c>
      <c r="C374" t="s">
        <v>1048</v>
      </c>
      <c r="D374">
        <v>70107</v>
      </c>
    </row>
    <row r="375" spans="1:4">
      <c r="A375" t="s">
        <v>1168</v>
      </c>
      <c r="B375" t="s">
        <v>418</v>
      </c>
      <c r="C375" t="s">
        <v>636</v>
      </c>
      <c r="D375">
        <v>130907</v>
      </c>
    </row>
    <row r="376" spans="1:4">
      <c r="A376" t="s">
        <v>1169</v>
      </c>
      <c r="B376" t="s">
        <v>425</v>
      </c>
      <c r="C376" t="s">
        <v>978</v>
      </c>
      <c r="D376">
        <v>90604</v>
      </c>
    </row>
    <row r="377" spans="1:4">
      <c r="A377" t="s">
        <v>1169</v>
      </c>
      <c r="B377" t="s">
        <v>423</v>
      </c>
      <c r="C377" t="s">
        <v>991</v>
      </c>
      <c r="D377">
        <v>60205</v>
      </c>
    </row>
    <row r="378" spans="1:4">
      <c r="A378" t="s">
        <v>578</v>
      </c>
      <c r="B378" t="s">
        <v>418</v>
      </c>
      <c r="C378" t="s">
        <v>954</v>
      </c>
      <c r="D378">
        <v>130310</v>
      </c>
    </row>
    <row r="379" spans="1:4">
      <c r="A379" t="s">
        <v>1170</v>
      </c>
      <c r="B379" t="s">
        <v>417</v>
      </c>
      <c r="C379" t="s">
        <v>417</v>
      </c>
      <c r="D379">
        <v>30108</v>
      </c>
    </row>
    <row r="380" spans="1:4">
      <c r="A380" t="s">
        <v>658</v>
      </c>
      <c r="B380" t="s">
        <v>426</v>
      </c>
      <c r="C380" t="s">
        <v>473</v>
      </c>
      <c r="D380">
        <v>40202</v>
      </c>
    </row>
    <row r="381" spans="1:4">
      <c r="A381" t="s">
        <v>1171</v>
      </c>
      <c r="B381" t="s">
        <v>424</v>
      </c>
      <c r="C381" t="s">
        <v>1048</v>
      </c>
      <c r="D381">
        <v>70108</v>
      </c>
    </row>
    <row r="382" spans="1:4">
      <c r="A382" t="s">
        <v>1172</v>
      </c>
      <c r="B382" t="s">
        <v>423</v>
      </c>
      <c r="C382" t="s">
        <v>995</v>
      </c>
      <c r="D382">
        <v>60104</v>
      </c>
    </row>
    <row r="383" spans="1:4">
      <c r="A383" t="s">
        <v>1173</v>
      </c>
      <c r="B383" t="s">
        <v>425</v>
      </c>
      <c r="C383" t="s">
        <v>912</v>
      </c>
      <c r="D383">
        <v>91201</v>
      </c>
    </row>
    <row r="384" spans="1:4">
      <c r="A384" t="s">
        <v>1174</v>
      </c>
      <c r="B384" t="s">
        <v>423</v>
      </c>
      <c r="C384" t="s">
        <v>951</v>
      </c>
      <c r="D384">
        <v>60504</v>
      </c>
    </row>
    <row r="385" spans="1:4">
      <c r="A385" t="s">
        <v>1175</v>
      </c>
      <c r="B385" t="s">
        <v>424</v>
      </c>
      <c r="C385" t="s">
        <v>920</v>
      </c>
      <c r="D385">
        <v>70410</v>
      </c>
    </row>
    <row r="386" spans="1:4">
      <c r="A386" t="s">
        <v>1176</v>
      </c>
      <c r="B386" t="s">
        <v>422</v>
      </c>
      <c r="C386" t="s">
        <v>1051</v>
      </c>
      <c r="D386">
        <v>20304</v>
      </c>
    </row>
    <row r="387" spans="1:4">
      <c r="A387" t="s">
        <v>1176</v>
      </c>
      <c r="B387" t="s">
        <v>423</v>
      </c>
      <c r="C387" t="s">
        <v>987</v>
      </c>
      <c r="D387">
        <v>60404</v>
      </c>
    </row>
    <row r="388" spans="1:4">
      <c r="A388" t="s">
        <v>1176</v>
      </c>
      <c r="B388" t="s">
        <v>425</v>
      </c>
      <c r="C388" t="s">
        <v>615</v>
      </c>
      <c r="D388">
        <v>90404</v>
      </c>
    </row>
    <row r="389" spans="1:4">
      <c r="A389" t="s">
        <v>1177</v>
      </c>
      <c r="B389" t="s">
        <v>424</v>
      </c>
      <c r="C389" t="s">
        <v>424</v>
      </c>
      <c r="D389">
        <v>70309</v>
      </c>
    </row>
    <row r="390" spans="1:4">
      <c r="A390" t="s">
        <v>639</v>
      </c>
      <c r="B390" t="s">
        <v>422</v>
      </c>
      <c r="C390" t="s">
        <v>1051</v>
      </c>
      <c r="D390">
        <v>20307</v>
      </c>
    </row>
    <row r="391" spans="1:4">
      <c r="A391" t="s">
        <v>1178</v>
      </c>
      <c r="B391" t="s">
        <v>425</v>
      </c>
      <c r="C391" t="s">
        <v>567</v>
      </c>
      <c r="D391">
        <v>90507</v>
      </c>
    </row>
    <row r="392" spans="1:4">
      <c r="A392" t="s">
        <v>1179</v>
      </c>
      <c r="B392" t="s">
        <v>416</v>
      </c>
      <c r="C392" t="s">
        <v>903</v>
      </c>
      <c r="D392">
        <v>120903</v>
      </c>
    </row>
    <row r="393" spans="1:4">
      <c r="A393" t="s">
        <v>541</v>
      </c>
      <c r="B393" t="s">
        <v>425</v>
      </c>
      <c r="C393" t="s">
        <v>965</v>
      </c>
      <c r="D393">
        <v>91008</v>
      </c>
    </row>
    <row r="394" spans="1:4">
      <c r="A394" t="s">
        <v>541</v>
      </c>
      <c r="B394" t="s">
        <v>426</v>
      </c>
      <c r="C394" t="s">
        <v>1020</v>
      </c>
      <c r="D394">
        <v>40708</v>
      </c>
    </row>
    <row r="395" spans="1:4">
      <c r="A395" t="s">
        <v>1180</v>
      </c>
      <c r="B395" t="s">
        <v>426</v>
      </c>
      <c r="C395" t="s">
        <v>1020</v>
      </c>
      <c r="D395">
        <v>40703</v>
      </c>
    </row>
    <row r="396" spans="1:4">
      <c r="A396" t="s">
        <v>1181</v>
      </c>
      <c r="B396" t="s">
        <v>426</v>
      </c>
      <c r="C396" t="s">
        <v>524</v>
      </c>
      <c r="D396">
        <v>40803</v>
      </c>
    </row>
    <row r="397" spans="1:4">
      <c r="A397" t="s">
        <v>1181</v>
      </c>
      <c r="B397" t="s">
        <v>424</v>
      </c>
      <c r="C397" t="s">
        <v>424</v>
      </c>
      <c r="D397">
        <v>70307</v>
      </c>
    </row>
    <row r="398" spans="1:4">
      <c r="A398" t="s">
        <v>1182</v>
      </c>
      <c r="B398" t="s">
        <v>424</v>
      </c>
      <c r="C398" t="s">
        <v>1183</v>
      </c>
      <c r="D398">
        <v>70502</v>
      </c>
    </row>
    <row r="399" spans="1:4">
      <c r="A399" t="s">
        <v>1184</v>
      </c>
      <c r="B399" t="s">
        <v>423</v>
      </c>
      <c r="C399" t="s">
        <v>999</v>
      </c>
      <c r="D399">
        <v>60705</v>
      </c>
    </row>
    <row r="400" spans="1:4">
      <c r="A400" t="s">
        <v>1185</v>
      </c>
      <c r="B400" t="s">
        <v>425</v>
      </c>
      <c r="C400" t="s">
        <v>975</v>
      </c>
      <c r="D400">
        <v>90703</v>
      </c>
    </row>
    <row r="401" spans="1:4">
      <c r="A401" t="s">
        <v>1185</v>
      </c>
      <c r="B401" t="s">
        <v>423</v>
      </c>
      <c r="C401" t="s">
        <v>951</v>
      </c>
      <c r="D401">
        <v>60503</v>
      </c>
    </row>
    <row r="402" spans="1:4">
      <c r="A402" t="s">
        <v>1186</v>
      </c>
      <c r="B402" t="s">
        <v>423</v>
      </c>
      <c r="C402" t="s">
        <v>1031</v>
      </c>
      <c r="D402">
        <v>60307</v>
      </c>
    </row>
    <row r="403" spans="1:4">
      <c r="A403" t="s">
        <v>1187</v>
      </c>
      <c r="B403" t="s">
        <v>423</v>
      </c>
      <c r="C403" t="s">
        <v>1031</v>
      </c>
      <c r="D403">
        <v>60308</v>
      </c>
    </row>
    <row r="404" spans="1:4">
      <c r="A404" t="s">
        <v>1188</v>
      </c>
      <c r="B404" t="s">
        <v>418</v>
      </c>
      <c r="C404" t="s">
        <v>908</v>
      </c>
      <c r="D404">
        <v>130713</v>
      </c>
    </row>
    <row r="405" spans="1:4">
      <c r="A405" t="s">
        <v>1189</v>
      </c>
      <c r="B405" t="s">
        <v>425</v>
      </c>
      <c r="C405" t="s">
        <v>471</v>
      </c>
      <c r="D405">
        <v>90803</v>
      </c>
    </row>
    <row r="406" spans="1:4">
      <c r="A406" t="s">
        <v>630</v>
      </c>
      <c r="B406" t="s">
        <v>418</v>
      </c>
      <c r="C406" t="s">
        <v>636</v>
      </c>
      <c r="D406">
        <v>130908</v>
      </c>
    </row>
    <row r="407" spans="1:4">
      <c r="A407" t="s">
        <v>1190</v>
      </c>
      <c r="B407" t="s">
        <v>423</v>
      </c>
      <c r="C407" t="s">
        <v>987</v>
      </c>
      <c r="D407">
        <v>60403</v>
      </c>
    </row>
    <row r="408" spans="1:4">
      <c r="A408" t="s">
        <v>1191</v>
      </c>
      <c r="B408" t="s">
        <v>425</v>
      </c>
      <c r="C408" t="s">
        <v>615</v>
      </c>
      <c r="D408">
        <v>90406</v>
      </c>
    </row>
    <row r="409" spans="1:4">
      <c r="A409" t="s">
        <v>565</v>
      </c>
      <c r="B409" t="s">
        <v>426</v>
      </c>
      <c r="C409" t="s">
        <v>904</v>
      </c>
      <c r="D409">
        <v>40406</v>
      </c>
    </row>
    <row r="410" spans="1:4">
      <c r="A410" t="s">
        <v>1192</v>
      </c>
      <c r="B410" t="s">
        <v>424</v>
      </c>
      <c r="C410" t="s">
        <v>424</v>
      </c>
      <c r="D410">
        <v>70308</v>
      </c>
    </row>
    <row r="411" spans="1:4">
      <c r="A411" t="s">
        <v>1193</v>
      </c>
      <c r="B411" t="s">
        <v>423</v>
      </c>
      <c r="C411" t="s">
        <v>1031</v>
      </c>
      <c r="D411">
        <v>60301</v>
      </c>
    </row>
    <row r="412" spans="1:4">
      <c r="A412" t="s">
        <v>663</v>
      </c>
      <c r="B412" t="s">
        <v>425</v>
      </c>
      <c r="C412" t="s">
        <v>968</v>
      </c>
      <c r="D412">
        <v>90304</v>
      </c>
    </row>
    <row r="413" spans="1:4">
      <c r="A413" t="s">
        <v>1194</v>
      </c>
      <c r="B413" t="s">
        <v>424</v>
      </c>
      <c r="C413" t="s">
        <v>920</v>
      </c>
      <c r="D413">
        <v>70401</v>
      </c>
    </row>
    <row r="414" spans="1:4">
      <c r="A414" t="s">
        <v>1195</v>
      </c>
      <c r="B414" t="s">
        <v>416</v>
      </c>
      <c r="C414" t="s">
        <v>948</v>
      </c>
      <c r="D414">
        <v>120804</v>
      </c>
    </row>
    <row r="415" spans="1:4">
      <c r="A415" t="s">
        <v>1196</v>
      </c>
      <c r="B415" t="s">
        <v>425</v>
      </c>
      <c r="C415" t="s">
        <v>567</v>
      </c>
      <c r="D415">
        <v>90513</v>
      </c>
    </row>
    <row r="416" spans="1:4">
      <c r="A416" t="s">
        <v>1197</v>
      </c>
      <c r="B416" t="s">
        <v>1003</v>
      </c>
      <c r="C416" t="s">
        <v>1004</v>
      </c>
      <c r="D416">
        <v>110103</v>
      </c>
    </row>
    <row r="417" spans="1:4">
      <c r="A417" t="s">
        <v>1198</v>
      </c>
      <c r="B417" t="s">
        <v>416</v>
      </c>
      <c r="C417" t="s">
        <v>905</v>
      </c>
      <c r="D417">
        <v>120307</v>
      </c>
    </row>
    <row r="418" spans="1:4">
      <c r="A418" t="s">
        <v>549</v>
      </c>
      <c r="B418" t="s">
        <v>417</v>
      </c>
      <c r="C418" t="s">
        <v>953</v>
      </c>
      <c r="D418">
        <v>30405</v>
      </c>
    </row>
    <row r="419" spans="1:4">
      <c r="A419" t="s">
        <v>1199</v>
      </c>
      <c r="B419" t="s">
        <v>424</v>
      </c>
      <c r="C419" t="s">
        <v>1183</v>
      </c>
      <c r="D419">
        <v>70503</v>
      </c>
    </row>
    <row r="420" spans="1:4">
      <c r="A420" t="s">
        <v>506</v>
      </c>
      <c r="B420" t="s">
        <v>421</v>
      </c>
      <c r="C420" t="s">
        <v>909</v>
      </c>
      <c r="D420">
        <v>81004</v>
      </c>
    </row>
    <row r="421" spans="1:4">
      <c r="A421" t="s">
        <v>1200</v>
      </c>
      <c r="B421" t="s">
        <v>423</v>
      </c>
      <c r="C421" t="s">
        <v>987</v>
      </c>
      <c r="D421">
        <v>60407</v>
      </c>
    </row>
    <row r="422" spans="1:4">
      <c r="A422" t="s">
        <v>1201</v>
      </c>
      <c r="B422" t="s">
        <v>418</v>
      </c>
      <c r="C422" t="s">
        <v>908</v>
      </c>
      <c r="D422">
        <v>130714</v>
      </c>
    </row>
    <row r="423" spans="1:4">
      <c r="A423" t="s">
        <v>467</v>
      </c>
      <c r="B423" t="s">
        <v>420</v>
      </c>
      <c r="C423" t="s">
        <v>488</v>
      </c>
      <c r="D423">
        <v>50208</v>
      </c>
    </row>
    <row r="424" spans="1:4">
      <c r="A424" t="s">
        <v>1202</v>
      </c>
      <c r="B424" t="s">
        <v>417</v>
      </c>
      <c r="C424" t="s">
        <v>1007</v>
      </c>
      <c r="D424">
        <v>30301</v>
      </c>
    </row>
    <row r="425" spans="1:4">
      <c r="A425" t="s">
        <v>1203</v>
      </c>
      <c r="B425" t="s">
        <v>415</v>
      </c>
      <c r="C425" t="s">
        <v>922</v>
      </c>
      <c r="D425">
        <v>10302</v>
      </c>
    </row>
    <row r="426" spans="1:4">
      <c r="A426" t="s">
        <v>1203</v>
      </c>
      <c r="B426" t="s">
        <v>417</v>
      </c>
      <c r="C426" t="s">
        <v>1014</v>
      </c>
      <c r="D426">
        <v>30503</v>
      </c>
    </row>
    <row r="427" spans="1:4">
      <c r="A427" t="s">
        <v>1204</v>
      </c>
      <c r="B427" t="s">
        <v>424</v>
      </c>
      <c r="C427" t="s">
        <v>920</v>
      </c>
      <c r="D427">
        <v>70411</v>
      </c>
    </row>
    <row r="428" spans="1:4">
      <c r="A428" t="s">
        <v>595</v>
      </c>
      <c r="B428" t="s">
        <v>423</v>
      </c>
      <c r="C428" t="s">
        <v>995</v>
      </c>
      <c r="D428">
        <v>60103</v>
      </c>
    </row>
    <row r="429" spans="1:4">
      <c r="A429" t="s">
        <v>1205</v>
      </c>
      <c r="B429" t="s">
        <v>425</v>
      </c>
      <c r="C429" t="s">
        <v>926</v>
      </c>
      <c r="D429">
        <v>90211</v>
      </c>
    </row>
    <row r="430" spans="1:4">
      <c r="A430" t="s">
        <v>1206</v>
      </c>
      <c r="B430" t="s">
        <v>426</v>
      </c>
      <c r="C430" t="s">
        <v>942</v>
      </c>
      <c r="D430">
        <v>41004</v>
      </c>
    </row>
    <row r="431" spans="1:4">
      <c r="A431" t="s">
        <v>640</v>
      </c>
      <c r="B431" t="s">
        <v>425</v>
      </c>
      <c r="C431" t="s">
        <v>978</v>
      </c>
      <c r="D431">
        <v>90601</v>
      </c>
    </row>
    <row r="432" spans="1:4">
      <c r="A432" t="s">
        <v>1207</v>
      </c>
      <c r="B432" t="s">
        <v>416</v>
      </c>
      <c r="C432" t="s">
        <v>905</v>
      </c>
      <c r="D432">
        <v>120316</v>
      </c>
    </row>
    <row r="433" spans="1:4">
      <c r="A433" t="s">
        <v>582</v>
      </c>
      <c r="B433" t="s">
        <v>416</v>
      </c>
      <c r="C433" t="s">
        <v>457</v>
      </c>
      <c r="D433">
        <v>120606</v>
      </c>
    </row>
    <row r="434" spans="1:4">
      <c r="A434" t="s">
        <v>1208</v>
      </c>
      <c r="B434" t="s">
        <v>416</v>
      </c>
      <c r="C434" t="s">
        <v>938</v>
      </c>
      <c r="D434">
        <v>120107</v>
      </c>
    </row>
    <row r="435" spans="1:4">
      <c r="A435" t="s">
        <v>1209</v>
      </c>
      <c r="B435" t="s">
        <v>415</v>
      </c>
      <c r="C435" t="s">
        <v>901</v>
      </c>
      <c r="D435">
        <v>10404</v>
      </c>
    </row>
    <row r="436" spans="1:4">
      <c r="A436" t="s">
        <v>491</v>
      </c>
      <c r="B436" t="s">
        <v>419</v>
      </c>
      <c r="C436" t="s">
        <v>419</v>
      </c>
      <c r="D436">
        <v>100101</v>
      </c>
    </row>
    <row r="437" spans="1:4">
      <c r="A437" t="s">
        <v>603</v>
      </c>
      <c r="B437" t="s">
        <v>422</v>
      </c>
      <c r="C437" t="s">
        <v>970</v>
      </c>
      <c r="D437">
        <v>20401</v>
      </c>
    </row>
    <row r="438" spans="1:4">
      <c r="A438" t="s">
        <v>1210</v>
      </c>
      <c r="B438" t="s">
        <v>416</v>
      </c>
      <c r="C438" t="s">
        <v>938</v>
      </c>
      <c r="D438">
        <v>120108</v>
      </c>
    </row>
    <row r="439" spans="1:4">
      <c r="A439" t="s">
        <v>1211</v>
      </c>
      <c r="B439" t="s">
        <v>416</v>
      </c>
      <c r="C439" t="s">
        <v>905</v>
      </c>
      <c r="D439">
        <v>120308</v>
      </c>
    </row>
    <row r="440" spans="1:4">
      <c r="A440" t="s">
        <v>1212</v>
      </c>
      <c r="B440" t="s">
        <v>417</v>
      </c>
      <c r="C440" t="s">
        <v>1014</v>
      </c>
      <c r="D440">
        <v>30504</v>
      </c>
    </row>
    <row r="441" spans="1:4">
      <c r="A441" t="s">
        <v>1213</v>
      </c>
      <c r="B441" t="s">
        <v>424</v>
      </c>
      <c r="C441" t="s">
        <v>528</v>
      </c>
      <c r="D441">
        <v>70215</v>
      </c>
    </row>
    <row r="442" spans="1:4">
      <c r="A442" t="s">
        <v>1214</v>
      </c>
      <c r="B442" t="s">
        <v>426</v>
      </c>
      <c r="C442" t="s">
        <v>989</v>
      </c>
      <c r="D442">
        <v>41404</v>
      </c>
    </row>
    <row r="443" spans="1:4">
      <c r="A443" t="s">
        <v>1215</v>
      </c>
      <c r="B443" t="s">
        <v>417</v>
      </c>
      <c r="C443" t="s">
        <v>1216</v>
      </c>
      <c r="D443">
        <v>30602</v>
      </c>
    </row>
    <row r="444" spans="1:4">
      <c r="A444" t="s">
        <v>1217</v>
      </c>
      <c r="B444" t="s">
        <v>418</v>
      </c>
      <c r="C444" t="s">
        <v>933</v>
      </c>
      <c r="D444">
        <v>130408</v>
      </c>
    </row>
    <row r="445" spans="1:4">
      <c r="A445" t="s">
        <v>1218</v>
      </c>
      <c r="B445" t="s">
        <v>417</v>
      </c>
      <c r="C445" t="s">
        <v>417</v>
      </c>
      <c r="D445">
        <v>30109</v>
      </c>
    </row>
    <row r="446" spans="1:4">
      <c r="A446" t="s">
        <v>1219</v>
      </c>
      <c r="B446" t="s">
        <v>417</v>
      </c>
      <c r="C446" t="s">
        <v>893</v>
      </c>
      <c r="D446">
        <v>30201</v>
      </c>
    </row>
    <row r="447" spans="1:4">
      <c r="A447" t="s">
        <v>600</v>
      </c>
      <c r="B447" t="s">
        <v>418</v>
      </c>
      <c r="C447" t="s">
        <v>914</v>
      </c>
      <c r="D447">
        <v>130103</v>
      </c>
    </row>
    <row r="448" spans="1:4">
      <c r="A448" t="s">
        <v>1220</v>
      </c>
      <c r="B448" t="s">
        <v>426</v>
      </c>
      <c r="C448" t="s">
        <v>900</v>
      </c>
      <c r="D448">
        <v>40109</v>
      </c>
    </row>
    <row r="449" spans="1:4">
      <c r="A449" t="s">
        <v>523</v>
      </c>
      <c r="B449" t="s">
        <v>425</v>
      </c>
      <c r="C449" t="s">
        <v>965</v>
      </c>
      <c r="D449">
        <v>91014</v>
      </c>
    </row>
    <row r="450" spans="1:4">
      <c r="A450" t="s">
        <v>1221</v>
      </c>
      <c r="B450" t="s">
        <v>418</v>
      </c>
      <c r="C450" t="s">
        <v>908</v>
      </c>
      <c r="D450">
        <v>130715</v>
      </c>
    </row>
    <row r="451" spans="1:4">
      <c r="A451" t="s">
        <v>661</v>
      </c>
      <c r="B451" t="s">
        <v>423</v>
      </c>
      <c r="C451" t="s">
        <v>987</v>
      </c>
      <c r="D451">
        <v>60401</v>
      </c>
    </row>
    <row r="452" spans="1:4">
      <c r="A452" t="s">
        <v>1222</v>
      </c>
      <c r="B452" t="s">
        <v>422</v>
      </c>
      <c r="C452" t="s">
        <v>1043</v>
      </c>
      <c r="D452">
        <v>20501</v>
      </c>
    </row>
    <row r="453" spans="1:4">
      <c r="A453" t="s">
        <v>437</v>
      </c>
      <c r="B453" t="s">
        <v>421</v>
      </c>
      <c r="C453" t="s">
        <v>909</v>
      </c>
      <c r="D453">
        <v>81008</v>
      </c>
    </row>
    <row r="454" spans="1:4">
      <c r="A454" t="s">
        <v>1223</v>
      </c>
      <c r="B454" t="s">
        <v>424</v>
      </c>
      <c r="C454" t="s">
        <v>1183</v>
      </c>
      <c r="D454">
        <v>70505</v>
      </c>
    </row>
    <row r="455" spans="1:4">
      <c r="A455" t="s">
        <v>1224</v>
      </c>
      <c r="B455" t="s">
        <v>421</v>
      </c>
      <c r="C455" t="s">
        <v>1225</v>
      </c>
      <c r="D455">
        <v>81102</v>
      </c>
    </row>
    <row r="456" spans="1:4">
      <c r="A456" t="s">
        <v>1226</v>
      </c>
      <c r="B456" t="s">
        <v>421</v>
      </c>
      <c r="C456" t="s">
        <v>1225</v>
      </c>
      <c r="D456">
        <v>81103</v>
      </c>
    </row>
    <row r="457" spans="1:4">
      <c r="A457" t="s">
        <v>439</v>
      </c>
      <c r="B457" t="s">
        <v>421</v>
      </c>
      <c r="C457" t="s">
        <v>421</v>
      </c>
      <c r="D457">
        <v>80817</v>
      </c>
    </row>
    <row r="458" spans="1:4">
      <c r="A458" t="s">
        <v>660</v>
      </c>
      <c r="B458" t="s">
        <v>426</v>
      </c>
      <c r="C458" t="s">
        <v>524</v>
      </c>
      <c r="D458">
        <v>40804</v>
      </c>
    </row>
    <row r="459" spans="1:4">
      <c r="A459" t="s">
        <v>535</v>
      </c>
      <c r="B459" t="s">
        <v>422</v>
      </c>
      <c r="C459" t="s">
        <v>967</v>
      </c>
      <c r="D459">
        <v>20606</v>
      </c>
    </row>
    <row r="460" spans="1:4">
      <c r="A460" t="s">
        <v>1227</v>
      </c>
      <c r="B460" t="s">
        <v>417</v>
      </c>
      <c r="C460" t="s">
        <v>1014</v>
      </c>
      <c r="D460">
        <v>30501</v>
      </c>
    </row>
    <row r="461" spans="1:4">
      <c r="A461" t="s">
        <v>1228</v>
      </c>
      <c r="B461" t="s">
        <v>417</v>
      </c>
      <c r="C461" t="s">
        <v>893</v>
      </c>
      <c r="D461">
        <v>30205</v>
      </c>
    </row>
    <row r="462" spans="1:4">
      <c r="A462" t="s">
        <v>580</v>
      </c>
      <c r="B462" t="s">
        <v>426</v>
      </c>
      <c r="C462" t="s">
        <v>904</v>
      </c>
      <c r="D462">
        <v>40403</v>
      </c>
    </row>
    <row r="463" spans="1:4">
      <c r="A463" t="s">
        <v>580</v>
      </c>
      <c r="B463" t="s">
        <v>417</v>
      </c>
      <c r="C463" t="s">
        <v>1014</v>
      </c>
      <c r="D463">
        <v>30505</v>
      </c>
    </row>
    <row r="464" spans="1:4">
      <c r="A464" t="s">
        <v>580</v>
      </c>
      <c r="B464" t="s">
        <v>424</v>
      </c>
      <c r="C464" t="s">
        <v>528</v>
      </c>
      <c r="D464">
        <v>70216</v>
      </c>
    </row>
    <row r="465" spans="1:5">
      <c r="A465" t="s">
        <v>1229</v>
      </c>
      <c r="B465" t="s">
        <v>426</v>
      </c>
      <c r="C465" t="s">
        <v>900</v>
      </c>
      <c r="D465">
        <v>40105</v>
      </c>
    </row>
    <row r="466" spans="1:5">
      <c r="A466" t="s">
        <v>1230</v>
      </c>
      <c r="B466" t="s">
        <v>426</v>
      </c>
      <c r="C466" t="s">
        <v>917</v>
      </c>
      <c r="D466">
        <v>40306</v>
      </c>
    </row>
    <row r="467" spans="1:5">
      <c r="A467" t="s">
        <v>1230</v>
      </c>
      <c r="B467" t="s">
        <v>424</v>
      </c>
      <c r="C467" t="s">
        <v>1033</v>
      </c>
      <c r="D467">
        <v>70604</v>
      </c>
    </row>
    <row r="468" spans="1:5">
      <c r="A468" t="s">
        <v>1231</v>
      </c>
      <c r="B468" t="s">
        <v>423</v>
      </c>
      <c r="C468" t="s">
        <v>951</v>
      </c>
      <c r="D468">
        <v>60505</v>
      </c>
    </row>
    <row r="469" spans="1:5">
      <c r="A469" t="s">
        <v>625</v>
      </c>
      <c r="B469" t="s">
        <v>423</v>
      </c>
      <c r="C469" t="s">
        <v>951</v>
      </c>
      <c r="D469">
        <v>60501</v>
      </c>
    </row>
    <row r="470" spans="1:5">
      <c r="A470" t="s">
        <v>1232</v>
      </c>
      <c r="B470" t="s">
        <v>424</v>
      </c>
      <c r="C470" t="s">
        <v>1033</v>
      </c>
      <c r="D470">
        <v>70605</v>
      </c>
    </row>
    <row r="471" spans="1:5">
      <c r="A471" t="s">
        <v>451</v>
      </c>
      <c r="B471" t="s">
        <v>421</v>
      </c>
      <c r="C471" t="s">
        <v>421</v>
      </c>
      <c r="D471">
        <v>80810</v>
      </c>
    </row>
    <row r="472" spans="1:5">
      <c r="A472" t="s">
        <v>1233</v>
      </c>
      <c r="B472" t="s">
        <v>421</v>
      </c>
      <c r="C472" t="s">
        <v>944</v>
      </c>
      <c r="D472">
        <v>80604</v>
      </c>
    </row>
    <row r="473" spans="1:5">
      <c r="A473" t="s">
        <v>518</v>
      </c>
      <c r="B473" t="s">
        <v>426</v>
      </c>
      <c r="C473" t="s">
        <v>989</v>
      </c>
      <c r="D473">
        <v>41405</v>
      </c>
    </row>
    <row r="474" spans="1:5">
      <c r="A474" t="s">
        <v>1234</v>
      </c>
      <c r="B474" t="s">
        <v>420</v>
      </c>
      <c r="C474" t="s">
        <v>488</v>
      </c>
      <c r="D474">
        <v>50203</v>
      </c>
    </row>
    <row r="475" spans="1:5">
      <c r="A475" t="s">
        <v>1235</v>
      </c>
      <c r="B475" t="s">
        <v>424</v>
      </c>
      <c r="C475" t="s">
        <v>1183</v>
      </c>
      <c r="D475">
        <v>70501</v>
      </c>
    </row>
    <row r="476" spans="1:5">
      <c r="A476" t="s">
        <v>456</v>
      </c>
      <c r="B476" t="s">
        <v>421</v>
      </c>
      <c r="C476" t="s">
        <v>421</v>
      </c>
      <c r="D476">
        <v>80813</v>
      </c>
      <c r="E476" s="49"/>
    </row>
    <row r="477" spans="1:5">
      <c r="A477" t="s">
        <v>456</v>
      </c>
      <c r="B477" t="s">
        <v>426</v>
      </c>
      <c r="C477" t="s">
        <v>564</v>
      </c>
      <c r="D477">
        <v>40607</v>
      </c>
      <c r="E477" s="49"/>
    </row>
    <row r="478" spans="1:5">
      <c r="A478" t="s">
        <v>456</v>
      </c>
      <c r="B478" t="s">
        <v>426</v>
      </c>
      <c r="C478" t="s">
        <v>917</v>
      </c>
      <c r="D478">
        <v>40307</v>
      </c>
    </row>
    <row r="479" spans="1:5">
      <c r="A479" t="s">
        <v>1236</v>
      </c>
      <c r="B479" t="s">
        <v>421</v>
      </c>
      <c r="C479" t="s">
        <v>1126</v>
      </c>
      <c r="D479">
        <v>80205</v>
      </c>
    </row>
    <row r="480" spans="1:5">
      <c r="A480" t="s">
        <v>489</v>
      </c>
      <c r="B480" t="s">
        <v>421</v>
      </c>
      <c r="C480" t="s">
        <v>421</v>
      </c>
      <c r="D480">
        <v>99999</v>
      </c>
    </row>
    <row r="481" spans="1:4">
      <c r="A481" t="s">
        <v>502</v>
      </c>
      <c r="B481" t="s">
        <v>422</v>
      </c>
      <c r="C481" t="s">
        <v>967</v>
      </c>
      <c r="D481">
        <v>20601</v>
      </c>
    </row>
    <row r="482" spans="1:4">
      <c r="A482" t="s">
        <v>546</v>
      </c>
      <c r="B482" t="s">
        <v>416</v>
      </c>
      <c r="C482" t="s">
        <v>905</v>
      </c>
      <c r="D482">
        <v>120309</v>
      </c>
    </row>
    <row r="483" spans="1:4">
      <c r="A483" t="s">
        <v>546</v>
      </c>
      <c r="B483" t="s">
        <v>424</v>
      </c>
      <c r="C483" t="s">
        <v>528</v>
      </c>
      <c r="D483">
        <v>70217</v>
      </c>
    </row>
    <row r="484" spans="1:4">
      <c r="A484" t="s">
        <v>1237</v>
      </c>
      <c r="B484" t="s">
        <v>423</v>
      </c>
      <c r="C484" t="s">
        <v>987</v>
      </c>
      <c r="D484">
        <v>60405</v>
      </c>
    </row>
    <row r="485" spans="1:4">
      <c r="A485" t="s">
        <v>1238</v>
      </c>
      <c r="B485" t="s">
        <v>424</v>
      </c>
      <c r="C485" t="s">
        <v>1048</v>
      </c>
      <c r="D485">
        <v>70110</v>
      </c>
    </row>
    <row r="486" spans="1:4">
      <c r="A486" t="s">
        <v>1239</v>
      </c>
      <c r="B486" t="s">
        <v>423</v>
      </c>
      <c r="C486" t="s">
        <v>1026</v>
      </c>
      <c r="D486">
        <v>60601</v>
      </c>
    </row>
    <row r="487" spans="1:4">
      <c r="A487" t="s">
        <v>1240</v>
      </c>
      <c r="B487" t="s">
        <v>416</v>
      </c>
      <c r="C487" t="s">
        <v>457</v>
      </c>
      <c r="D487">
        <v>120607</v>
      </c>
    </row>
    <row r="488" spans="1:4">
      <c r="A488" t="s">
        <v>556</v>
      </c>
      <c r="B488" t="s">
        <v>422</v>
      </c>
      <c r="C488" t="s">
        <v>1051</v>
      </c>
      <c r="D488">
        <v>20305</v>
      </c>
    </row>
    <row r="489" spans="1:4">
      <c r="A489" t="s">
        <v>687</v>
      </c>
      <c r="B489" t="s">
        <v>425</v>
      </c>
      <c r="C489" t="s">
        <v>978</v>
      </c>
      <c r="D489">
        <v>90605</v>
      </c>
    </row>
    <row r="490" spans="1:4">
      <c r="A490" t="s">
        <v>488</v>
      </c>
      <c r="B490" t="s">
        <v>420</v>
      </c>
      <c r="C490" t="s">
        <v>488</v>
      </c>
      <c r="D490">
        <v>50204</v>
      </c>
    </row>
    <row r="491" spans="1:4">
      <c r="A491" t="s">
        <v>1241</v>
      </c>
      <c r="B491" t="s">
        <v>417</v>
      </c>
      <c r="C491" t="s">
        <v>893</v>
      </c>
      <c r="D491">
        <v>30206</v>
      </c>
    </row>
    <row r="492" spans="1:4">
      <c r="A492" t="s">
        <v>1242</v>
      </c>
      <c r="B492" t="s">
        <v>425</v>
      </c>
      <c r="C492" t="s">
        <v>567</v>
      </c>
      <c r="D492">
        <v>90508</v>
      </c>
    </row>
    <row r="493" spans="1:4">
      <c r="A493" t="s">
        <v>1243</v>
      </c>
      <c r="B493" t="s">
        <v>417</v>
      </c>
      <c r="C493" t="s">
        <v>1014</v>
      </c>
      <c r="D493">
        <v>30506</v>
      </c>
    </row>
    <row r="494" spans="1:4">
      <c r="A494" t="s">
        <v>494</v>
      </c>
      <c r="B494" t="s">
        <v>418</v>
      </c>
      <c r="C494" t="s">
        <v>908</v>
      </c>
      <c r="D494">
        <v>130716</v>
      </c>
    </row>
    <row r="495" spans="1:4">
      <c r="A495" t="s">
        <v>1244</v>
      </c>
      <c r="B495" t="s">
        <v>426</v>
      </c>
      <c r="C495" t="s">
        <v>942</v>
      </c>
      <c r="D495">
        <v>41005</v>
      </c>
    </row>
    <row r="496" spans="1:4">
      <c r="A496" t="s">
        <v>1033</v>
      </c>
      <c r="B496" t="s">
        <v>422</v>
      </c>
      <c r="C496" t="s">
        <v>899</v>
      </c>
      <c r="D496">
        <v>20104</v>
      </c>
    </row>
    <row r="497" spans="1:4">
      <c r="A497" t="s">
        <v>1245</v>
      </c>
      <c r="B497" t="s">
        <v>424</v>
      </c>
      <c r="C497" t="s">
        <v>1033</v>
      </c>
      <c r="D497">
        <v>70601</v>
      </c>
    </row>
    <row r="498" spans="1:4">
      <c r="A498" t="s">
        <v>1246</v>
      </c>
      <c r="B498" t="s">
        <v>425</v>
      </c>
      <c r="C498" t="s">
        <v>965</v>
      </c>
      <c r="D498">
        <v>91005</v>
      </c>
    </row>
    <row r="499" spans="1:4">
      <c r="A499" t="s">
        <v>1247</v>
      </c>
      <c r="B499" t="s">
        <v>423</v>
      </c>
      <c r="C499" t="s">
        <v>951</v>
      </c>
      <c r="D499">
        <v>60506</v>
      </c>
    </row>
    <row r="500" spans="1:4">
      <c r="A500" t="s">
        <v>542</v>
      </c>
      <c r="B500" t="s">
        <v>417</v>
      </c>
      <c r="C500" t="s">
        <v>953</v>
      </c>
      <c r="D500">
        <v>30401</v>
      </c>
    </row>
    <row r="501" spans="1:4">
      <c r="A501" t="s">
        <v>1248</v>
      </c>
      <c r="B501" t="s">
        <v>426</v>
      </c>
      <c r="C501" t="s">
        <v>1020</v>
      </c>
      <c r="D501">
        <v>40704</v>
      </c>
    </row>
    <row r="502" spans="1:4">
      <c r="A502" t="s">
        <v>1249</v>
      </c>
      <c r="B502" t="s">
        <v>426</v>
      </c>
      <c r="C502" t="s">
        <v>1020</v>
      </c>
      <c r="D502">
        <v>40705</v>
      </c>
    </row>
    <row r="503" spans="1:4">
      <c r="A503" t="s">
        <v>1250</v>
      </c>
      <c r="B503" t="s">
        <v>426</v>
      </c>
      <c r="C503" t="s">
        <v>934</v>
      </c>
      <c r="D503">
        <v>41307</v>
      </c>
    </row>
    <row r="504" spans="1:4">
      <c r="A504" t="s">
        <v>1251</v>
      </c>
      <c r="B504" t="s">
        <v>423</v>
      </c>
      <c r="C504" t="s">
        <v>951</v>
      </c>
      <c r="D504">
        <v>60507</v>
      </c>
    </row>
    <row r="505" spans="1:4">
      <c r="A505" t="s">
        <v>517</v>
      </c>
      <c r="B505" t="s">
        <v>426</v>
      </c>
      <c r="C505" t="s">
        <v>473</v>
      </c>
      <c r="D505">
        <v>40203</v>
      </c>
    </row>
    <row r="506" spans="1:4">
      <c r="A506" t="s">
        <v>1252</v>
      </c>
      <c r="B506" t="s">
        <v>420</v>
      </c>
      <c r="C506" t="s">
        <v>488</v>
      </c>
      <c r="D506">
        <v>50205</v>
      </c>
    </row>
    <row r="507" spans="1:4">
      <c r="A507" t="s">
        <v>459</v>
      </c>
      <c r="B507" t="s">
        <v>421</v>
      </c>
      <c r="C507" t="s">
        <v>421</v>
      </c>
      <c r="D507">
        <v>80808</v>
      </c>
    </row>
    <row r="508" spans="1:4">
      <c r="A508" t="s">
        <v>1253</v>
      </c>
      <c r="B508" t="s">
        <v>422</v>
      </c>
      <c r="C508" t="s">
        <v>899</v>
      </c>
      <c r="D508">
        <v>20106</v>
      </c>
    </row>
    <row r="509" spans="1:4">
      <c r="A509" t="s">
        <v>472</v>
      </c>
      <c r="B509" t="s">
        <v>426</v>
      </c>
      <c r="C509" t="s">
        <v>473</v>
      </c>
      <c r="D509">
        <v>40201</v>
      </c>
    </row>
    <row r="510" spans="1:4">
      <c r="A510" t="s">
        <v>475</v>
      </c>
      <c r="B510" t="s">
        <v>418</v>
      </c>
      <c r="C510" t="s">
        <v>908</v>
      </c>
      <c r="D510">
        <v>130717</v>
      </c>
    </row>
    <row r="511" spans="1:4">
      <c r="A511" t="s">
        <v>1254</v>
      </c>
      <c r="B511" t="s">
        <v>417</v>
      </c>
      <c r="C511" t="s">
        <v>953</v>
      </c>
      <c r="D511">
        <v>30403</v>
      </c>
    </row>
    <row r="512" spans="1:4">
      <c r="A512" t="s">
        <v>1255</v>
      </c>
      <c r="B512" t="s">
        <v>419</v>
      </c>
      <c r="C512" t="s">
        <v>419</v>
      </c>
      <c r="D512">
        <v>100103</v>
      </c>
    </row>
    <row r="513" spans="1:4">
      <c r="A513" t="s">
        <v>521</v>
      </c>
      <c r="B513" t="s">
        <v>417</v>
      </c>
      <c r="C513" t="s">
        <v>417</v>
      </c>
      <c r="D513">
        <v>30110</v>
      </c>
    </row>
    <row r="514" spans="1:4">
      <c r="A514" t="s">
        <v>554</v>
      </c>
      <c r="B514" t="s">
        <v>420</v>
      </c>
      <c r="C514" t="s">
        <v>962</v>
      </c>
      <c r="D514">
        <v>50106</v>
      </c>
    </row>
    <row r="515" spans="1:4">
      <c r="A515" t="s">
        <v>616</v>
      </c>
      <c r="B515" t="s">
        <v>425</v>
      </c>
      <c r="C515" t="s">
        <v>567</v>
      </c>
      <c r="D515">
        <v>90509</v>
      </c>
    </row>
    <row r="516" spans="1:4">
      <c r="A516" t="s">
        <v>1256</v>
      </c>
      <c r="B516" t="s">
        <v>418</v>
      </c>
      <c r="C516" t="s">
        <v>933</v>
      </c>
      <c r="D516">
        <v>130409</v>
      </c>
    </row>
    <row r="517" spans="1:4">
      <c r="A517" t="s">
        <v>1257</v>
      </c>
      <c r="B517" t="s">
        <v>415</v>
      </c>
      <c r="C517" t="s">
        <v>415</v>
      </c>
      <c r="D517">
        <v>10104</v>
      </c>
    </row>
    <row r="518" spans="1:4">
      <c r="A518" t="s">
        <v>1258</v>
      </c>
      <c r="B518" t="s">
        <v>415</v>
      </c>
      <c r="C518" t="s">
        <v>922</v>
      </c>
      <c r="D518">
        <v>10303</v>
      </c>
    </row>
    <row r="519" spans="1:4">
      <c r="A519" t="s">
        <v>1259</v>
      </c>
      <c r="B519" t="s">
        <v>415</v>
      </c>
      <c r="C519" t="s">
        <v>922</v>
      </c>
      <c r="D519">
        <v>10304</v>
      </c>
    </row>
    <row r="520" spans="1:4">
      <c r="A520" t="s">
        <v>1260</v>
      </c>
      <c r="B520" t="s">
        <v>424</v>
      </c>
      <c r="C520" t="s">
        <v>1183</v>
      </c>
      <c r="D520">
        <v>70504</v>
      </c>
    </row>
    <row r="521" spans="1:4">
      <c r="A521" t="s">
        <v>1261</v>
      </c>
      <c r="B521" t="s">
        <v>416</v>
      </c>
      <c r="C521" t="s">
        <v>973</v>
      </c>
      <c r="D521">
        <v>120207</v>
      </c>
    </row>
    <row r="522" spans="1:4">
      <c r="A522" t="s">
        <v>1262</v>
      </c>
      <c r="B522" t="s">
        <v>425</v>
      </c>
      <c r="C522" t="s">
        <v>919</v>
      </c>
      <c r="D522">
        <v>91108</v>
      </c>
    </row>
    <row r="523" spans="1:4">
      <c r="A523" t="s">
        <v>592</v>
      </c>
      <c r="B523" t="s">
        <v>426</v>
      </c>
      <c r="C523" t="s">
        <v>934</v>
      </c>
      <c r="D523">
        <v>41308</v>
      </c>
    </row>
    <row r="524" spans="1:4">
      <c r="A524" t="s">
        <v>1263</v>
      </c>
      <c r="B524" t="s">
        <v>423</v>
      </c>
      <c r="C524" t="s">
        <v>991</v>
      </c>
      <c r="D524">
        <v>60206</v>
      </c>
    </row>
    <row r="525" spans="1:4">
      <c r="A525" t="s">
        <v>1264</v>
      </c>
      <c r="B525" t="s">
        <v>423</v>
      </c>
      <c r="C525" t="s">
        <v>991</v>
      </c>
      <c r="D525">
        <v>60207</v>
      </c>
    </row>
    <row r="526" spans="1:4">
      <c r="A526" t="s">
        <v>1265</v>
      </c>
      <c r="B526" t="s">
        <v>425</v>
      </c>
      <c r="C526" t="s">
        <v>912</v>
      </c>
      <c r="D526">
        <v>91204</v>
      </c>
    </row>
    <row r="527" spans="1:4">
      <c r="A527" t="s">
        <v>1266</v>
      </c>
      <c r="B527" t="s">
        <v>426</v>
      </c>
      <c r="C527" t="s">
        <v>900</v>
      </c>
      <c r="D527">
        <v>40106</v>
      </c>
    </row>
    <row r="528" spans="1:4">
      <c r="A528" t="s">
        <v>544</v>
      </c>
      <c r="B528" t="s">
        <v>415</v>
      </c>
      <c r="C528" t="s">
        <v>922</v>
      </c>
      <c r="D528">
        <v>10305</v>
      </c>
    </row>
    <row r="529" spans="1:4">
      <c r="A529" t="s">
        <v>561</v>
      </c>
      <c r="B529" t="s">
        <v>425</v>
      </c>
      <c r="C529" t="s">
        <v>471</v>
      </c>
      <c r="D529">
        <v>90804</v>
      </c>
    </row>
    <row r="530" spans="1:4">
      <c r="A530" t="s">
        <v>1267</v>
      </c>
      <c r="B530" t="s">
        <v>426</v>
      </c>
      <c r="C530" t="s">
        <v>1062</v>
      </c>
      <c r="D530">
        <v>40901</v>
      </c>
    </row>
    <row r="531" spans="1:4">
      <c r="A531" t="s">
        <v>1268</v>
      </c>
      <c r="B531" t="s">
        <v>426</v>
      </c>
      <c r="C531" t="s">
        <v>524</v>
      </c>
      <c r="D531">
        <v>40805</v>
      </c>
    </row>
    <row r="532" spans="1:4">
      <c r="A532" t="s">
        <v>1269</v>
      </c>
      <c r="B532" t="s">
        <v>423</v>
      </c>
      <c r="C532" t="s">
        <v>1026</v>
      </c>
      <c r="D532">
        <v>60608</v>
      </c>
    </row>
    <row r="533" spans="1:4">
      <c r="A533" t="s">
        <v>463</v>
      </c>
      <c r="B533" t="s">
        <v>421</v>
      </c>
      <c r="C533" t="s">
        <v>421</v>
      </c>
      <c r="D533">
        <v>80811</v>
      </c>
    </row>
    <row r="534" spans="1:4">
      <c r="A534" t="s">
        <v>601</v>
      </c>
      <c r="B534" t="s">
        <v>416</v>
      </c>
      <c r="C534" t="s">
        <v>508</v>
      </c>
      <c r="D534">
        <v>120705</v>
      </c>
    </row>
    <row r="535" spans="1:4">
      <c r="A535" t="s">
        <v>643</v>
      </c>
      <c r="B535" t="s">
        <v>420</v>
      </c>
      <c r="C535" t="s">
        <v>898</v>
      </c>
      <c r="D535">
        <v>50307</v>
      </c>
    </row>
    <row r="536" spans="1:4">
      <c r="A536" t="s">
        <v>1270</v>
      </c>
      <c r="B536" t="s">
        <v>420</v>
      </c>
      <c r="C536" t="s">
        <v>898</v>
      </c>
      <c r="D536">
        <v>50315</v>
      </c>
    </row>
    <row r="537" spans="1:4">
      <c r="A537" t="s">
        <v>652</v>
      </c>
      <c r="B537" t="s">
        <v>425</v>
      </c>
      <c r="C537" t="s">
        <v>975</v>
      </c>
      <c r="D537">
        <v>90701</v>
      </c>
    </row>
    <row r="538" spans="1:4">
      <c r="A538" t="s">
        <v>1271</v>
      </c>
      <c r="B538" t="s">
        <v>425</v>
      </c>
      <c r="C538" t="s">
        <v>919</v>
      </c>
      <c r="D538">
        <v>91109</v>
      </c>
    </row>
    <row r="539" spans="1:4">
      <c r="A539" t="s">
        <v>1271</v>
      </c>
      <c r="B539" t="s">
        <v>422</v>
      </c>
      <c r="C539" t="s">
        <v>967</v>
      </c>
      <c r="D539">
        <v>20607</v>
      </c>
    </row>
    <row r="540" spans="1:4">
      <c r="A540" t="s">
        <v>495</v>
      </c>
      <c r="B540" t="s">
        <v>422</v>
      </c>
      <c r="C540" t="s">
        <v>910</v>
      </c>
      <c r="D540">
        <v>20207</v>
      </c>
    </row>
    <row r="541" spans="1:4">
      <c r="A541" t="s">
        <v>1272</v>
      </c>
      <c r="B541" t="s">
        <v>424</v>
      </c>
      <c r="C541" t="s">
        <v>528</v>
      </c>
      <c r="D541">
        <v>70218</v>
      </c>
    </row>
    <row r="542" spans="1:4">
      <c r="A542" t="s">
        <v>1273</v>
      </c>
      <c r="B542" t="s">
        <v>420</v>
      </c>
      <c r="C542" t="s">
        <v>898</v>
      </c>
      <c r="D542">
        <v>50308</v>
      </c>
    </row>
    <row r="543" spans="1:4">
      <c r="A543" t="s">
        <v>1274</v>
      </c>
      <c r="B543" t="s">
        <v>417</v>
      </c>
      <c r="C543" t="s">
        <v>1007</v>
      </c>
      <c r="D543">
        <v>30305</v>
      </c>
    </row>
    <row r="544" spans="1:4">
      <c r="A544" t="s">
        <v>1274</v>
      </c>
      <c r="B544" t="s">
        <v>422</v>
      </c>
      <c r="C544" t="s">
        <v>967</v>
      </c>
      <c r="D544">
        <v>20608</v>
      </c>
    </row>
    <row r="545" spans="1:4">
      <c r="A545" t="s">
        <v>620</v>
      </c>
      <c r="B545" t="s">
        <v>425</v>
      </c>
      <c r="C545" t="s">
        <v>898</v>
      </c>
      <c r="D545">
        <v>90907</v>
      </c>
    </row>
    <row r="546" spans="1:4">
      <c r="A546" t="s">
        <v>579</v>
      </c>
      <c r="B546" t="s">
        <v>1003</v>
      </c>
      <c r="C546" t="s">
        <v>605</v>
      </c>
      <c r="D546">
        <v>110201</v>
      </c>
    </row>
    <row r="547" spans="1:4">
      <c r="A547" t="s">
        <v>628</v>
      </c>
      <c r="B547" t="s">
        <v>426</v>
      </c>
      <c r="C547" t="s">
        <v>942</v>
      </c>
      <c r="D547">
        <v>41001</v>
      </c>
    </row>
    <row r="548" spans="1:4">
      <c r="A548" t="s">
        <v>1275</v>
      </c>
      <c r="B548" t="s">
        <v>425</v>
      </c>
      <c r="C548" t="s">
        <v>919</v>
      </c>
      <c r="D548">
        <v>91110</v>
      </c>
    </row>
    <row r="549" spans="1:4">
      <c r="A549" t="s">
        <v>588</v>
      </c>
      <c r="B549" t="s">
        <v>426</v>
      </c>
      <c r="C549" t="s">
        <v>473</v>
      </c>
      <c r="D549">
        <v>40205</v>
      </c>
    </row>
    <row r="550" spans="1:4">
      <c r="A550" t="s">
        <v>1276</v>
      </c>
      <c r="B550" t="s">
        <v>425</v>
      </c>
      <c r="C550" t="s">
        <v>965</v>
      </c>
      <c r="D550">
        <v>91013</v>
      </c>
    </row>
    <row r="551" spans="1:4">
      <c r="A551" t="s">
        <v>614</v>
      </c>
      <c r="B551" t="s">
        <v>416</v>
      </c>
      <c r="C551" t="s">
        <v>905</v>
      </c>
      <c r="D551">
        <v>120310</v>
      </c>
    </row>
    <row r="552" spans="1:4">
      <c r="A552" t="s">
        <v>553</v>
      </c>
      <c r="B552" t="s">
        <v>426</v>
      </c>
      <c r="C552" t="s">
        <v>1020</v>
      </c>
      <c r="D552">
        <v>40706</v>
      </c>
    </row>
    <row r="553" spans="1:4">
      <c r="A553" t="s">
        <v>1277</v>
      </c>
      <c r="B553" t="s">
        <v>425</v>
      </c>
      <c r="C553" t="s">
        <v>898</v>
      </c>
      <c r="D553">
        <v>90908</v>
      </c>
    </row>
    <row r="554" spans="1:4">
      <c r="A554" t="s">
        <v>477</v>
      </c>
      <c r="B554" t="s">
        <v>421</v>
      </c>
      <c r="C554" t="s">
        <v>909</v>
      </c>
      <c r="D554">
        <v>81009</v>
      </c>
    </row>
    <row r="555" spans="1:4">
      <c r="A555" t="s">
        <v>1278</v>
      </c>
      <c r="B555" t="s">
        <v>424</v>
      </c>
      <c r="C555" t="s">
        <v>424</v>
      </c>
      <c r="D555">
        <v>70310</v>
      </c>
    </row>
    <row r="556" spans="1:4">
      <c r="A556" t="s">
        <v>1278</v>
      </c>
      <c r="B556" t="s">
        <v>423</v>
      </c>
      <c r="C556" t="s">
        <v>1026</v>
      </c>
      <c r="D556">
        <v>60607</v>
      </c>
    </row>
    <row r="557" spans="1:4">
      <c r="A557" t="s">
        <v>485</v>
      </c>
      <c r="B557" t="s">
        <v>417</v>
      </c>
      <c r="C557" t="s">
        <v>417</v>
      </c>
      <c r="D557">
        <v>30111</v>
      </c>
    </row>
    <row r="558" spans="1:4">
      <c r="A558" t="s">
        <v>1279</v>
      </c>
      <c r="B558" t="s">
        <v>421</v>
      </c>
      <c r="C558" t="s">
        <v>1126</v>
      </c>
      <c r="D558">
        <v>80206</v>
      </c>
    </row>
    <row r="559" spans="1:4">
      <c r="A559" t="s">
        <v>1280</v>
      </c>
      <c r="B559" t="s">
        <v>418</v>
      </c>
      <c r="C559" t="s">
        <v>933</v>
      </c>
      <c r="D559">
        <v>130410</v>
      </c>
    </row>
    <row r="560" spans="1:4">
      <c r="A560" t="s">
        <v>1281</v>
      </c>
      <c r="B560" t="s">
        <v>417</v>
      </c>
      <c r="C560" t="s">
        <v>417</v>
      </c>
      <c r="D560">
        <v>30112</v>
      </c>
    </row>
    <row r="561" spans="1:4">
      <c r="A561" t="s">
        <v>1282</v>
      </c>
      <c r="B561" t="s">
        <v>416</v>
      </c>
      <c r="C561" t="s">
        <v>973</v>
      </c>
      <c r="D561">
        <v>120208</v>
      </c>
    </row>
    <row r="562" spans="1:4">
      <c r="A562" t="s">
        <v>1283</v>
      </c>
      <c r="B562" t="s">
        <v>417</v>
      </c>
      <c r="C562" t="s">
        <v>893</v>
      </c>
      <c r="D562">
        <v>30207</v>
      </c>
    </row>
    <row r="563" spans="1:4">
      <c r="A563" t="s">
        <v>511</v>
      </c>
      <c r="B563" t="s">
        <v>416</v>
      </c>
      <c r="C563" t="s">
        <v>948</v>
      </c>
      <c r="D563">
        <v>120801</v>
      </c>
    </row>
    <row r="564" spans="1:4">
      <c r="A564" t="s">
        <v>605</v>
      </c>
      <c r="B564" t="s">
        <v>420</v>
      </c>
      <c r="C564" t="s">
        <v>962</v>
      </c>
      <c r="D564">
        <v>50109</v>
      </c>
    </row>
    <row r="565" spans="1:4">
      <c r="A565" t="s">
        <v>1284</v>
      </c>
      <c r="B565" t="s">
        <v>426</v>
      </c>
      <c r="C565" t="s">
        <v>501</v>
      </c>
      <c r="D565">
        <v>40507</v>
      </c>
    </row>
    <row r="566" spans="1:4">
      <c r="A566" t="s">
        <v>1285</v>
      </c>
      <c r="B566" t="s">
        <v>425</v>
      </c>
      <c r="C566" t="s">
        <v>915</v>
      </c>
      <c r="D566">
        <v>90105</v>
      </c>
    </row>
    <row r="567" spans="1:4">
      <c r="A567" t="s">
        <v>1286</v>
      </c>
      <c r="B567" t="s">
        <v>425</v>
      </c>
      <c r="C567" t="s">
        <v>615</v>
      </c>
      <c r="D567">
        <v>90405</v>
      </c>
    </row>
    <row r="568" spans="1:4">
      <c r="A568" t="s">
        <v>636</v>
      </c>
      <c r="B568" t="s">
        <v>426</v>
      </c>
      <c r="C568" t="s">
        <v>564</v>
      </c>
      <c r="D568">
        <v>40608</v>
      </c>
    </row>
    <row r="569" spans="1:4">
      <c r="A569" t="s">
        <v>1287</v>
      </c>
      <c r="B569" t="s">
        <v>418</v>
      </c>
      <c r="C569" t="s">
        <v>636</v>
      </c>
      <c r="D569">
        <v>130901</v>
      </c>
    </row>
    <row r="570" spans="1:4">
      <c r="A570" t="s">
        <v>1288</v>
      </c>
      <c r="B570" t="s">
        <v>421</v>
      </c>
      <c r="C570" t="s">
        <v>421</v>
      </c>
      <c r="D570">
        <v>80801</v>
      </c>
    </row>
    <row r="571" spans="1:4">
      <c r="A571" t="s">
        <v>1118</v>
      </c>
      <c r="B571" t="s">
        <v>426</v>
      </c>
      <c r="C571" t="s">
        <v>1118</v>
      </c>
      <c r="D571">
        <v>41104</v>
      </c>
    </row>
    <row r="572" spans="1:4">
      <c r="A572" t="s">
        <v>471</v>
      </c>
      <c r="B572" t="s">
        <v>421</v>
      </c>
      <c r="C572" t="s">
        <v>421</v>
      </c>
      <c r="D572">
        <v>80809</v>
      </c>
    </row>
    <row r="573" spans="1:4">
      <c r="A573" t="s">
        <v>638</v>
      </c>
      <c r="B573" t="s">
        <v>425</v>
      </c>
      <c r="C573" t="s">
        <v>471</v>
      </c>
      <c r="D573">
        <v>90801</v>
      </c>
    </row>
    <row r="574" spans="1:4">
      <c r="A574" t="s">
        <v>626</v>
      </c>
      <c r="B574" t="s">
        <v>426</v>
      </c>
      <c r="C574" t="s">
        <v>501</v>
      </c>
      <c r="D574">
        <v>40515</v>
      </c>
    </row>
    <row r="575" spans="1:4">
      <c r="A575" t="s">
        <v>642</v>
      </c>
      <c r="B575" t="s">
        <v>425</v>
      </c>
      <c r="C575" t="s">
        <v>968</v>
      </c>
      <c r="D575">
        <v>90305</v>
      </c>
    </row>
    <row r="576" spans="1:4">
      <c r="A576" t="s">
        <v>642</v>
      </c>
      <c r="B576" t="s">
        <v>425</v>
      </c>
      <c r="C576" t="s">
        <v>926</v>
      </c>
      <c r="D576">
        <v>90212</v>
      </c>
    </row>
    <row r="577" spans="1:4">
      <c r="A577" t="s">
        <v>642</v>
      </c>
      <c r="B577" t="s">
        <v>418</v>
      </c>
      <c r="C577" t="s">
        <v>636</v>
      </c>
      <c r="D577">
        <v>130909</v>
      </c>
    </row>
    <row r="578" spans="1:4">
      <c r="A578" t="s">
        <v>642</v>
      </c>
      <c r="B578" t="s">
        <v>424</v>
      </c>
      <c r="C578" t="s">
        <v>528</v>
      </c>
      <c r="D578">
        <v>70219</v>
      </c>
    </row>
    <row r="579" spans="1:4">
      <c r="A579" t="s">
        <v>642</v>
      </c>
      <c r="B579" t="s">
        <v>425</v>
      </c>
      <c r="C579" t="s">
        <v>471</v>
      </c>
      <c r="D579">
        <v>90806</v>
      </c>
    </row>
    <row r="580" spans="1:4">
      <c r="A580" t="s">
        <v>1289</v>
      </c>
      <c r="B580" t="s">
        <v>417</v>
      </c>
      <c r="C580" t="s">
        <v>1216</v>
      </c>
      <c r="D580">
        <v>30601</v>
      </c>
    </row>
    <row r="581" spans="1:4">
      <c r="A581" t="s">
        <v>453</v>
      </c>
      <c r="B581" t="s">
        <v>417</v>
      </c>
      <c r="C581" t="s">
        <v>417</v>
      </c>
      <c r="D581">
        <v>30113</v>
      </c>
    </row>
    <row r="582" spans="1:4">
      <c r="A582" t="s">
        <v>453</v>
      </c>
      <c r="B582" t="s">
        <v>426</v>
      </c>
      <c r="C582" t="s">
        <v>937</v>
      </c>
      <c r="D582">
        <v>41204</v>
      </c>
    </row>
    <row r="583" spans="1:4">
      <c r="A583" t="s">
        <v>453</v>
      </c>
      <c r="B583" t="s">
        <v>425</v>
      </c>
      <c r="C583" t="s">
        <v>471</v>
      </c>
      <c r="D583">
        <v>90805</v>
      </c>
    </row>
    <row r="584" spans="1:4">
      <c r="A584" t="s">
        <v>557</v>
      </c>
      <c r="B584" t="s">
        <v>423</v>
      </c>
      <c r="C584" t="s">
        <v>995</v>
      </c>
      <c r="D584">
        <v>60105</v>
      </c>
    </row>
    <row r="585" spans="1:4">
      <c r="A585" t="s">
        <v>655</v>
      </c>
      <c r="B585" t="s">
        <v>422</v>
      </c>
      <c r="C585" t="s">
        <v>910</v>
      </c>
      <c r="D585">
        <v>20208</v>
      </c>
    </row>
    <row r="586" spans="1:4">
      <c r="A586" t="s">
        <v>1290</v>
      </c>
      <c r="B586" t="s">
        <v>417</v>
      </c>
      <c r="C586" t="s">
        <v>1216</v>
      </c>
      <c r="D586">
        <v>30603</v>
      </c>
    </row>
    <row r="587" spans="1:4">
      <c r="A587" t="s">
        <v>937</v>
      </c>
      <c r="B587" t="s">
        <v>426</v>
      </c>
      <c r="C587" t="s">
        <v>937</v>
      </c>
      <c r="D587">
        <v>41205</v>
      </c>
    </row>
    <row r="588" spans="1:4">
      <c r="A588" t="s">
        <v>1291</v>
      </c>
      <c r="B588" t="s">
        <v>425</v>
      </c>
      <c r="C588" t="s">
        <v>968</v>
      </c>
      <c r="D588">
        <v>90306</v>
      </c>
    </row>
    <row r="589" spans="1:4">
      <c r="A589" t="s">
        <v>492</v>
      </c>
      <c r="B589" t="s">
        <v>421</v>
      </c>
      <c r="C589" t="s">
        <v>421</v>
      </c>
      <c r="D589">
        <v>80818</v>
      </c>
    </row>
    <row r="590" spans="1:4">
      <c r="A590" t="s">
        <v>606</v>
      </c>
      <c r="B590" t="s">
        <v>425</v>
      </c>
      <c r="C590" t="s">
        <v>965</v>
      </c>
      <c r="D590">
        <v>91011</v>
      </c>
    </row>
    <row r="591" spans="1:4">
      <c r="A591" t="s">
        <v>606</v>
      </c>
      <c r="B591" t="s">
        <v>425</v>
      </c>
      <c r="C591" t="s">
        <v>567</v>
      </c>
      <c r="D591">
        <v>90510</v>
      </c>
    </row>
    <row r="592" spans="1:4">
      <c r="A592" t="s">
        <v>618</v>
      </c>
      <c r="B592" t="s">
        <v>424</v>
      </c>
      <c r="C592" t="s">
        <v>528</v>
      </c>
      <c r="D592">
        <v>70220</v>
      </c>
    </row>
    <row r="593" spans="1:4">
      <c r="A593" t="s">
        <v>1292</v>
      </c>
      <c r="B593" t="s">
        <v>421</v>
      </c>
      <c r="C593" t="s">
        <v>1126</v>
      </c>
      <c r="D593">
        <v>80201</v>
      </c>
    </row>
    <row r="594" spans="1:4">
      <c r="A594" t="s">
        <v>1293</v>
      </c>
      <c r="B594" t="s">
        <v>426</v>
      </c>
      <c r="C594" t="s">
        <v>564</v>
      </c>
      <c r="D594">
        <v>40609</v>
      </c>
    </row>
    <row r="595" spans="1:4">
      <c r="A595" t="s">
        <v>545</v>
      </c>
      <c r="B595" t="s">
        <v>426</v>
      </c>
      <c r="C595" t="s">
        <v>564</v>
      </c>
      <c r="D595">
        <v>40610</v>
      </c>
    </row>
    <row r="596" spans="1:4">
      <c r="A596" t="s">
        <v>1294</v>
      </c>
      <c r="B596" t="s">
        <v>416</v>
      </c>
      <c r="C596" t="s">
        <v>903</v>
      </c>
      <c r="D596">
        <v>120904</v>
      </c>
    </row>
    <row r="597" spans="1:4">
      <c r="A597" t="s">
        <v>1295</v>
      </c>
      <c r="B597" t="s">
        <v>425</v>
      </c>
      <c r="C597" t="s">
        <v>965</v>
      </c>
      <c r="D597">
        <v>91006</v>
      </c>
    </row>
    <row r="598" spans="1:4">
      <c r="A598" t="s">
        <v>468</v>
      </c>
      <c r="B598" t="s">
        <v>421</v>
      </c>
      <c r="C598" t="s">
        <v>421</v>
      </c>
      <c r="D598">
        <v>80803</v>
      </c>
    </row>
    <row r="599" spans="1:4">
      <c r="A599" t="s">
        <v>468</v>
      </c>
      <c r="B599" t="s">
        <v>424</v>
      </c>
      <c r="C599" t="s">
        <v>424</v>
      </c>
      <c r="D599">
        <v>70311</v>
      </c>
    </row>
    <row r="600" spans="1:4">
      <c r="A600" t="s">
        <v>490</v>
      </c>
      <c r="B600" t="s">
        <v>416</v>
      </c>
      <c r="C600" t="s">
        <v>903</v>
      </c>
      <c r="D600">
        <v>120901</v>
      </c>
    </row>
    <row r="601" spans="1:4">
      <c r="A601" t="s">
        <v>597</v>
      </c>
      <c r="B601" t="s">
        <v>418</v>
      </c>
      <c r="C601" t="s">
        <v>914</v>
      </c>
      <c r="D601">
        <v>130104</v>
      </c>
    </row>
    <row r="602" spans="1:4">
      <c r="A602" t="s">
        <v>597</v>
      </c>
      <c r="B602" t="s">
        <v>426</v>
      </c>
      <c r="C602" t="s">
        <v>942</v>
      </c>
      <c r="D602">
        <v>41008</v>
      </c>
    </row>
    <row r="603" spans="1:4">
      <c r="A603" t="s">
        <v>1296</v>
      </c>
      <c r="B603" t="s">
        <v>426</v>
      </c>
      <c r="C603" t="s">
        <v>942</v>
      </c>
      <c r="D603">
        <v>41006</v>
      </c>
    </row>
    <row r="604" spans="1:4">
      <c r="A604" t="s">
        <v>1296</v>
      </c>
      <c r="B604" t="s">
        <v>426</v>
      </c>
      <c r="C604" t="s">
        <v>1118</v>
      </c>
      <c r="D604">
        <v>41105</v>
      </c>
    </row>
    <row r="605" spans="1:4">
      <c r="A605" t="s">
        <v>1297</v>
      </c>
      <c r="B605" t="s">
        <v>421</v>
      </c>
      <c r="C605" t="s">
        <v>634</v>
      </c>
      <c r="D605">
        <v>80506</v>
      </c>
    </row>
    <row r="606" spans="1:4">
      <c r="A606" t="s">
        <v>464</v>
      </c>
      <c r="B606" t="s">
        <v>420</v>
      </c>
      <c r="C606" t="s">
        <v>898</v>
      </c>
      <c r="D606">
        <v>50316</v>
      </c>
    </row>
    <row r="607" spans="1:4">
      <c r="A607" t="s">
        <v>464</v>
      </c>
      <c r="B607" t="s">
        <v>425</v>
      </c>
      <c r="C607" t="s">
        <v>898</v>
      </c>
      <c r="D607">
        <v>90901</v>
      </c>
    </row>
    <row r="608" spans="1:4">
      <c r="A608" t="s">
        <v>1014</v>
      </c>
      <c r="B608" t="s">
        <v>417</v>
      </c>
      <c r="C608" t="s">
        <v>1014</v>
      </c>
      <c r="D608">
        <v>30507</v>
      </c>
    </row>
    <row r="609" spans="1:4">
      <c r="A609" t="s">
        <v>576</v>
      </c>
      <c r="B609" t="s">
        <v>426</v>
      </c>
      <c r="C609" t="s">
        <v>1062</v>
      </c>
      <c r="D609">
        <v>40905</v>
      </c>
    </row>
    <row r="610" spans="1:4">
      <c r="A610" t="s">
        <v>1298</v>
      </c>
      <c r="B610" t="s">
        <v>423</v>
      </c>
      <c r="C610" t="s">
        <v>999</v>
      </c>
      <c r="D610">
        <v>60701</v>
      </c>
    </row>
    <row r="611" spans="1:4">
      <c r="A611" t="s">
        <v>1299</v>
      </c>
      <c r="B611" t="s">
        <v>426</v>
      </c>
      <c r="C611" t="s">
        <v>501</v>
      </c>
      <c r="D611">
        <v>40508</v>
      </c>
    </row>
    <row r="612" spans="1:4">
      <c r="A612" t="s">
        <v>654</v>
      </c>
      <c r="B612" t="s">
        <v>418</v>
      </c>
      <c r="C612" t="s">
        <v>908</v>
      </c>
      <c r="D612">
        <v>130718</v>
      </c>
    </row>
    <row r="613" spans="1:4">
      <c r="A613" t="s">
        <v>654</v>
      </c>
      <c r="B613" t="s">
        <v>422</v>
      </c>
      <c r="C613" t="s">
        <v>910</v>
      </c>
      <c r="D613">
        <v>20209</v>
      </c>
    </row>
    <row r="614" spans="1:4">
      <c r="A614" t="s">
        <v>1300</v>
      </c>
      <c r="B614" t="s">
        <v>417</v>
      </c>
      <c r="C614" t="s">
        <v>417</v>
      </c>
      <c r="D614">
        <v>30114</v>
      </c>
    </row>
    <row r="615" spans="1:4">
      <c r="A615" t="s">
        <v>1300</v>
      </c>
      <c r="B615" t="s">
        <v>418</v>
      </c>
      <c r="C615" t="s">
        <v>954</v>
      </c>
      <c r="D615">
        <v>130313</v>
      </c>
    </row>
    <row r="616" spans="1:4">
      <c r="A616" t="s">
        <v>1300</v>
      </c>
      <c r="B616" t="s">
        <v>426</v>
      </c>
      <c r="C616" t="s">
        <v>501</v>
      </c>
      <c r="D616">
        <v>40509</v>
      </c>
    </row>
    <row r="617" spans="1:4">
      <c r="A617" t="s">
        <v>487</v>
      </c>
      <c r="B617" t="s">
        <v>425</v>
      </c>
      <c r="C617" t="s">
        <v>965</v>
      </c>
      <c r="D617">
        <v>91001</v>
      </c>
    </row>
    <row r="618" spans="1:4">
      <c r="A618" t="s">
        <v>1301</v>
      </c>
      <c r="B618" t="s">
        <v>425</v>
      </c>
      <c r="C618" t="s">
        <v>965</v>
      </c>
      <c r="D618">
        <v>91015</v>
      </c>
    </row>
    <row r="619" spans="1:4">
      <c r="A619" t="s">
        <v>1302</v>
      </c>
      <c r="B619" t="s">
        <v>425</v>
      </c>
      <c r="C619" t="s">
        <v>965</v>
      </c>
      <c r="D619">
        <v>91016</v>
      </c>
    </row>
    <row r="620" spans="1:4">
      <c r="A620" t="s">
        <v>558</v>
      </c>
      <c r="B620" t="s">
        <v>426</v>
      </c>
      <c r="C620" t="s">
        <v>501</v>
      </c>
      <c r="D620">
        <v>40510</v>
      </c>
    </row>
    <row r="621" spans="1:4">
      <c r="A621" t="s">
        <v>558</v>
      </c>
      <c r="B621" t="s">
        <v>424</v>
      </c>
      <c r="C621" t="s">
        <v>528</v>
      </c>
      <c r="D621">
        <v>70221</v>
      </c>
    </row>
    <row r="622" spans="1:4">
      <c r="A622" t="s">
        <v>1303</v>
      </c>
      <c r="B622" t="s">
        <v>426</v>
      </c>
      <c r="C622" t="s">
        <v>900</v>
      </c>
      <c r="D622">
        <v>40107</v>
      </c>
    </row>
    <row r="623" spans="1:4">
      <c r="A623" t="s">
        <v>1304</v>
      </c>
      <c r="B623" t="s">
        <v>424</v>
      </c>
      <c r="C623" t="s">
        <v>528</v>
      </c>
      <c r="D623">
        <v>70222</v>
      </c>
    </row>
    <row r="624" spans="1:4">
      <c r="A624" t="s">
        <v>1305</v>
      </c>
      <c r="B624" t="s">
        <v>420</v>
      </c>
      <c r="C624" t="s">
        <v>962</v>
      </c>
      <c r="D624">
        <v>50110</v>
      </c>
    </row>
    <row r="625" spans="1:4">
      <c r="A625" t="s">
        <v>1306</v>
      </c>
      <c r="B625" t="s">
        <v>416</v>
      </c>
      <c r="C625" t="s">
        <v>905</v>
      </c>
      <c r="D625">
        <v>120311</v>
      </c>
    </row>
    <row r="626" spans="1:4">
      <c r="A626" t="s">
        <v>583</v>
      </c>
      <c r="B626" t="s">
        <v>426</v>
      </c>
      <c r="C626" t="s">
        <v>501</v>
      </c>
      <c r="D626">
        <v>40514</v>
      </c>
    </row>
    <row r="627" spans="1:4">
      <c r="A627" t="s">
        <v>573</v>
      </c>
      <c r="B627" t="s">
        <v>416</v>
      </c>
      <c r="C627" t="s">
        <v>938</v>
      </c>
      <c r="D627">
        <v>120101</v>
      </c>
    </row>
    <row r="628" spans="1:4">
      <c r="A628" t="s">
        <v>566</v>
      </c>
      <c r="B628" t="s">
        <v>425</v>
      </c>
      <c r="C628" t="s">
        <v>919</v>
      </c>
      <c r="D628">
        <v>91101</v>
      </c>
    </row>
    <row r="629" spans="1:4">
      <c r="A629" t="s">
        <v>1307</v>
      </c>
      <c r="B629" t="s">
        <v>418</v>
      </c>
      <c r="C629" t="s">
        <v>933</v>
      </c>
      <c r="D629">
        <v>130411</v>
      </c>
    </row>
    <row r="630" spans="1:4">
      <c r="A630" t="s">
        <v>1308</v>
      </c>
      <c r="B630" t="s">
        <v>426</v>
      </c>
      <c r="C630" t="s">
        <v>501</v>
      </c>
      <c r="D630">
        <v>40511</v>
      </c>
    </row>
    <row r="631" spans="1:4">
      <c r="A631" t="s">
        <v>591</v>
      </c>
      <c r="B631" t="s">
        <v>416</v>
      </c>
      <c r="C631" t="s">
        <v>985</v>
      </c>
      <c r="D631">
        <v>120405</v>
      </c>
    </row>
    <row r="632" spans="1:4">
      <c r="A632" t="s">
        <v>531</v>
      </c>
      <c r="B632" t="s">
        <v>421</v>
      </c>
      <c r="C632" t="s">
        <v>1225</v>
      </c>
      <c r="D632">
        <v>81101</v>
      </c>
    </row>
    <row r="633" spans="1:4">
      <c r="A633" t="s">
        <v>1309</v>
      </c>
      <c r="B633" t="s">
        <v>420</v>
      </c>
      <c r="C633" t="s">
        <v>962</v>
      </c>
      <c r="D633">
        <v>50111</v>
      </c>
    </row>
    <row r="634" spans="1:4">
      <c r="A634" t="s">
        <v>1310</v>
      </c>
      <c r="B634" t="s">
        <v>425</v>
      </c>
      <c r="C634" t="s">
        <v>912</v>
      </c>
      <c r="D634">
        <v>91205</v>
      </c>
    </row>
    <row r="635" spans="1:4">
      <c r="A635" t="s">
        <v>543</v>
      </c>
      <c r="B635" t="s">
        <v>415</v>
      </c>
      <c r="C635" t="s">
        <v>415</v>
      </c>
      <c r="D635">
        <v>10105</v>
      </c>
    </row>
    <row r="636" spans="1:4">
      <c r="A636" t="s">
        <v>1311</v>
      </c>
      <c r="B636" t="s">
        <v>426</v>
      </c>
      <c r="C636" t="s">
        <v>917</v>
      </c>
      <c r="D636">
        <v>40308</v>
      </c>
    </row>
    <row r="637" spans="1:4">
      <c r="A637" t="s">
        <v>650</v>
      </c>
      <c r="B637" t="s">
        <v>426</v>
      </c>
      <c r="C637" t="s">
        <v>1020</v>
      </c>
      <c r="D637">
        <v>40707</v>
      </c>
    </row>
    <row r="638" spans="1:4">
      <c r="A638" t="s">
        <v>470</v>
      </c>
      <c r="B638" t="s">
        <v>422</v>
      </c>
      <c r="C638" t="s">
        <v>967</v>
      </c>
      <c r="D638">
        <v>20609</v>
      </c>
    </row>
    <row r="639" spans="1:4">
      <c r="A639" t="s">
        <v>1312</v>
      </c>
      <c r="B639" t="s">
        <v>416</v>
      </c>
      <c r="C639" t="s">
        <v>508</v>
      </c>
      <c r="D639">
        <v>120706</v>
      </c>
    </row>
    <row r="640" spans="1:4">
      <c r="A640" t="s">
        <v>443</v>
      </c>
      <c r="B640" t="s">
        <v>421</v>
      </c>
      <c r="C640" t="s">
        <v>421</v>
      </c>
      <c r="D640">
        <v>80819</v>
      </c>
    </row>
    <row r="641" spans="1:4">
      <c r="A641" t="s">
        <v>585</v>
      </c>
      <c r="B641" t="s">
        <v>426</v>
      </c>
      <c r="C641" t="s">
        <v>934</v>
      </c>
      <c r="D641">
        <v>41301</v>
      </c>
    </row>
    <row r="642" spans="1:4">
      <c r="A642" t="s">
        <v>1313</v>
      </c>
      <c r="B642" t="s">
        <v>416</v>
      </c>
      <c r="C642" t="s">
        <v>457</v>
      </c>
      <c r="D642">
        <v>120611</v>
      </c>
    </row>
    <row r="643" spans="1:4">
      <c r="A643" t="s">
        <v>1314</v>
      </c>
      <c r="B643" t="s">
        <v>424</v>
      </c>
      <c r="C643" t="s">
        <v>907</v>
      </c>
      <c r="D643">
        <v>70701</v>
      </c>
    </row>
    <row r="644" spans="1:4">
      <c r="A644" t="s">
        <v>481</v>
      </c>
      <c r="B644" t="s">
        <v>421</v>
      </c>
      <c r="C644" t="s">
        <v>634</v>
      </c>
      <c r="D644">
        <v>80508</v>
      </c>
    </row>
    <row r="645" spans="1:4">
      <c r="A645" t="s">
        <v>678</v>
      </c>
      <c r="B645" t="s">
        <v>422</v>
      </c>
      <c r="C645" t="s">
        <v>970</v>
      </c>
      <c r="D645">
        <v>20406</v>
      </c>
    </row>
    <row r="646" spans="1:4">
      <c r="A646" t="s">
        <v>1315</v>
      </c>
      <c r="B646" t="s">
        <v>424</v>
      </c>
      <c r="C646" t="s">
        <v>424</v>
      </c>
      <c r="D646">
        <v>70312</v>
      </c>
    </row>
    <row r="647" spans="1:4">
      <c r="A647" t="s">
        <v>522</v>
      </c>
      <c r="B647" t="s">
        <v>416</v>
      </c>
      <c r="C647" t="s">
        <v>948</v>
      </c>
      <c r="D647">
        <v>120805</v>
      </c>
    </row>
    <row r="648" spans="1:4">
      <c r="A648" t="s">
        <v>539</v>
      </c>
      <c r="B648" t="s">
        <v>419</v>
      </c>
      <c r="C648" t="s">
        <v>419</v>
      </c>
      <c r="D648">
        <v>100104</v>
      </c>
    </row>
    <row r="649" spans="1:4">
      <c r="A649" t="s">
        <v>1316</v>
      </c>
      <c r="B649" t="s">
        <v>420</v>
      </c>
      <c r="C649" t="s">
        <v>962</v>
      </c>
      <c r="D649">
        <v>50112</v>
      </c>
    </row>
    <row r="650" spans="1:4">
      <c r="A650" t="s">
        <v>647</v>
      </c>
      <c r="B650" t="s">
        <v>422</v>
      </c>
      <c r="C650" t="s">
        <v>967</v>
      </c>
      <c r="D650">
        <v>20610</v>
      </c>
    </row>
    <row r="651" spans="1:4">
      <c r="A651" t="s">
        <v>1317</v>
      </c>
      <c r="B651" t="s">
        <v>416</v>
      </c>
      <c r="C651" t="s">
        <v>905</v>
      </c>
      <c r="D651">
        <v>120312</v>
      </c>
    </row>
    <row r="652" spans="1:4">
      <c r="A652" t="s">
        <v>1318</v>
      </c>
      <c r="B652" t="s">
        <v>425</v>
      </c>
      <c r="C652" t="s">
        <v>978</v>
      </c>
      <c r="D652">
        <v>90608</v>
      </c>
    </row>
    <row r="653" spans="1:4">
      <c r="A653" t="s">
        <v>1319</v>
      </c>
      <c r="B653" t="s">
        <v>421</v>
      </c>
      <c r="C653" t="s">
        <v>944</v>
      </c>
      <c r="D653">
        <v>80605</v>
      </c>
    </row>
    <row r="654" spans="1:4">
      <c r="A654" t="s">
        <v>1320</v>
      </c>
      <c r="B654" t="s">
        <v>425</v>
      </c>
      <c r="C654" t="s">
        <v>965</v>
      </c>
      <c r="D654">
        <v>91012</v>
      </c>
    </row>
    <row r="655" spans="1:4">
      <c r="A655" t="s">
        <v>1321</v>
      </c>
      <c r="B655" t="s">
        <v>425</v>
      </c>
      <c r="C655" t="s">
        <v>975</v>
      </c>
      <c r="D655">
        <v>90704</v>
      </c>
    </row>
    <row r="656" spans="1:4">
      <c r="A656" t="s">
        <v>1322</v>
      </c>
      <c r="B656" t="s">
        <v>416</v>
      </c>
      <c r="C656" t="s">
        <v>903</v>
      </c>
      <c r="D656">
        <v>120905</v>
      </c>
    </row>
    <row r="657" spans="1:4">
      <c r="A657" t="s">
        <v>1323</v>
      </c>
      <c r="B657" t="s">
        <v>415</v>
      </c>
      <c r="C657" t="s">
        <v>901</v>
      </c>
      <c r="D657">
        <v>10405</v>
      </c>
    </row>
    <row r="658" spans="1:4">
      <c r="A658" t="s">
        <v>1324</v>
      </c>
      <c r="B658" t="s">
        <v>415</v>
      </c>
      <c r="C658" t="s">
        <v>901</v>
      </c>
      <c r="D658">
        <v>10406</v>
      </c>
    </row>
    <row r="659" spans="1:4">
      <c r="A659" t="s">
        <v>1325</v>
      </c>
      <c r="B659" t="s">
        <v>424</v>
      </c>
      <c r="C659" t="s">
        <v>528</v>
      </c>
      <c r="D659">
        <v>70223</v>
      </c>
    </row>
    <row r="660" spans="1:4">
      <c r="A660" t="s">
        <v>1326</v>
      </c>
      <c r="B660" t="s">
        <v>424</v>
      </c>
      <c r="C660" t="s">
        <v>528</v>
      </c>
      <c r="D660">
        <v>70224</v>
      </c>
    </row>
    <row r="661" spans="1:4">
      <c r="A661" t="s">
        <v>1327</v>
      </c>
      <c r="B661" t="s">
        <v>426</v>
      </c>
      <c r="C661" t="s">
        <v>934</v>
      </c>
      <c r="D661">
        <v>41309</v>
      </c>
    </row>
    <row r="662" spans="1:4">
      <c r="A662" t="s">
        <v>469</v>
      </c>
      <c r="B662" t="s">
        <v>418</v>
      </c>
      <c r="C662" t="s">
        <v>914</v>
      </c>
      <c r="D662">
        <v>130105</v>
      </c>
    </row>
    <row r="663" spans="1:4">
      <c r="A663" t="s">
        <v>493</v>
      </c>
      <c r="B663" t="s">
        <v>421</v>
      </c>
      <c r="C663" t="s">
        <v>909</v>
      </c>
      <c r="D663">
        <v>81005</v>
      </c>
    </row>
    <row r="664" spans="1:4">
      <c r="A664" t="s">
        <v>1328</v>
      </c>
      <c r="B664" t="s">
        <v>417</v>
      </c>
      <c r="C664" t="s">
        <v>1014</v>
      </c>
      <c r="D664">
        <v>30508</v>
      </c>
    </row>
    <row r="665" spans="1:4">
      <c r="A665" t="s">
        <v>1329</v>
      </c>
      <c r="B665" t="s">
        <v>425</v>
      </c>
      <c r="C665" t="s">
        <v>567</v>
      </c>
      <c r="D665">
        <v>90511</v>
      </c>
    </row>
    <row r="666" spans="1:4">
      <c r="A666" t="s">
        <v>1330</v>
      </c>
      <c r="B666" t="s">
        <v>418</v>
      </c>
      <c r="C666" t="s">
        <v>954</v>
      </c>
      <c r="D666">
        <v>130311</v>
      </c>
    </row>
    <row r="667" spans="1:4">
      <c r="A667" t="s">
        <v>1331</v>
      </c>
      <c r="B667" t="s">
        <v>424</v>
      </c>
      <c r="C667" t="s">
        <v>424</v>
      </c>
      <c r="D667">
        <v>70314</v>
      </c>
    </row>
    <row r="668" spans="1:4">
      <c r="A668" t="s">
        <v>1332</v>
      </c>
      <c r="B668" t="s">
        <v>418</v>
      </c>
      <c r="C668" t="s">
        <v>954</v>
      </c>
      <c r="D668">
        <v>130312</v>
      </c>
    </row>
    <row r="669" spans="1:4">
      <c r="A669" t="s">
        <v>1333</v>
      </c>
      <c r="B669" t="s">
        <v>422</v>
      </c>
      <c r="C669" t="s">
        <v>970</v>
      </c>
      <c r="D669">
        <v>20407</v>
      </c>
    </row>
    <row r="670" spans="1:4">
      <c r="A670" t="s">
        <v>572</v>
      </c>
      <c r="B670" t="s">
        <v>422</v>
      </c>
      <c r="C670" t="s">
        <v>899</v>
      </c>
      <c r="D670">
        <v>20107</v>
      </c>
    </row>
    <row r="671" spans="1:4">
      <c r="A671" t="s">
        <v>432</v>
      </c>
      <c r="B671" t="s">
        <v>418</v>
      </c>
      <c r="C671" t="s">
        <v>914</v>
      </c>
      <c r="D671">
        <v>130106</v>
      </c>
    </row>
    <row r="672" spans="1:4">
      <c r="A672" t="s">
        <v>536</v>
      </c>
      <c r="B672" t="s">
        <v>426</v>
      </c>
      <c r="C672" t="s">
        <v>989</v>
      </c>
      <c r="D672">
        <v>41401</v>
      </c>
    </row>
    <row r="673" spans="1:4">
      <c r="A673" t="s">
        <v>1334</v>
      </c>
      <c r="B673" t="s">
        <v>420</v>
      </c>
      <c r="C673" t="s">
        <v>488</v>
      </c>
      <c r="D673">
        <v>50206</v>
      </c>
    </row>
    <row r="674" spans="1:4">
      <c r="A674" t="s">
        <v>455</v>
      </c>
      <c r="B674" t="s">
        <v>420</v>
      </c>
      <c r="C674" t="s">
        <v>488</v>
      </c>
      <c r="D674">
        <v>50207</v>
      </c>
    </row>
    <row r="675" spans="1:4">
      <c r="A675" t="s">
        <v>584</v>
      </c>
      <c r="B675" t="s">
        <v>420</v>
      </c>
      <c r="C675" t="s">
        <v>898</v>
      </c>
      <c r="D675">
        <v>50317</v>
      </c>
    </row>
    <row r="676" spans="1:4">
      <c r="A676" t="s">
        <v>624</v>
      </c>
      <c r="B676" t="s">
        <v>425</v>
      </c>
      <c r="C676" t="s">
        <v>567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2021-01-14T01:22:06Z</dcterms:modified>
  <cp:category/>
  <cp:contentStatus/>
</cp:coreProperties>
</file>