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8502" documentId="11_9248B46DC1CBB2E3ED7FF6F9903E8C1851038383" xr6:coauthVersionLast="46" xr6:coauthVersionMax="46" xr10:uidLastSave="{AE9AFA19-D226-4B33-BFA2-4F2C0BEEF686}"/>
  <bookViews>
    <workbookView xWindow="-120" yWindow="-120" windowWidth="29040" windowHeight="15840" firstSheet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30" i="1" l="1"/>
  <c r="AP330" i="1"/>
  <c r="AF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0" i="1"/>
  <c r="Y330" i="1"/>
  <c r="AA330" i="1"/>
  <c r="AB330" i="1"/>
  <c r="AC330" i="1"/>
  <c r="AD330" i="1"/>
  <c r="AE330" i="1"/>
  <c r="AG330" i="1"/>
  <c r="AH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29" i="1"/>
  <c r="Y329" i="1"/>
  <c r="AA329" i="1"/>
  <c r="AB329" i="1"/>
  <c r="AC329" i="1"/>
  <c r="AD329" i="1"/>
  <c r="AE329" i="1"/>
  <c r="AF329" i="1"/>
  <c r="AG329" i="1"/>
  <c r="AH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8" i="1"/>
  <c r="Y328" i="1"/>
  <c r="AA328" i="1"/>
  <c r="AB328" i="1"/>
  <c r="AC328" i="1"/>
  <c r="AD328" i="1"/>
  <c r="AE328" i="1"/>
  <c r="AF328" i="1"/>
  <c r="AG328" i="1"/>
  <c r="AH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7" i="1"/>
  <c r="Y327" i="1"/>
  <c r="AA327" i="1"/>
  <c r="AB327" i="1"/>
  <c r="AC327" i="1"/>
  <c r="AD327" i="1"/>
  <c r="AE327" i="1"/>
  <c r="AF327" i="1"/>
  <c r="AG327" i="1"/>
  <c r="AH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6" i="1"/>
  <c r="Y326" i="1"/>
  <c r="AA326" i="1"/>
  <c r="AB326" i="1"/>
  <c r="AC326" i="1"/>
  <c r="AD326" i="1"/>
  <c r="AE326" i="1"/>
  <c r="AF326" i="1"/>
  <c r="AG326" i="1"/>
  <c r="AH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J325" i="1"/>
  <c r="H325" i="1"/>
  <c r="F325" i="1"/>
  <c r="D325" i="1"/>
  <c r="K325" i="1"/>
  <c r="L325" i="1"/>
  <c r="M325" i="1"/>
  <c r="N325" i="1"/>
  <c r="O325" i="1"/>
  <c r="P325" i="1"/>
  <c r="Q325" i="1"/>
  <c r="R325" i="1"/>
  <c r="S325" i="1"/>
  <c r="T325" i="1"/>
  <c r="U325" i="1"/>
  <c r="W325" i="1"/>
  <c r="X325" i="1"/>
  <c r="Y325" i="1"/>
  <c r="AA325" i="1"/>
  <c r="AB325" i="1"/>
  <c r="AC325" i="1"/>
  <c r="AD325" i="1"/>
  <c r="AE325" i="1"/>
  <c r="AF325" i="1"/>
  <c r="AG325" i="1"/>
  <c r="AH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J324" i="1"/>
  <c r="I324" i="1"/>
  <c r="H324" i="1"/>
  <c r="F324" i="1"/>
  <c r="D324" i="1"/>
  <c r="K324" i="1"/>
  <c r="L324" i="1"/>
  <c r="M324" i="1"/>
  <c r="N324" i="1"/>
  <c r="O324" i="1"/>
  <c r="P324" i="1"/>
  <c r="Q324" i="1"/>
  <c r="R324" i="1"/>
  <c r="S324" i="1"/>
  <c r="T324" i="1"/>
  <c r="U324" i="1"/>
  <c r="W324" i="1"/>
  <c r="X324" i="1"/>
  <c r="Y324" i="1"/>
  <c r="AA324" i="1"/>
  <c r="AB324" i="1"/>
  <c r="AC324" i="1"/>
  <c r="AD324" i="1"/>
  <c r="AE324" i="1"/>
  <c r="AF324" i="1"/>
  <c r="AG324" i="1"/>
  <c r="AH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J323" i="1"/>
  <c r="I323" i="1"/>
  <c r="H323" i="1"/>
  <c r="F323" i="1"/>
  <c r="D323" i="1"/>
  <c r="K323" i="1"/>
  <c r="L323" i="1"/>
  <c r="M323" i="1"/>
  <c r="N323" i="1"/>
  <c r="O323" i="1"/>
  <c r="P323" i="1"/>
  <c r="Q323" i="1"/>
  <c r="R323" i="1"/>
  <c r="S323" i="1"/>
  <c r="T323" i="1"/>
  <c r="U323" i="1"/>
  <c r="W323" i="1"/>
  <c r="X323" i="1"/>
  <c r="Y323" i="1"/>
  <c r="AA323" i="1"/>
  <c r="AB323" i="1"/>
  <c r="AC323" i="1"/>
  <c r="AD323" i="1"/>
  <c r="AE323" i="1"/>
  <c r="AF323" i="1"/>
  <c r="AG323" i="1"/>
  <c r="AH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J322" i="1"/>
  <c r="I322" i="1"/>
  <c r="H322" i="1"/>
  <c r="F322" i="1"/>
  <c r="D322" i="1"/>
  <c r="K322" i="1"/>
  <c r="L322" i="1"/>
  <c r="M322" i="1"/>
  <c r="N322" i="1"/>
  <c r="O322" i="1"/>
  <c r="P322" i="1"/>
  <c r="Q322" i="1"/>
  <c r="R322" i="1"/>
  <c r="S322" i="1"/>
  <c r="T322" i="1"/>
  <c r="U322" i="1"/>
  <c r="W322" i="1"/>
  <c r="X322" i="1"/>
  <c r="Y322" i="1"/>
  <c r="AA322" i="1"/>
  <c r="AB322" i="1"/>
  <c r="AC322" i="1"/>
  <c r="AD322" i="1"/>
  <c r="AE322" i="1"/>
  <c r="AF322" i="1"/>
  <c r="AG322" i="1"/>
  <c r="AH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J321" i="1"/>
  <c r="I321" i="1"/>
  <c r="H321" i="1"/>
  <c r="F321" i="1"/>
  <c r="D321" i="1"/>
  <c r="K321" i="1"/>
  <c r="L321" i="1"/>
  <c r="M321" i="1"/>
  <c r="N321" i="1"/>
  <c r="O321" i="1"/>
  <c r="P321" i="1"/>
  <c r="Q321" i="1"/>
  <c r="R321" i="1"/>
  <c r="S321" i="1"/>
  <c r="T321" i="1"/>
  <c r="U321" i="1"/>
  <c r="W321" i="1"/>
  <c r="X321" i="1"/>
  <c r="Y321" i="1"/>
  <c r="AA321" i="1"/>
  <c r="AB321" i="1"/>
  <c r="AC321" i="1"/>
  <c r="AD321" i="1"/>
  <c r="AE321" i="1"/>
  <c r="AF321" i="1"/>
  <c r="AG321" i="1"/>
  <c r="AH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J320" i="1"/>
  <c r="I320" i="1"/>
  <c r="H320" i="1"/>
  <c r="F320" i="1"/>
  <c r="D320" i="1"/>
  <c r="K320" i="1"/>
  <c r="L320" i="1"/>
  <c r="M320" i="1"/>
  <c r="N320" i="1"/>
  <c r="O320" i="1"/>
  <c r="P320" i="1"/>
  <c r="Q320" i="1"/>
  <c r="R320" i="1"/>
  <c r="S320" i="1"/>
  <c r="T320" i="1"/>
  <c r="U320" i="1"/>
  <c r="W320" i="1"/>
  <c r="X320" i="1"/>
  <c r="Y320" i="1"/>
  <c r="AA320" i="1"/>
  <c r="AB320" i="1"/>
  <c r="AC320" i="1"/>
  <c r="AD320" i="1"/>
  <c r="AE320" i="1"/>
  <c r="AF320" i="1"/>
  <c r="AG320" i="1"/>
  <c r="AH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J319" i="1"/>
  <c r="J318" i="1"/>
  <c r="I319" i="1"/>
  <c r="H319" i="1"/>
  <c r="F319" i="1"/>
  <c r="D319" i="1"/>
  <c r="K319" i="1"/>
  <c r="L319" i="1"/>
  <c r="M319" i="1"/>
  <c r="N319" i="1"/>
  <c r="O319" i="1"/>
  <c r="P319" i="1"/>
  <c r="Q319" i="1"/>
  <c r="R319" i="1"/>
  <c r="S319" i="1"/>
  <c r="T319" i="1"/>
  <c r="U319" i="1"/>
  <c r="W319" i="1"/>
  <c r="X319" i="1"/>
  <c r="Y319" i="1"/>
  <c r="AA319" i="1"/>
  <c r="AB319" i="1"/>
  <c r="AC319" i="1"/>
  <c r="AD319" i="1"/>
  <c r="AE319" i="1"/>
  <c r="AF319" i="1"/>
  <c r="AG319" i="1"/>
  <c r="AH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Q318" i="1"/>
  <c r="R318" i="1"/>
  <c r="S318" i="1"/>
  <c r="T318" i="1"/>
  <c r="U318" i="1"/>
  <c r="W318" i="1"/>
  <c r="X318" i="1"/>
  <c r="Y318" i="1"/>
  <c r="AA318" i="1"/>
  <c r="AB318" i="1"/>
  <c r="AC318" i="1"/>
  <c r="AD318" i="1"/>
  <c r="AE318" i="1"/>
  <c r="AF318" i="1"/>
  <c r="AG318" i="1"/>
  <c r="AH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Y317" i="1"/>
  <c r="AA317" i="1"/>
  <c r="AB317" i="1"/>
  <c r="AD317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 s="1"/>
  <c r="Y316" i="1"/>
  <c r="AA316" i="1"/>
  <c r="AC317" i="1" s="1"/>
  <c r="AB316" i="1"/>
  <c r="AD316" i="1"/>
  <c r="AE317" i="1" s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 s="1"/>
  <c r="Y315" i="1"/>
  <c r="AA315" i="1"/>
  <c r="AC316" i="1" s="1"/>
  <c r="AB315" i="1"/>
  <c r="AD315" i="1"/>
  <c r="AE316" i="1" s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 s="1"/>
  <c r="Y314" i="1"/>
  <c r="AA314" i="1"/>
  <c r="AC315" i="1" s="1"/>
  <c r="AB314" i="1"/>
  <c r="AD314" i="1"/>
  <c r="AE315" i="1" s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 s="1"/>
  <c r="Y313" i="1"/>
  <c r="AA313" i="1"/>
  <c r="AC314" i="1" s="1"/>
  <c r="AB313" i="1"/>
  <c r="AD313" i="1"/>
  <c r="AE314" i="1" s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 s="1"/>
  <c r="AI312" i="1"/>
  <c r="AD311" i="1"/>
  <c r="AE312" i="1"/>
  <c r="W312" i="1"/>
  <c r="X313" i="1" s="1"/>
  <c r="AH312" i="1"/>
  <c r="AD310" i="1"/>
  <c r="AE311" i="1"/>
  <c r="AG312" i="1"/>
  <c r="AF312" i="1"/>
  <c r="AA312" i="1"/>
  <c r="AC313" i="1" s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30" i="1" l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 s="1"/>
  <c r="AG315" i="1"/>
  <c r="AH315" i="1"/>
  <c r="J314" i="1"/>
  <c r="Q314" i="1" s="1"/>
  <c r="AG316" i="1"/>
  <c r="AH316" i="1"/>
  <c r="J315" i="1"/>
  <c r="Q315" i="1" s="1"/>
  <c r="AG317" i="1"/>
  <c r="AH317" i="1"/>
  <c r="J316" i="1"/>
  <c r="Q316" i="1" s="1"/>
  <c r="J317" i="1"/>
  <c r="Q317" i="1" s="1"/>
  <c r="BD317" i="1"/>
  <c r="BE317" i="1"/>
  <c r="BD316" i="1"/>
  <c r="BE316" i="1"/>
  <c r="BD315" i="1"/>
  <c r="BE315" i="1"/>
  <c r="BD314" i="1"/>
  <c r="BE314" i="1"/>
</calcChain>
</file>

<file path=xl/sharedStrings.xml><?xml version="1.0" encoding="utf-8"?>
<sst xmlns="http://schemas.openxmlformats.org/spreadsheetml/2006/main" count="9624" uniqueCount="1341">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</sst>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0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2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2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2" xfId="0" applyFont="1" applyFill="1" applyBorder="1"/>
    <xf numFmtId="0" fontId="0" fillId="5" borderId="12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2" xfId="0" applyFont="1" applyFill="1" applyBorder="1"/>
    <xf numFmtId="0" fontId="0" fillId="19" borderId="12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2" xfId="0" applyFont="1" applyFill="1" applyBorder="1"/>
    <xf numFmtId="0" fontId="0" fillId="25" borderId="12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2" xfId="0" applyFont="1" applyFill="1" applyBorder="1"/>
    <xf numFmtId="0" fontId="0" fillId="12" borderId="12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2" xfId="0" applyFont="1" applyFill="1" applyBorder="1"/>
    <xf numFmtId="0" fontId="0" fillId="16" borderId="12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30" totalsRowShown="0">
  <autoFilter ref="B1:CA330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LX14" totalsRowShown="0" headerRowDxfId="3">
  <autoFilter ref="A2:LX14" xr:uid="{4E023B16-8D96-417E-81CC-D158CD34A486}"/>
  <tableColumns count="33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  <tableColumn id="301" xr3:uid="{A7B95C80-9C9D-46C7-A462-1C2E625259BB}" name="44198"/>
    <tableColumn id="302" xr3:uid="{CC6F4ECA-963B-48E2-A248-651756B5E02F}" name="44199"/>
    <tableColumn id="303" xr3:uid="{A0121262-481A-47DC-99F7-F2C9B680FEE2}" name="44200"/>
    <tableColumn id="304" xr3:uid="{C968FBE7-3985-42AC-908C-4FAE38520512}" name="44201"/>
    <tableColumn id="305" xr3:uid="{219B85A8-DB0E-46D0-98FE-D2323860301E}" name="44202"/>
    <tableColumn id="306" xr3:uid="{0A7BFC2A-FA55-4E1D-876D-F1B1F4284806}" name="44203"/>
    <tableColumn id="307" xr3:uid="{9EF35632-EF84-4F8F-B6AD-E61A0567BF69}" name="44204"/>
    <tableColumn id="308" xr3:uid="{DE092F57-35A3-45B4-B42A-0DF000CF62E0}" name="44205"/>
    <tableColumn id="309" xr3:uid="{C2BDD2DA-EAB3-4BCA-B5B9-1B70900E588A}" name="44206"/>
    <tableColumn id="310" xr3:uid="{1DE90719-F824-4613-A1C3-E71A0B6E1CD4}" name="44207"/>
    <tableColumn id="311" xr3:uid="{BA051308-1AF9-45A2-82E0-3D5295D1A423}" name="44208"/>
    <tableColumn id="312" xr3:uid="{46081472-7645-49F7-AE84-E3B9B337843C}" name="44209"/>
    <tableColumn id="313" xr3:uid="{2FAE4F73-3639-4CBF-8794-10FB2240A91F}" name="44210"/>
    <tableColumn id="314" xr3:uid="{DA8E6F56-F2C9-4BC2-9968-27E6E00DA9A3}" name="44211"/>
    <tableColumn id="315" xr3:uid="{24148433-2731-4039-8248-BFCF9AD608FC}" name="44212"/>
    <tableColumn id="316" xr3:uid="{0BB235C6-AFDE-4528-A755-5CEEDCE96D88}" name="44213"/>
    <tableColumn id="317" xr3:uid="{BE4A92D0-8C50-4105-8BF3-DEF75F498309}" name="44214"/>
    <tableColumn id="318" xr3:uid="{52981339-0062-442A-AFE2-BEEA14305A52}" name="44215"/>
    <tableColumn id="319" xr3:uid="{35B153EF-DCDA-41F6-B32B-2A39492F64D7}" name="44216"/>
    <tableColumn id="320" xr3:uid="{809A26C9-954C-4653-BCB6-00BAAFD827F8}" name="44217"/>
    <tableColumn id="321" xr3:uid="{C0D380DB-376F-4739-A3BB-6EFF08B97E0D}" name="44218"/>
    <tableColumn id="322" xr3:uid="{46CCA7EE-D3F3-4118-BBAF-3C9359DCC481}" name="44219"/>
    <tableColumn id="323" xr3:uid="{A2BF6DE5-92EE-454A-A581-3581881FE301}" name="44220"/>
    <tableColumn id="324" xr3:uid="{6018FCC1-7229-48C2-AA23-8C1D22EE6E8A}" name="44221"/>
    <tableColumn id="325" xr3:uid="{C9F1FBAB-7DEF-4174-B24E-27524589A3ED}" name="44222"/>
    <tableColumn id="326" xr3:uid="{33283F4E-C60A-4C29-8269-0AC0A296268A}" name="44223"/>
    <tableColumn id="327" xr3:uid="{F5747913-ED3F-496B-962A-D32753D09C07}" name="44224"/>
    <tableColumn id="328" xr3:uid="{4F4EEE2A-FC0C-4E1C-A77F-FC2E62371944}" name="44225"/>
    <tableColumn id="329" xr3:uid="{DA87A4CD-28FB-4526-8FFF-EC6207AE6345}" name="44226"/>
    <tableColumn id="330" xr3:uid="{DFF2516F-6219-4CFF-8D24-19361DDAD73A}" name="44227"/>
    <tableColumn id="331" xr3:uid="{C732F729-8CB3-436D-B69F-CE14215A6081}" name="44228"/>
    <tableColumn id="332" xr3:uid="{64768002-33F4-4441-BEF4-77E39E3ACEC5}" name="44229"/>
    <tableColumn id="333" xr3:uid="{094E5386-6DCF-4110-88E5-C32898C016C9}" name="44230"/>
    <tableColumn id="334" xr3:uid="{3AF3833A-D860-4177-B130-FA8CB3E5428F}" name="44231"/>
    <tableColumn id="335" xr3:uid="{29DAB8A6-70ED-46E5-9973-E50CDF883AA4}" name="44232"/>
    <tableColumn id="336" xr3:uid="{2CCED211-DF7D-4ACE-A56C-E3C2335338DD}" name="4423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142" totalsRowShown="0" headerRowDxfId="2">
  <autoFilter ref="B1:E7142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30"/>
  <sheetViews>
    <sheetView tabSelected="1" workbookViewId="0">
      <pane xSplit="1" ySplit="1" topLeftCell="BS309" activePane="bottomRight" state="frozen"/>
      <selection pane="bottomRight" activeCell="CA330" sqref="CA330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25246.602918973324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161.04680422747862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G306" s="10">
        <v>212656</v>
      </c>
      <c r="H306">
        <f>G306-G305</f>
        <v>4036</v>
      </c>
      <c r="I306">
        <f>+IFERROR(C306-E306-G306,"")</f>
        <v>52114</v>
      </c>
      <c r="J306">
        <f>+IFERROR(I306-I305,"")</f>
        <v>61</v>
      </c>
      <c r="K306">
        <f>+IFERROR(E306/C306,"")</f>
        <v>1.6057764845349716E-2</v>
      </c>
      <c r="L306">
        <f>+IFERROR(G306/C306,"")</f>
        <v>0.79027540869074031</v>
      </c>
      <c r="M306">
        <f>+IFERROR(I306/C306,"")</f>
        <v>0.19366682646390998</v>
      </c>
      <c r="N306" s="22">
        <f>+IFERROR(D306/C306,"")</f>
        <v>1.5366548862652412E-2</v>
      </c>
      <c r="O306">
        <f>+IFERROR(F306/E306,"")</f>
        <v>8.7942605878268913E-3</v>
      </c>
      <c r="P306">
        <f>+IFERROR(H306/G306,"")</f>
        <v>1.8979008351516065E-2</v>
      </c>
      <c r="Q306">
        <f>+IFERROR(J306/I306,"")</f>
        <v>1.1705108032390528E-3</v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53511.826874685452</v>
      </c>
      <c r="U306" s="22">
        <f>+IFERROR(I306/3.974,"")</f>
        <v>13113.739305485657</v>
      </c>
      <c r="V306" s="10">
        <v>1391279</v>
      </c>
      <c r="W306">
        <f>V306-V305</f>
        <v>16136</v>
      </c>
      <c r="X306" s="22">
        <f>IFERROR(W306-W305,0)</f>
        <v>-3694</v>
      </c>
      <c r="Y306" s="35">
        <f>IFERROR(V306/3.974,0)</f>
        <v>350095.36990437843</v>
      </c>
      <c r="Z306" s="10">
        <v>1118638</v>
      </c>
      <c r="AA306" s="22">
        <f>Z306-Z305</f>
        <v>12001</v>
      </c>
      <c r="AB306" s="28">
        <f>IFERROR(Z306/V306,0)</f>
        <v>0.80403571102561022</v>
      </c>
      <c r="AC306" s="31">
        <f>IFERROR(AA306-AA305,0)</f>
        <v>-2643</v>
      </c>
      <c r="AD306">
        <f>V306-Z306</f>
        <v>272641</v>
      </c>
      <c r="AE306">
        <f>AD306-AD305</f>
        <v>4135</v>
      </c>
      <c r="AF306" s="28">
        <f>IFERROR(AD306/V306,0)</f>
        <v>0.19596428897438975</v>
      </c>
      <c r="AG306" s="31">
        <f>IFERROR(AE306-AE305,0)</f>
        <v>-1051</v>
      </c>
      <c r="AH306" s="35">
        <f>IFERROR(AE306/W306,0)</f>
        <v>0.25625929598413483</v>
      </c>
      <c r="AI306" s="35">
        <f>IFERROR(AD306/3.974,0)</f>
        <v>68606.190236537484</v>
      </c>
      <c r="AJ306" s="10">
        <v>49109</v>
      </c>
      <c r="AK306" s="22">
        <f>AJ306-AJ305</f>
        <v>94</v>
      </c>
      <c r="AL306" s="22">
        <f>IFERROR(AJ306/AJ305,0)-1</f>
        <v>1.9177802713454817E-3</v>
      </c>
      <c r="AM306" s="35">
        <f>IFERROR(AJ306/3.974,0)</f>
        <v>12357.574232511322</v>
      </c>
      <c r="AN306" s="35">
        <f>IFERROR(AJ306/C306," ")</f>
        <v>0.18249960050689171</v>
      </c>
      <c r="AO306" s="10">
        <v>681</v>
      </c>
      <c r="AP306">
        <f>AO306-AO305</f>
        <v>0</v>
      </c>
      <c r="AQ306">
        <f>IFERROR(AO306/AO305,0)-1</f>
        <v>0</v>
      </c>
      <c r="AR306" s="35">
        <f>IFERROR(AO306/3.974,0)</f>
        <v>171.36386512330145</v>
      </c>
      <c r="AS306" s="10">
        <v>2098</v>
      </c>
      <c r="AT306" s="22">
        <f>AS306-AS305</f>
        <v>-30</v>
      </c>
      <c r="AU306" s="22">
        <f>IFERROR(AS306/AS305,0)-1</f>
        <v>-1.4097744360902276E-2</v>
      </c>
      <c r="AV306" s="35">
        <f>IFERROR(AS306/3.974,0)</f>
        <v>527.93155510820327</v>
      </c>
      <c r="AW306" s="51">
        <f>IFERROR(AS306/C306," ")</f>
        <v>7.7966189876287201E-3</v>
      </c>
      <c r="AX306" s="10">
        <v>226</v>
      </c>
      <c r="AY306">
        <f>AX306-AX305</f>
        <v>-3</v>
      </c>
      <c r="AZ306" s="22">
        <f>IFERROR(AX306/AX305,0)-1</f>
        <v>-1.3100436681222738E-2</v>
      </c>
      <c r="BA306" s="35">
        <f>IFERROR(AX306/3.974,0)</f>
        <v>56.869652742828379</v>
      </c>
      <c r="BB306" s="51">
        <f>IFERROR(AX306/C306," ")</f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>IFERROR(BC306-BC305,0)</f>
        <v>61</v>
      </c>
      <c r="BE306" s="51">
        <f>IFERROR(BC306/BC305,0)-1</f>
        <v>1.1718825043705028E-3</v>
      </c>
      <c r="BF306" s="35">
        <f>IFERROR(BC306/3.974,0)</f>
        <v>13113.739305485657</v>
      </c>
      <c r="BG306" s="35">
        <f>IFERROR(BC306/C306," ")</f>
        <v>0.19366682646390998</v>
      </c>
      <c r="BH306" s="45">
        <v>45493</v>
      </c>
      <c r="BI306" s="48">
        <f>IFERROR((BH306-BH305), 0)</f>
        <v>760</v>
      </c>
      <c r="BJ306" s="14">
        <v>107422</v>
      </c>
      <c r="BK306" s="48">
        <f>IFERROR((BJ306-BJ305),0)</f>
        <v>1641</v>
      </c>
      <c r="BL306" s="14">
        <v>79094</v>
      </c>
      <c r="BM306" s="48">
        <f>IFERROR((BL306-BL305),0)</f>
        <v>1144</v>
      </c>
      <c r="BN306" s="14">
        <v>30719</v>
      </c>
      <c r="BO306" s="48">
        <f>IFERROR((BN306-BN305),0)</f>
        <v>501</v>
      </c>
      <c r="BP306" s="14">
        <v>6363</v>
      </c>
      <c r="BQ306" s="48">
        <f>IFERROR((BP306-BP305),0)</f>
        <v>89</v>
      </c>
      <c r="BR306" s="16">
        <v>28</v>
      </c>
      <c r="BS306" s="24">
        <f>IFERROR((BR306-BR305),0)</f>
        <v>1</v>
      </c>
      <c r="BT306" s="16">
        <v>202</v>
      </c>
      <c r="BU306" s="24">
        <f>IFERROR((BT306-BT305),0)</f>
        <v>3</v>
      </c>
      <c r="BV306" s="16">
        <v>863</v>
      </c>
      <c r="BW306" s="24">
        <f>IFERROR((BV306-BV305),0)</f>
        <v>4</v>
      </c>
      <c r="BX306" s="16">
        <v>2101</v>
      </c>
      <c r="BY306" s="24">
        <f>IFERROR((BX306-BX305),0)</f>
        <v>25</v>
      </c>
      <c r="BZ306" s="21">
        <v>1127</v>
      </c>
      <c r="CA306" s="27">
        <f>IFERROR((BZ306-BZ305),0)</f>
        <v>5</v>
      </c>
    </row>
    <row r="307" spans="1:79">
      <c r="A307" s="3">
        <v>44204</v>
      </c>
      <c r="B307" s="22">
        <v>44204</v>
      </c>
      <c r="C307" s="10">
        <v>273037</v>
      </c>
      <c r="D307">
        <f>IFERROR(C307-C306,"")</f>
        <v>3946</v>
      </c>
      <c r="E307" s="10">
        <v>4363</v>
      </c>
      <c r="F307">
        <f>E307-E306</f>
        <v>42</v>
      </c>
      <c r="G307" s="10">
        <v>215361</v>
      </c>
      <c r="H307">
        <f>G307-G306</f>
        <v>2705</v>
      </c>
      <c r="I307">
        <f>+IFERROR(C307-E307-G307,"")</f>
        <v>53313</v>
      </c>
      <c r="J307">
        <f>+IFERROR(I307-I306,"")</f>
        <v>1199</v>
      </c>
      <c r="K307">
        <f>+IFERROR(E307/C307,"")</f>
        <v>1.5979519259294528E-2</v>
      </c>
      <c r="L307">
        <f>+IFERROR(G307/C307,"")</f>
        <v>0.78876123016294497</v>
      </c>
      <c r="M307">
        <f>+IFERROR(I307/C307,"")</f>
        <v>0.19525925057776053</v>
      </c>
      <c r="N307" s="22">
        <f>+IFERROR(D307/C307,"")</f>
        <v>1.4452253723854277E-2</v>
      </c>
      <c r="O307">
        <f>+IFERROR(F307/E307,"")</f>
        <v>9.62640385056154E-3</v>
      </c>
      <c r="P307">
        <f>+IFERROR(H307/G307,"")</f>
        <v>1.2560305719234216E-2</v>
      </c>
      <c r="Q307">
        <f>+IFERROR(J307/I307,"")</f>
        <v>2.2489824245493593E-2</v>
      </c>
      <c r="R307" s="22">
        <f>+IFERROR(C307/3.974,"")</f>
        <v>68705.83794665325</v>
      </c>
      <c r="S307" s="22">
        <f>+IFERROR(E307/3.974,"")</f>
        <v>1097.8862606945142</v>
      </c>
      <c r="T307" s="22">
        <f>+IFERROR(G307/3.974,"")</f>
        <v>54192.501258178156</v>
      </c>
      <c r="U307" s="22">
        <f>+IFERROR(I307/3.974,"")</f>
        <v>13415.450427780574</v>
      </c>
      <c r="V307" s="10">
        <v>1407449</v>
      </c>
      <c r="W307">
        <f>V307-V306</f>
        <v>16170</v>
      </c>
      <c r="X307" s="22">
        <f>IFERROR(W307-W306,0)</f>
        <v>34</v>
      </c>
      <c r="Y307" s="35">
        <f>IFERROR(V307/3.974,0)</f>
        <v>354164.31806743832</v>
      </c>
      <c r="Z307" s="10">
        <v>1130862</v>
      </c>
      <c r="AA307" s="22">
        <f>Z307-Z306</f>
        <v>12224</v>
      </c>
      <c r="AB307" s="28">
        <f>IFERROR(Z307/V307,0)</f>
        <v>0.80348346547548077</v>
      </c>
      <c r="AC307" s="31">
        <f>IFERROR(AA307-AA306,0)</f>
        <v>223</v>
      </c>
      <c r="AD307">
        <f>V307-Z307</f>
        <v>276587</v>
      </c>
      <c r="AE307">
        <f>AD307-AD306</f>
        <v>3946</v>
      </c>
      <c r="AF307" s="28">
        <f>IFERROR(AD307/V307,0)</f>
        <v>0.19651653452451917</v>
      </c>
      <c r="AG307" s="31">
        <f>IFERROR(AE307-AE306,0)</f>
        <v>-189</v>
      </c>
      <c r="AH307" s="35">
        <f>IFERROR(AE307/W307,0)</f>
        <v>0.24403215831787262</v>
      </c>
      <c r="AI307" s="35">
        <f>IFERROR(AD307/3.974,0)</f>
        <v>69599.144438852541</v>
      </c>
      <c r="AJ307" s="10">
        <v>50216</v>
      </c>
      <c r="AK307" s="22">
        <f>AJ307-AJ306</f>
        <v>1107</v>
      </c>
      <c r="AL307" s="22">
        <f>IFERROR(AJ307/AJ306,0)-1</f>
        <v>2.2541692968702343E-2</v>
      </c>
      <c r="AM307" s="35">
        <f>IFERROR(AJ307/3.974,0)</f>
        <v>12636.134876698539</v>
      </c>
      <c r="AN307" s="35">
        <f>IFERROR(AJ307/C307," ")</f>
        <v>0.18391646553397525</v>
      </c>
      <c r="AO307" s="10">
        <v>722</v>
      </c>
      <c r="AP307">
        <f>AO307-AO306</f>
        <v>41</v>
      </c>
      <c r="AQ307">
        <f>IFERROR(AO307/AO306,0)-1</f>
        <v>6.0205580029368599E-2</v>
      </c>
      <c r="AR307" s="35">
        <f>IFERROR(AO307/3.974,0)</f>
        <v>181.68092601912429</v>
      </c>
      <c r="AS307" s="10">
        <v>2153</v>
      </c>
      <c r="AT307" s="22">
        <f>AS307-AS306</f>
        <v>55</v>
      </c>
      <c r="AU307" s="22">
        <f>IFERROR(AS307/AS306,0)-1</f>
        <v>2.6215443279313577E-2</v>
      </c>
      <c r="AV307" s="35">
        <f>IFERROR(AS307/3.974,0)</f>
        <v>541.77151484650221</v>
      </c>
      <c r="AW307" s="51">
        <f>IFERROR(AS307/C307," ")</f>
        <v>7.8853781721891173E-3</v>
      </c>
      <c r="AX307" s="10">
        <v>220</v>
      </c>
      <c r="AY307">
        <f>AX307-AX306</f>
        <v>-6</v>
      </c>
      <c r="AZ307" s="22">
        <f>IFERROR(AX307/AX306,0)-1</f>
        <v>-2.6548672566371723E-2</v>
      </c>
      <c r="BA307" s="35">
        <f>IFERROR(AX307/3.974,0)</f>
        <v>55.359838953195769</v>
      </c>
      <c r="BB307" s="51">
        <f>IFERROR(AX307/C307," ")</f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>IFERROR(BC307-BC306,0)</f>
        <v>1197</v>
      </c>
      <c r="BE307" s="51">
        <f>IFERROR(BC307/BC306,0)-1</f>
        <v>2.2968875925854837E-2</v>
      </c>
      <c r="BF307" s="35">
        <f>IFERROR(BC307/3.974,0)</f>
        <v>13414.947156517363</v>
      </c>
      <c r="BG307" s="35">
        <f>IFERROR(BC307/C307," ")</f>
        <v>0.19525192556320206</v>
      </c>
      <c r="BH307" s="45">
        <v>46209</v>
      </c>
      <c r="BI307" s="48">
        <f>IFERROR((BH307-BH306), 0)</f>
        <v>716</v>
      </c>
      <c r="BJ307" s="14">
        <v>108939</v>
      </c>
      <c r="BK307" s="48">
        <f>IFERROR((BJ307-BJ306),0)</f>
        <v>1517</v>
      </c>
      <c r="BL307" s="14">
        <v>80198</v>
      </c>
      <c r="BM307" s="48">
        <f>IFERROR((BL307-BL306),0)</f>
        <v>1104</v>
      </c>
      <c r="BN307" s="14">
        <v>31245</v>
      </c>
      <c r="BO307" s="48">
        <f>IFERROR((BN307-BN306),0)</f>
        <v>526</v>
      </c>
      <c r="BP307" s="14">
        <v>6446</v>
      </c>
      <c r="BQ307" s="48">
        <f>IFERROR((BP307-BP306),0)</f>
        <v>83</v>
      </c>
      <c r="BR307" s="16">
        <v>28</v>
      </c>
      <c r="BS307" s="24">
        <f>IFERROR((BR307-BR306),0)</f>
        <v>0</v>
      </c>
      <c r="BT307" s="16">
        <v>203</v>
      </c>
      <c r="BU307" s="24">
        <f>IFERROR((BT307-BT306),0)</f>
        <v>1</v>
      </c>
      <c r="BV307" s="16">
        <v>871</v>
      </c>
      <c r="BW307" s="24">
        <f>IFERROR((BV307-BV306),0)</f>
        <v>8</v>
      </c>
      <c r="BX307" s="16">
        <v>2122</v>
      </c>
      <c r="BY307" s="24">
        <f>IFERROR((BX307-BX306),0)</f>
        <v>21</v>
      </c>
      <c r="BZ307" s="21">
        <v>1139</v>
      </c>
      <c r="CA307" s="27">
        <f>IFERROR((BZ307-BZ306),0)</f>
        <v>12</v>
      </c>
    </row>
    <row r="308" spans="1:79">
      <c r="A308" s="3">
        <v>44205</v>
      </c>
      <c r="B308" s="22">
        <v>44205</v>
      </c>
      <c r="C308" s="10">
        <v>276772</v>
      </c>
      <c r="D308">
        <f>IFERROR(C308-C307,"")</f>
        <v>3735</v>
      </c>
      <c r="E308" s="10">
        <v>4410</v>
      </c>
      <c r="F308">
        <f>E308-E307</f>
        <v>47</v>
      </c>
      <c r="G308" s="10">
        <v>217544</v>
      </c>
      <c r="H308">
        <f>G308-G307</f>
        <v>2183</v>
      </c>
      <c r="I308">
        <f>+IFERROR(C308-E308-G308,"")</f>
        <v>54818</v>
      </c>
      <c r="J308">
        <f>+IFERROR(I308-I307,"")</f>
        <v>1505</v>
      </c>
      <c r="K308">
        <f>+IFERROR(E308/C308,"")</f>
        <v>1.5933692714580956E-2</v>
      </c>
      <c r="L308">
        <f>+IFERROR(G308/C308,"")</f>
        <v>0.78600436460335588</v>
      </c>
      <c r="M308">
        <f>+IFERROR(I308/C308,"")</f>
        <v>0.1980619426820632</v>
      </c>
      <c r="N308" s="22">
        <f>+IFERROR(D308/C308,"")</f>
        <v>1.3494862197043054E-2</v>
      </c>
      <c r="O308">
        <f>+IFERROR(F308/E308,"")</f>
        <v>1.0657596371882086E-2</v>
      </c>
      <c r="P308">
        <f>+IFERROR(H308/G308,"")</f>
        <v>1.0034751590482845E-2</v>
      </c>
      <c r="Q308">
        <f>+IFERROR(J308/I308,"")</f>
        <v>2.7454485752854901E-2</v>
      </c>
      <c r="R308" s="22">
        <f>+IFERROR(C308/3.974,"")</f>
        <v>69645.69703069955</v>
      </c>
      <c r="S308" s="22">
        <f>+IFERROR(E308/3.974,"")</f>
        <v>1109.7131353799698</v>
      </c>
      <c r="T308" s="22">
        <f>+IFERROR(G308/3.974,"")</f>
        <v>54741.821841972822</v>
      </c>
      <c r="U308" s="22">
        <f>+IFERROR(I308/3.974,"")</f>
        <v>13794.162053346754</v>
      </c>
      <c r="V308" s="10">
        <v>1424274</v>
      </c>
      <c r="W308">
        <f>V308-V307</f>
        <v>16825</v>
      </c>
      <c r="X308" s="22">
        <f>IFERROR(W308-W307,0)</f>
        <v>655</v>
      </c>
      <c r="Y308" s="35">
        <f>IFERROR(V308/3.974,0)</f>
        <v>358398.08756919979</v>
      </c>
      <c r="Z308" s="10">
        <v>1143952</v>
      </c>
      <c r="AA308" s="22">
        <f>Z308-Z307</f>
        <v>13090</v>
      </c>
      <c r="AB308" s="28">
        <f>IFERROR(Z308/V308,0)</f>
        <v>0.80318253369786996</v>
      </c>
      <c r="AC308" s="31">
        <f>IFERROR(AA308-AA307,0)</f>
        <v>866</v>
      </c>
      <c r="AD308">
        <f>V308-Z308</f>
        <v>280322</v>
      </c>
      <c r="AE308">
        <f>AD308-AD307</f>
        <v>3735</v>
      </c>
      <c r="AF308" s="28">
        <f>IFERROR(AD308/V308,0)</f>
        <v>0.19681746630213007</v>
      </c>
      <c r="AG308" s="31">
        <f>IFERROR(AE308-AE307,0)</f>
        <v>-211</v>
      </c>
      <c r="AH308" s="35">
        <f>IFERROR(AE308/W308,0)</f>
        <v>0.22199108469539375</v>
      </c>
      <c r="AI308" s="35">
        <f>IFERROR(AD308/3.974,0)</f>
        <v>70539.003522898842</v>
      </c>
      <c r="AJ308" s="10">
        <v>51646</v>
      </c>
      <c r="AK308" s="22">
        <f>AJ308-AJ307</f>
        <v>1430</v>
      </c>
      <c r="AL308" s="22">
        <f>IFERROR(AJ308/AJ307,0)-1</f>
        <v>2.8476979448781359E-2</v>
      </c>
      <c r="AM308" s="35">
        <f>IFERROR(AJ308/3.974,0)</f>
        <v>12995.973829894312</v>
      </c>
      <c r="AN308" s="35">
        <f>IFERROR(AJ308/C308," ")</f>
        <v>0.18660124579075918</v>
      </c>
      <c r="AO308" s="10">
        <v>777</v>
      </c>
      <c r="AP308">
        <f>AO308-AO307</f>
        <v>55</v>
      </c>
      <c r="AQ308">
        <f>IFERROR(AO308/AO307,0)-1</f>
        <v>7.6177285318559607E-2</v>
      </c>
      <c r="AR308" s="35">
        <f>IFERROR(AO308/3.974,0)</f>
        <v>195.52088575742323</v>
      </c>
      <c r="AS308" s="10">
        <v>2176</v>
      </c>
      <c r="AT308" s="22">
        <f>AS308-AS307</f>
        <v>23</v>
      </c>
      <c r="AU308" s="22">
        <f>IFERROR(AS308/AS307,0)-1</f>
        <v>1.0682768230376283E-2</v>
      </c>
      <c r="AV308" s="35">
        <f>IFERROR(AS308/3.974,0)</f>
        <v>547.55913437342724</v>
      </c>
      <c r="AW308" s="51">
        <f>IFERROR(AS308/C308," ")</f>
        <v>7.8620669720925532E-3</v>
      </c>
      <c r="AX308" s="10">
        <v>219</v>
      </c>
      <c r="AY308">
        <f>AX308-AX307</f>
        <v>-1</v>
      </c>
      <c r="AZ308" s="22">
        <f>IFERROR(AX308/AX307,0)-1</f>
        <v>-4.5454545454545192E-3</v>
      </c>
      <c r="BA308" s="35">
        <f>IFERROR(AX308/3.974,0)</f>
        <v>55.108203321590338</v>
      </c>
      <c r="BB308" s="51">
        <f>IFERROR(AX308/C308," ")</f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>IFERROR(BC308-BC307,0)</f>
        <v>1507</v>
      </c>
      <c r="BE308" s="51">
        <f>IFERROR(BC308/BC307,0)-1</f>
        <v>2.8268087261540842E-2</v>
      </c>
      <c r="BF308" s="35">
        <f>IFERROR(BC308/3.974,0)</f>
        <v>13794.162053346754</v>
      </c>
      <c r="BG308" s="35">
        <f>IFERROR(BC308/C308," ")</f>
        <v>0.1980619426820632</v>
      </c>
      <c r="BH308" s="45">
        <v>46965</v>
      </c>
      <c r="BI308" s="48">
        <f>IFERROR((BH308-BH307), 0)</f>
        <v>756</v>
      </c>
      <c r="BJ308" s="14">
        <v>110340</v>
      </c>
      <c r="BK308" s="48">
        <f>IFERROR((BJ308-BJ307),0)</f>
        <v>1401</v>
      </c>
      <c r="BL308" s="14">
        <v>81302</v>
      </c>
      <c r="BM308" s="48">
        <f>IFERROR((BL308-BL307),0)</f>
        <v>1104</v>
      </c>
      <c r="BN308" s="14">
        <v>31642</v>
      </c>
      <c r="BO308" s="48">
        <f>IFERROR((BN308-BN307),0)</f>
        <v>397</v>
      </c>
      <c r="BP308" s="14">
        <v>6523</v>
      </c>
      <c r="BQ308" s="48">
        <f>IFERROR((BP308-BP307),0)</f>
        <v>77</v>
      </c>
      <c r="BR308" s="16">
        <v>28</v>
      </c>
      <c r="BS308" s="24">
        <f>IFERROR((BR308-BR307),0)</f>
        <v>0</v>
      </c>
      <c r="BT308" s="16">
        <v>204</v>
      </c>
      <c r="BU308" s="24">
        <f>IFERROR((BT308-BT307),0)</f>
        <v>1</v>
      </c>
      <c r="BV308" s="16">
        <v>883</v>
      </c>
      <c r="BW308" s="24">
        <f>IFERROR((BV308-BV307),0)</f>
        <v>12</v>
      </c>
      <c r="BX308" s="16">
        <v>2146</v>
      </c>
      <c r="BY308" s="24">
        <f>IFERROR((BX308-BX307),0)</f>
        <v>24</v>
      </c>
      <c r="BZ308" s="21">
        <v>1149</v>
      </c>
      <c r="CA308" s="27">
        <f>IFERROR((BZ308-BZ307),0)</f>
        <v>10</v>
      </c>
    </row>
    <row r="309" spans="1:79">
      <c r="A309" s="3">
        <v>44206</v>
      </c>
      <c r="B309" s="22">
        <v>44206</v>
      </c>
      <c r="C309" s="10">
        <v>279196</v>
      </c>
      <c r="D309">
        <f>IFERROR(C309-C308,"")</f>
        <v>2424</v>
      </c>
      <c r="E309" s="10">
        <v>4455</v>
      </c>
      <c r="F309">
        <f>E309-E308</f>
        <v>45</v>
      </c>
      <c r="G309" s="10">
        <v>219144</v>
      </c>
      <c r="H309">
        <f>G309-G308</f>
        <v>1600</v>
      </c>
      <c r="I309">
        <f>+IFERROR(C309-E309-G309,"")</f>
        <v>55597</v>
      </c>
      <c r="J309">
        <f>+IFERROR(I309-I308,"")</f>
        <v>779</v>
      </c>
      <c r="K309">
        <f>+IFERROR(E309/C309,"")</f>
        <v>1.5956532328543389E-2</v>
      </c>
      <c r="L309">
        <f>+IFERROR(G309/C309,"")</f>
        <v>0.78491095860972215</v>
      </c>
      <c r="M309">
        <f>+IFERROR(I309/C309,"")</f>
        <v>0.19913250906173441</v>
      </c>
      <c r="N309" s="22">
        <f>+IFERROR(D309/C309,"")</f>
        <v>8.6820728090660319E-3</v>
      </c>
      <c r="O309">
        <f>+IFERROR(F309/E309,"")</f>
        <v>1.0101010101010102E-2</v>
      </c>
      <c r="P309">
        <f>+IFERROR(H309/G309,"")</f>
        <v>7.3011353265432771E-3</v>
      </c>
      <c r="Q309">
        <f>+IFERROR(J309/I309,"")</f>
        <v>1.4011547385650304E-2</v>
      </c>
      <c r="R309" s="22">
        <f>+IFERROR(C309/3.974,"")</f>
        <v>70255.661801711118</v>
      </c>
      <c r="S309" s="22">
        <f>+IFERROR(E309/3.974,"")</f>
        <v>1121.0367388022144</v>
      </c>
      <c r="T309" s="22">
        <f>+IFERROR(G309/3.974,"")</f>
        <v>55144.43885254152</v>
      </c>
      <c r="U309" s="22">
        <f>+IFERROR(I309/3.974,"")</f>
        <v>13990.186210367387</v>
      </c>
      <c r="V309" s="10">
        <v>1434663</v>
      </c>
      <c r="W309">
        <f>V309-V308</f>
        <v>10389</v>
      </c>
      <c r="X309" s="22">
        <f>IFERROR(W309-W308,0)</f>
        <v>-6436</v>
      </c>
      <c r="Y309" s="35">
        <f>IFERROR(V309/3.974,0)</f>
        <v>361012.33014594862</v>
      </c>
      <c r="Z309" s="10">
        <v>1151917</v>
      </c>
      <c r="AA309" s="22">
        <f>Z309-Z308</f>
        <v>7965</v>
      </c>
      <c r="AB309" s="28">
        <f>IFERROR(Z309/V309,0)</f>
        <v>0.80291817660314657</v>
      </c>
      <c r="AC309" s="31">
        <f>IFERROR(AA309-AA308,0)</f>
        <v>-5125</v>
      </c>
      <c r="AD309">
        <f>V309-Z309</f>
        <v>282746</v>
      </c>
      <c r="AE309">
        <f>AD309-AD308</f>
        <v>2424</v>
      </c>
      <c r="AF309" s="28">
        <f>IFERROR(AD309/V309,0)</f>
        <v>0.19708182339685348</v>
      </c>
      <c r="AG309" s="31">
        <f>IFERROR(AE309-AE308,0)</f>
        <v>-1311</v>
      </c>
      <c r="AH309" s="35">
        <f>IFERROR(AE309/W309,0)</f>
        <v>0.23332370776783137</v>
      </c>
      <c r="AI309" s="35">
        <f>IFERROR(AD309/3.974,0)</f>
        <v>71148.96829391041</v>
      </c>
      <c r="AJ309" s="10">
        <v>52334</v>
      </c>
      <c r="AK309" s="22">
        <f>AJ309-AJ308</f>
        <v>688</v>
      </c>
      <c r="AL309" s="22">
        <f>IFERROR(AJ309/AJ308,0)-1</f>
        <v>1.3321457615304233E-2</v>
      </c>
      <c r="AM309" s="35">
        <f>IFERROR(AJ309/3.974,0)</f>
        <v>13169.099144438851</v>
      </c>
      <c r="AN309" s="35">
        <f>IFERROR(AJ309/C309," ")</f>
        <v>0.18744537887362284</v>
      </c>
      <c r="AO309" s="10">
        <v>781</v>
      </c>
      <c r="AP309">
        <f>AO309-AO308</f>
        <v>4</v>
      </c>
      <c r="AQ309">
        <f>IFERROR(AO309/AO308,0)-1</f>
        <v>5.1480051480050637E-3</v>
      </c>
      <c r="AR309" s="35">
        <f>IFERROR(AO309/3.974,0)</f>
        <v>196.52742828384498</v>
      </c>
      <c r="AS309" s="10">
        <v>2257</v>
      </c>
      <c r="AT309" s="22">
        <f>AS309-AS308</f>
        <v>81</v>
      </c>
      <c r="AU309" s="22">
        <f>IFERROR(AS309/AS308,0)-1</f>
        <v>3.7224264705882248E-2</v>
      </c>
      <c r="AV309" s="35">
        <f>IFERROR(AS309/3.974,0)</f>
        <v>567.94162053346747</v>
      </c>
      <c r="AW309" s="51">
        <f>IFERROR(AS309/C309," ")</f>
        <v>8.0839267038209719E-3</v>
      </c>
      <c r="AX309" s="10">
        <v>225</v>
      </c>
      <c r="AY309">
        <f>AX309-AX308</f>
        <v>6</v>
      </c>
      <c r="AZ309" s="22">
        <f>IFERROR(AX309/AX308,0)-1</f>
        <v>2.7397260273972712E-2</v>
      </c>
      <c r="BA309" s="35">
        <f>IFERROR(AX309/3.974,0)</f>
        <v>56.618017111222947</v>
      </c>
      <c r="BB309" s="51">
        <f>IFERROR(AX309/C309," ")</f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>IFERROR(BC309-BC308,0)</f>
        <v>779</v>
      </c>
      <c r="BE309" s="51">
        <f>IFERROR(BC309/BC308,0)-1</f>
        <v>1.4210660731876379E-2</v>
      </c>
      <c r="BF309" s="35">
        <f>IFERROR(BC309/3.974,0)</f>
        <v>13990.186210367387</v>
      </c>
      <c r="BG309" s="35">
        <f>IFERROR(BC309/C309," ")</f>
        <v>0.19913250906173441</v>
      </c>
      <c r="BH309" s="45">
        <v>47506</v>
      </c>
      <c r="BI309" s="48">
        <f>IFERROR((BH309-BH308), 0)</f>
        <v>541</v>
      </c>
      <c r="BJ309" s="14">
        <v>111172</v>
      </c>
      <c r="BK309" s="48">
        <f>IFERROR((BJ309-BJ308),0)</f>
        <v>832</v>
      </c>
      <c r="BL309" s="14">
        <v>81957</v>
      </c>
      <c r="BM309" s="48">
        <f>IFERROR((BL309-BL308),0)</f>
        <v>655</v>
      </c>
      <c r="BN309" s="14">
        <v>31967</v>
      </c>
      <c r="BO309" s="48">
        <f>IFERROR((BN309-BN308),0)</f>
        <v>325</v>
      </c>
      <c r="BP309" s="14">
        <v>6594</v>
      </c>
      <c r="BQ309" s="48">
        <f>IFERROR((BP309-BP308),0)</f>
        <v>71</v>
      </c>
      <c r="BR309" s="16">
        <v>28</v>
      </c>
      <c r="BS309" s="24">
        <f>IFERROR((BR309-BR308),0)</f>
        <v>0</v>
      </c>
      <c r="BT309" s="16">
        <v>206</v>
      </c>
      <c r="BU309" s="24">
        <f>IFERROR((BT309-BT308),0)</f>
        <v>2</v>
      </c>
      <c r="BV309" s="16">
        <v>890</v>
      </c>
      <c r="BW309" s="24">
        <f>IFERROR((BV309-BV308),0)</f>
        <v>7</v>
      </c>
      <c r="BX309" s="16">
        <v>2170</v>
      </c>
      <c r="BY309" s="24">
        <f>IFERROR((BX309-BX308),0)</f>
        <v>24</v>
      </c>
      <c r="BZ309" s="21">
        <v>1161</v>
      </c>
      <c r="CA309" s="27">
        <f>IFERROR((BZ309-BZ308),0)</f>
        <v>12</v>
      </c>
    </row>
    <row r="310" spans="1:79">
      <c r="A310" s="3">
        <v>44207</v>
      </c>
      <c r="B310" s="22">
        <v>44207</v>
      </c>
      <c r="C310" s="10">
        <v>281353</v>
      </c>
      <c r="D310">
        <f>IFERROR(C310-C309,"")</f>
        <v>2157</v>
      </c>
      <c r="E310" s="10">
        <v>4500</v>
      </c>
      <c r="F310">
        <f>E310-E309</f>
        <v>45</v>
      </c>
      <c r="G310" s="10">
        <v>220833</v>
      </c>
      <c r="H310">
        <f>G310-G309</f>
        <v>1689</v>
      </c>
      <c r="I310">
        <f>+IFERROR(C310-E310-G310,"")</f>
        <v>56020</v>
      </c>
      <c r="J310">
        <f>+IFERROR(I310-I309,"")</f>
        <v>423</v>
      </c>
      <c r="K310">
        <f>+IFERROR(E310/C310,"")</f>
        <v>1.5994142589558311E-2</v>
      </c>
      <c r="L310">
        <f>+IFERROR(G310/C310,"")</f>
        <v>0.78489655343998466</v>
      </c>
      <c r="M310">
        <f>+IFERROR(I310/C310,"")</f>
        <v>0.19910930397045704</v>
      </c>
      <c r="N310" s="22">
        <f>+IFERROR(D310/C310,"")</f>
        <v>7.6665256812616179E-3</v>
      </c>
      <c r="O310">
        <f>+IFERROR(F310/E310,"")</f>
        <v>0.01</v>
      </c>
      <c r="P310">
        <f>+IFERROR(H310/G310,"")</f>
        <v>7.6483134314165001E-3</v>
      </c>
      <c r="Q310">
        <f>+IFERROR(J310/I310,"")</f>
        <v>7.5508746876115675E-3</v>
      </c>
      <c r="R310" s="22">
        <f>+IFERROR(C310/3.974,"")</f>
        <v>70798.439859084043</v>
      </c>
      <c r="S310" s="22">
        <f>+IFERROR(E310/3.974,"")</f>
        <v>1132.3603422244589</v>
      </c>
      <c r="T310" s="22">
        <f>+IFERROR(G310/3.974,"")</f>
        <v>55569.451434323099</v>
      </c>
      <c r="U310" s="22">
        <f>+IFERROR(I310/3.974,"")</f>
        <v>14096.628082536487</v>
      </c>
      <c r="V310" s="10">
        <v>1443775</v>
      </c>
      <c r="W310">
        <f>V310-V309</f>
        <v>9112</v>
      </c>
      <c r="X310" s="22">
        <f>IFERROR(W310-W309,0)</f>
        <v>-1277</v>
      </c>
      <c r="Y310" s="35">
        <f>IFERROR(V310/3.974,0)</f>
        <v>363305.23402113735</v>
      </c>
      <c r="Z310" s="10">
        <v>1158872</v>
      </c>
      <c r="AA310" s="22">
        <f>Z310-Z309</f>
        <v>6955</v>
      </c>
      <c r="AB310" s="28">
        <f>IFERROR(Z310/V310,0)</f>
        <v>0.80266800574881825</v>
      </c>
      <c r="AC310" s="31">
        <f>IFERROR(AA310-AA309,0)</f>
        <v>-1010</v>
      </c>
      <c r="AD310">
        <f>V310-Z310</f>
        <v>284903</v>
      </c>
      <c r="AE310">
        <f>AD310-AD309</f>
        <v>2157</v>
      </c>
      <c r="AF310" s="28">
        <f>IFERROR(AD310/V310,0)</f>
        <v>0.19733199425118181</v>
      </c>
      <c r="AG310" s="31">
        <f>IFERROR(AE310-AE309,0)</f>
        <v>-267</v>
      </c>
      <c r="AH310" s="35">
        <f>IFERROR(AE310/W310,0)</f>
        <v>0.23672080772607551</v>
      </c>
      <c r="AI310" s="35">
        <f>IFERROR(AD310/3.974,0)</f>
        <v>71691.746351283335</v>
      </c>
      <c r="AJ310" s="10">
        <v>52696</v>
      </c>
      <c r="AK310" s="22">
        <f>AJ310-AJ309</f>
        <v>362</v>
      </c>
      <c r="AL310" s="22">
        <f>IFERROR(AJ310/AJ309,0)-1</f>
        <v>6.917109336186833E-3</v>
      </c>
      <c r="AM310" s="35">
        <f>IFERROR(AJ310/3.974,0)</f>
        <v>13260.19124308002</v>
      </c>
      <c r="AN310" s="35">
        <f>IFERROR(AJ310/C310," ")</f>
        <v>0.18729496397763665</v>
      </c>
      <c r="AO310" s="10">
        <v>788</v>
      </c>
      <c r="AP310">
        <f>AO310-AO309</f>
        <v>7</v>
      </c>
      <c r="AQ310">
        <f>IFERROR(AO310/AO309,0)-1</f>
        <v>8.9628681177977843E-3</v>
      </c>
      <c r="AR310" s="35">
        <f>IFERROR(AO310/3.974,0)</f>
        <v>198.28887770508302</v>
      </c>
      <c r="AS310" s="10">
        <v>2312</v>
      </c>
      <c r="AT310" s="22">
        <f>AS310-AS309</f>
        <v>55</v>
      </c>
      <c r="AU310" s="22">
        <f>IFERROR(AS310/AS309,0)-1</f>
        <v>2.436863092600805E-2</v>
      </c>
      <c r="AV310" s="35">
        <f>IFERROR(AS310/3.974,0)</f>
        <v>581.78158027176642</v>
      </c>
      <c r="AW310" s="51">
        <f>IFERROR(AS310/C310," ")</f>
        <v>8.2174350371241826E-3</v>
      </c>
      <c r="AX310" s="10">
        <v>224</v>
      </c>
      <c r="AY310">
        <f>AX310-AX309</f>
        <v>-1</v>
      </c>
      <c r="AZ310" s="22">
        <f>IFERROR(AX310/AX309,0)-1</f>
        <v>-4.4444444444444731E-3</v>
      </c>
      <c r="BA310" s="35">
        <f>IFERROR(AX310/3.974,0)</f>
        <v>56.366381479617509</v>
      </c>
      <c r="BB310" s="51">
        <f>IFERROR(AX310/C310," ")</f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>IFERROR(BC310-BC309,0)</f>
        <v>423</v>
      </c>
      <c r="BE310" s="51">
        <f>IFERROR(BC310/BC309,0)-1</f>
        <v>7.6083241901541143E-3</v>
      </c>
      <c r="BF310" s="35">
        <f>IFERROR(BC310/3.974,0)</f>
        <v>14096.628082536487</v>
      </c>
      <c r="BG310" s="35">
        <f>IFERROR(BC310/C310," ")</f>
        <v>0.19910930397045704</v>
      </c>
      <c r="BH310" s="45">
        <v>48003</v>
      </c>
      <c r="BI310" s="48">
        <f>IFERROR((BH310-BH309), 0)</f>
        <v>497</v>
      </c>
      <c r="BJ310" s="14">
        <v>111947</v>
      </c>
      <c r="BK310" s="48">
        <f>IFERROR((BJ310-BJ309),0)</f>
        <v>775</v>
      </c>
      <c r="BL310" s="14">
        <v>82528</v>
      </c>
      <c r="BM310" s="48">
        <f>IFERROR((BL310-BL309),0)</f>
        <v>571</v>
      </c>
      <c r="BN310" s="14">
        <v>32221</v>
      </c>
      <c r="BO310" s="48">
        <f>IFERROR((BN310-BN309),0)</f>
        <v>254</v>
      </c>
      <c r="BP310" s="14">
        <v>6654</v>
      </c>
      <c r="BQ310" s="48">
        <f>IFERROR((BP310-BP309),0)</f>
        <v>60</v>
      </c>
      <c r="BR310" s="16">
        <v>28</v>
      </c>
      <c r="BS310" s="24">
        <f>IFERROR((BR310-BR309),0)</f>
        <v>0</v>
      </c>
      <c r="BT310" s="16">
        <v>208</v>
      </c>
      <c r="BU310" s="24">
        <f>IFERROR((BT310-BT309),0)</f>
        <v>2</v>
      </c>
      <c r="BV310" s="16">
        <v>895</v>
      </c>
      <c r="BW310" s="24">
        <f>IFERROR((BV310-BV309),0)</f>
        <v>5</v>
      </c>
      <c r="BX310" s="16">
        <v>2194</v>
      </c>
      <c r="BY310" s="24">
        <f>IFERROR((BX310-BX309),0)</f>
        <v>24</v>
      </c>
      <c r="BZ310" s="21">
        <v>1175</v>
      </c>
      <c r="CA310" s="27">
        <f>IFERROR((BZ310-BZ309),0)</f>
        <v>14</v>
      </c>
    </row>
    <row r="311" spans="1:79">
      <c r="A311" s="3">
        <v>44208</v>
      </c>
      <c r="B311" s="22">
        <v>44208</v>
      </c>
      <c r="C311" s="10">
        <v>285093</v>
      </c>
      <c r="D311">
        <f>IFERROR(C311-C310,"")</f>
        <v>3740</v>
      </c>
      <c r="E311" s="10">
        <v>4561</v>
      </c>
      <c r="F311">
        <f>E311-E310</f>
        <v>61</v>
      </c>
      <c r="G311" s="10">
        <v>223635</v>
      </c>
      <c r="H311">
        <f>G311-G310</f>
        <v>2802</v>
      </c>
      <c r="I311">
        <f>+IFERROR(C311-E311-G311,"")</f>
        <v>56897</v>
      </c>
      <c r="J311">
        <f>+IFERROR(I311-I310,"")</f>
        <v>877</v>
      </c>
      <c r="K311">
        <f>+IFERROR(E311/C311,"")</f>
        <v>1.5998288277860206E-2</v>
      </c>
      <c r="L311">
        <f>+IFERROR(G311/C311,"")</f>
        <v>0.78442823920615379</v>
      </c>
      <c r="M311">
        <f>+IFERROR(I311/C311,"")</f>
        <v>0.19957347251598601</v>
      </c>
      <c r="N311" s="22">
        <f>+IFERROR(D311/C311,"")</f>
        <v>1.3118526235298657E-2</v>
      </c>
      <c r="O311">
        <f>+IFERROR(F311/E311,"")</f>
        <v>1.3374260030695024E-2</v>
      </c>
      <c r="P311">
        <f>+IFERROR(H311/G311,"")</f>
        <v>1.2529344691126166E-2</v>
      </c>
      <c r="Q311">
        <f>+IFERROR(J311/I311,"")</f>
        <v>1.541381795173735E-2</v>
      </c>
      <c r="R311" s="22">
        <f>+IFERROR(C311/3.974,"")</f>
        <v>71739.557121288366</v>
      </c>
      <c r="S311" s="22">
        <f>+IFERROR(E311/3.974,"")</f>
        <v>1147.7101157523905</v>
      </c>
      <c r="T311" s="22">
        <f>+IFERROR(G311/3.974,"")</f>
        <v>56274.534474081527</v>
      </c>
      <c r="U311" s="22">
        <f>+IFERROR(I311/3.974,"")</f>
        <v>14317.312531454454</v>
      </c>
      <c r="V311" s="10">
        <v>1460912</v>
      </c>
      <c r="W311">
        <f>V311-V310</f>
        <v>17137</v>
      </c>
      <c r="X311" s="22">
        <f>IFERROR(W311-W310,0)</f>
        <v>8025</v>
      </c>
      <c r="Y311" s="35">
        <f>IFERROR(V311/3.974,0)</f>
        <v>367617.51383995969</v>
      </c>
      <c r="Z311" s="10">
        <v>1172269</v>
      </c>
      <c r="AA311" s="22">
        <f>Z311-Z310</f>
        <v>13397</v>
      </c>
      <c r="AB311" s="28">
        <f>IFERROR(Z311/V311,0)</f>
        <v>0.80242273319679758</v>
      </c>
      <c r="AC311" s="31">
        <f>IFERROR(AA311-AA310,0)</f>
        <v>6442</v>
      </c>
      <c r="AD311">
        <f>V311-Z311</f>
        <v>288643</v>
      </c>
      <c r="AE311">
        <f>AD311-AD310</f>
        <v>3740</v>
      </c>
      <c r="AF311" s="28">
        <f>IFERROR(AD311/V311,0)</f>
        <v>0.19757726680320239</v>
      </c>
      <c r="AG311" s="31">
        <f>IFERROR(AE311-AE310,0)</f>
        <v>1583</v>
      </c>
      <c r="AH311" s="35">
        <f>IFERROR(AE311/W311,0)</f>
        <v>0.21824123242107721</v>
      </c>
      <c r="AI311" s="35">
        <f>IFERROR(AD311/3.974,0)</f>
        <v>72632.863613487672</v>
      </c>
      <c r="AJ311" s="10">
        <v>53617</v>
      </c>
      <c r="AK311" s="22">
        <f>AJ311-AJ310</f>
        <v>921</v>
      </c>
      <c r="AL311" s="22">
        <f>IFERROR(AJ311/AJ310,0)-1</f>
        <v>1.7477607408531881E-2</v>
      </c>
      <c r="AM311" s="35">
        <f>IFERROR(AJ311/3.974,0)</f>
        <v>13491.947659788626</v>
      </c>
      <c r="AN311" s="35">
        <f>IFERROR(AJ311/C311," ")</f>
        <v>0.18806845485508239</v>
      </c>
      <c r="AO311" s="10">
        <v>716</v>
      </c>
      <c r="AP311">
        <f>AO311-AO310</f>
        <v>-72</v>
      </c>
      <c r="AQ311">
        <f>IFERROR(AO311/AO310,0)-1</f>
        <v>-9.137055837563457E-2</v>
      </c>
      <c r="AR311" s="35">
        <f>IFERROR(AO311/3.974,0)</f>
        <v>180.17111222949168</v>
      </c>
      <c r="AS311" s="10">
        <v>2341</v>
      </c>
      <c r="AT311" s="22">
        <f>AS311-AS310</f>
        <v>29</v>
      </c>
      <c r="AU311" s="22">
        <f>IFERROR(AS311/AS310,0)-1</f>
        <v>1.2543252595155652E-2</v>
      </c>
      <c r="AV311" s="35">
        <f>IFERROR(AS311/3.974,0)</f>
        <v>589.07901358832407</v>
      </c>
      <c r="AW311" s="51">
        <f>IFERROR(AS311/C311," ")</f>
        <v>8.2113555927364051E-3</v>
      </c>
      <c r="AX311" s="10">
        <v>223</v>
      </c>
      <c r="AY311">
        <f>AX311-AX310</f>
        <v>-1</v>
      </c>
      <c r="AZ311" s="22">
        <f>IFERROR(AX311/AX310,0)-1</f>
        <v>-4.4642857142856984E-3</v>
      </c>
      <c r="BA311" s="35">
        <f>IFERROR(AX311/3.974,0)</f>
        <v>56.114745848012078</v>
      </c>
      <c r="BB311" s="51">
        <f>IFERROR(AX311/C311," ")</f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>IFERROR(BC311-BC310,0)</f>
        <v>877</v>
      </c>
      <c r="BE311" s="51">
        <f>IFERROR(BC311/BC310,0)-1</f>
        <v>1.5655123170296381E-2</v>
      </c>
      <c r="BF311" s="35">
        <f>IFERROR(BC311/3.974,0)</f>
        <v>14317.312531454454</v>
      </c>
      <c r="BG311" s="35">
        <f>IFERROR(BC311/C311," ")</f>
        <v>0.19957347251598601</v>
      </c>
      <c r="BH311" s="45">
        <v>48754</v>
      </c>
      <c r="BI311" s="48">
        <f>IFERROR((BH311-BH310), 0)</f>
        <v>751</v>
      </c>
      <c r="BJ311" s="14">
        <v>113297</v>
      </c>
      <c r="BK311" s="48">
        <f>IFERROR((BJ311-BJ310),0)</f>
        <v>1350</v>
      </c>
      <c r="BL311" s="14">
        <v>83602</v>
      </c>
      <c r="BM311" s="48">
        <f>IFERROR((BL311-BL310),0)</f>
        <v>1074</v>
      </c>
      <c r="BN311" s="14">
        <v>32701</v>
      </c>
      <c r="BO311" s="48">
        <f>IFERROR((BN311-BN310),0)</f>
        <v>480</v>
      </c>
      <c r="BP311" s="14">
        <v>6739</v>
      </c>
      <c r="BQ311" s="48">
        <f>IFERROR((BP311-BP310),0)</f>
        <v>85</v>
      </c>
      <c r="BR311" s="16">
        <v>28</v>
      </c>
      <c r="BS311" s="24">
        <f>IFERROR((BR311-BR310),0)</f>
        <v>0</v>
      </c>
      <c r="BT311" s="16">
        <v>209</v>
      </c>
      <c r="BU311" s="24">
        <f>IFERROR((BT311-BT310),0)</f>
        <v>1</v>
      </c>
      <c r="BV311" s="16">
        <v>909</v>
      </c>
      <c r="BW311" s="24">
        <f>IFERROR((BV311-BV310),0)</f>
        <v>14</v>
      </c>
      <c r="BX311" s="16">
        <v>2225</v>
      </c>
      <c r="BY311" s="24">
        <f>IFERROR((BX311-BX310),0)</f>
        <v>31</v>
      </c>
      <c r="BZ311" s="21">
        <v>1190</v>
      </c>
      <c r="CA311" s="27">
        <f>IFERROR((BZ311-BZ310),0)</f>
        <v>15</v>
      </c>
    </row>
    <row r="312" spans="1:79">
      <c r="A312" s="3">
        <v>44209</v>
      </c>
      <c r="B312" s="22">
        <v>44209</v>
      </c>
      <c r="C312" s="10">
        <v>288408</v>
      </c>
      <c r="D312">
        <f>IFERROR(C312-C311,"")</f>
        <v>3315</v>
      </c>
      <c r="E312" s="10">
        <v>4594</v>
      </c>
      <c r="F312">
        <f>E312-E311</f>
        <v>33</v>
      </c>
      <c r="G312" s="10">
        <v>227141</v>
      </c>
      <c r="H312">
        <f>G312-G311</f>
        <v>3506</v>
      </c>
      <c r="I312">
        <f>+IFERROR(C312-E312-G312,"")</f>
        <v>56673</v>
      </c>
      <c r="J312">
        <f>+IFERROR(I312-I311,"")</f>
        <v>-224</v>
      </c>
      <c r="K312">
        <f>+IFERROR(E312/C312,"")</f>
        <v>1.5928823056225901E-2</v>
      </c>
      <c r="L312">
        <f>+IFERROR(G312/C312,"")</f>
        <v>0.78756830601092898</v>
      </c>
      <c r="M312">
        <f>+IFERROR(I312/C312,"")</f>
        <v>0.19650287093284513</v>
      </c>
      <c r="N312" s="22">
        <f>+IFERROR(D312/C312,"")</f>
        <v>1.1494133311142548E-2</v>
      </c>
      <c r="O312">
        <f>+IFERROR(F312/E312,"")</f>
        <v>7.1832825424466692E-3</v>
      </c>
      <c r="P312">
        <f>+IFERROR(H312/G312,"")</f>
        <v>1.5435346326730973E-2</v>
      </c>
      <c r="Q312">
        <f>+IFERROR(J312/I312,"")</f>
        <v>-3.9524994265346816E-3</v>
      </c>
      <c r="R312" s="22">
        <f>+IFERROR(C312/3.974,"")</f>
        <v>72573.729240060391</v>
      </c>
      <c r="S312" s="22">
        <f>+IFERROR(E312/3.974,"")</f>
        <v>1156.0140915953698</v>
      </c>
      <c r="T312" s="22">
        <f>+IFERROR(G312/3.974,"")</f>
        <v>57156.768998490181</v>
      </c>
      <c r="U312" s="22">
        <f>+IFERROR(I312/3.974,"")</f>
        <v>14260.946149974836</v>
      </c>
      <c r="V312" s="10">
        <v>1477179</v>
      </c>
      <c r="W312">
        <f>V312-V311</f>
        <v>16267</v>
      </c>
      <c r="X312" s="22">
        <f>IFERROR(W312-W311,0)</f>
        <v>-870</v>
      </c>
      <c r="Y312" s="35">
        <f>IFERROR(V312/3.974,0)</f>
        <v>371710.87065928534</v>
      </c>
      <c r="Z312" s="10">
        <v>1185221</v>
      </c>
      <c r="AA312" s="22">
        <f>Z312-Z311</f>
        <v>12952</v>
      </c>
      <c r="AB312" s="28">
        <f>IFERROR(Z312/V312,0)</f>
        <v>0.80235435245153097</v>
      </c>
      <c r="AC312" s="31">
        <f>IFERROR(AA312-AA311,0)</f>
        <v>-445</v>
      </c>
      <c r="AD312">
        <f>V312-Z312</f>
        <v>291958</v>
      </c>
      <c r="AE312">
        <f>AD312-AD311</f>
        <v>3315</v>
      </c>
      <c r="AF312" s="28">
        <f>IFERROR(AD312/V312,0)</f>
        <v>0.19764564754846908</v>
      </c>
      <c r="AG312" s="31">
        <f>IFERROR(AE312-AE311,0)</f>
        <v>-425</v>
      </c>
      <c r="AH312" s="35">
        <f>IFERROR(AE312/W312,0)</f>
        <v>0.20378680764738427</v>
      </c>
      <c r="AI312" s="35">
        <f>IFERROR(AD312/3.974,0)</f>
        <v>73467.035732259683</v>
      </c>
      <c r="AJ312" s="10">
        <v>53329</v>
      </c>
      <c r="AK312" s="22">
        <f>AJ312-AJ311</f>
        <v>-288</v>
      </c>
      <c r="AL312" s="22">
        <f>IFERROR(AJ312/AJ311,0)-1</f>
        <v>-5.3714307029486541E-3</v>
      </c>
      <c r="AM312" s="35">
        <f>IFERROR(AJ312/3.974,0)</f>
        <v>13419.47659788626</v>
      </c>
      <c r="AN312" s="35">
        <f>IFERROR(AJ312/C312," ")</f>
        <v>0.18490818562591885</v>
      </c>
      <c r="AO312" s="10">
        <v>691</v>
      </c>
      <c r="AP312">
        <f>AO312-AO311</f>
        <v>-25</v>
      </c>
      <c r="AQ312">
        <f>IFERROR(AO312/AO311,0)-1</f>
        <v>-3.4916201117318413E-2</v>
      </c>
      <c r="AR312" s="35">
        <f>IFERROR(AO312/3.974,0)</f>
        <v>173.88022143935581</v>
      </c>
      <c r="AS312" s="10">
        <v>2424</v>
      </c>
      <c r="AT312" s="22">
        <f>AS312-AS311</f>
        <v>83</v>
      </c>
      <c r="AU312" s="22">
        <f>IFERROR(AS312/AS311,0)-1</f>
        <v>3.5454933788979126E-2</v>
      </c>
      <c r="AV312" s="35">
        <f>IFERROR(AS312/3.974,0)</f>
        <v>609.96477101157518</v>
      </c>
      <c r="AW312" s="51">
        <f>IFERROR(AS312/C312," ")</f>
        <v>8.4047599234417913E-3</v>
      </c>
      <c r="AX312" s="10">
        <v>229</v>
      </c>
      <c r="AY312">
        <f>AX312-AX311</f>
        <v>6</v>
      </c>
      <c r="AZ312" s="22">
        <f>IFERROR(AX312/AX311,0)-1</f>
        <v>2.6905829596412634E-2</v>
      </c>
      <c r="BA312" s="35">
        <f>IFERROR(AX312/3.974,0)</f>
        <v>57.624559637644687</v>
      </c>
      <c r="BB312" s="51">
        <f>IFERROR(AX312/C312," ")</f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>IFERROR(BC312-BC311,0)</f>
        <v>-224</v>
      </c>
      <c r="BE312" s="51">
        <f>IFERROR(BC312/BC311,0)-1</f>
        <v>-3.9369386786649585E-3</v>
      </c>
      <c r="BF312" s="35">
        <f>IFERROR(BC312/3.974,0)</f>
        <v>14260.946149974836</v>
      </c>
      <c r="BG312" s="35">
        <f>IFERROR(BC312/C312," ")</f>
        <v>0.19650287093284513</v>
      </c>
      <c r="BH312" s="45">
        <v>49341</v>
      </c>
      <c r="BI312" s="48">
        <f>IFERROR((BH312-BH311), 0)</f>
        <v>587</v>
      </c>
      <c r="BJ312" s="14">
        <v>114556</v>
      </c>
      <c r="BK312" s="48">
        <f>IFERROR((BJ312-BJ311),0)</f>
        <v>1259</v>
      </c>
      <c r="BL312" s="14">
        <v>84565</v>
      </c>
      <c r="BM312" s="48">
        <f>IFERROR((BL312-BL311),0)</f>
        <v>963</v>
      </c>
      <c r="BN312" s="14">
        <v>33134</v>
      </c>
      <c r="BO312" s="48">
        <f>IFERROR((BN312-BN311),0)</f>
        <v>433</v>
      </c>
      <c r="BP312" s="14">
        <v>6812</v>
      </c>
      <c r="BQ312" s="48">
        <f>IFERROR((BP312-BP311),0)</f>
        <v>73</v>
      </c>
      <c r="BR312" s="16">
        <v>29</v>
      </c>
      <c r="BS312" s="24">
        <f>IFERROR((BR312-BR311),0)</f>
        <v>1</v>
      </c>
      <c r="BT312" s="16">
        <v>210</v>
      </c>
      <c r="BU312" s="24">
        <f>IFERROR((BT312-BT311),0)</f>
        <v>1</v>
      </c>
      <c r="BV312" s="16">
        <v>915</v>
      </c>
      <c r="BW312" s="24">
        <f>IFERROR((BV312-BV311),0)</f>
        <v>6</v>
      </c>
      <c r="BX312" s="16">
        <v>2244</v>
      </c>
      <c r="BY312" s="24">
        <f>IFERROR((BX312-BX311),0)</f>
        <v>19</v>
      </c>
      <c r="BZ312" s="21">
        <v>1196</v>
      </c>
      <c r="CA312" s="27">
        <f>IFERROR((BZ312-BZ311),0)</f>
        <v>6</v>
      </c>
    </row>
    <row r="313" spans="1:79">
      <c r="A313" s="3">
        <v>44210</v>
      </c>
      <c r="B313" s="22">
        <v>44210</v>
      </c>
      <c r="C313" s="10">
        <v>291285</v>
      </c>
      <c r="D313">
        <f>IFERROR(C313-C312,"")</f>
        <v>2877</v>
      </c>
      <c r="E313" s="10">
        <v>4651</v>
      </c>
      <c r="F313">
        <f>E313-E312</f>
        <v>57</v>
      </c>
      <c r="G313" s="10">
        <v>230702</v>
      </c>
      <c r="H313">
        <f>G313-G312</f>
        <v>3561</v>
      </c>
      <c r="I313">
        <f>+IFERROR(C313-E313-G313,"")</f>
        <v>55932</v>
      </c>
      <c r="J313">
        <f>+IFERROR(I313-I312,"")</f>
        <v>-741</v>
      </c>
      <c r="K313">
        <f>+IFERROR(E313/C313,"")</f>
        <v>1.596717990971042E-2</v>
      </c>
      <c r="L313">
        <f>+IFERROR(G313/C313,"")</f>
        <v>0.79201469351322584</v>
      </c>
      <c r="M313">
        <f>+IFERROR(I313/C313,"")</f>
        <v>0.19201812657706371</v>
      </c>
      <c r="N313" s="22">
        <f>+IFERROR(D313/C313,"")</f>
        <v>9.8769246614140785E-3</v>
      </c>
      <c r="O313">
        <f>+IFERROR(F313/E313,"")</f>
        <v>1.22554289400129E-2</v>
      </c>
      <c r="P313">
        <f>+IFERROR(H313/G313,"")</f>
        <v>1.5435496874756179E-2</v>
      </c>
      <c r="Q313">
        <f>+IFERROR(J313/I313,"")</f>
        <v>-1.3248229993563614E-2</v>
      </c>
      <c r="R313" s="22">
        <f>+IFERROR(C313/3.974,"")</f>
        <v>73297.684952189229</v>
      </c>
      <c r="S313" s="22">
        <f>+IFERROR(E313/3.974,"")</f>
        <v>1170.3573225968796</v>
      </c>
      <c r="T313" s="22">
        <f>+IFERROR(G313/3.974,"")</f>
        <v>58052.843482637138</v>
      </c>
      <c r="U313" s="22">
        <f>+IFERROR(I313/3.974,"")</f>
        <v>14074.484146955208</v>
      </c>
      <c r="V313" s="10">
        <v>1490448</v>
      </c>
      <c r="W313">
        <f>V313-V312</f>
        <v>13269</v>
      </c>
      <c r="X313" s="22">
        <f>IFERROR(W313-W312,0)</f>
        <v>-2998</v>
      </c>
      <c r="Y313" s="35">
        <f>IFERROR(V313/3.974,0)</f>
        <v>375049.82385505788</v>
      </c>
      <c r="Z313" s="10">
        <v>1195613</v>
      </c>
      <c r="AA313" s="22">
        <f>Z313-Z312</f>
        <v>10392</v>
      </c>
      <c r="AB313" s="28">
        <f>IFERROR(Z313/V313,0)</f>
        <v>0.80218363874486065</v>
      </c>
      <c r="AC313" s="31">
        <f>IFERROR(AA313-AA312,0)</f>
        <v>-2560</v>
      </c>
      <c r="AD313">
        <f>V313-Z313</f>
        <v>294835</v>
      </c>
      <c r="AE313">
        <f>AD313-AD312</f>
        <v>2877</v>
      </c>
      <c r="AF313" s="28">
        <f>IFERROR(AD313/V313,0)</f>
        <v>0.19781636125513941</v>
      </c>
      <c r="AG313" s="31">
        <f>IFERROR(AE313-AE312,0)</f>
        <v>-438</v>
      </c>
      <c r="AH313" s="35">
        <f>IFERROR(AE313/W313,0)</f>
        <v>0.21682116210716709</v>
      </c>
      <c r="AI313" s="35">
        <f>IFERROR(AD313/3.974,0)</f>
        <v>74190.991444388521</v>
      </c>
      <c r="AJ313" s="10">
        <v>52561</v>
      </c>
      <c r="AK313" s="22">
        <f>AJ313-AJ312</f>
        <v>-768</v>
      </c>
      <c r="AL313" s="22">
        <f>IFERROR(AJ313/AJ312,0)-1</f>
        <v>-1.4401170095070248E-2</v>
      </c>
      <c r="AM313" s="35">
        <f>IFERROR(AJ313/3.974,0)</f>
        <v>13226.220432813287</v>
      </c>
      <c r="AN313" s="35">
        <f>IFERROR(AJ313/C313," ")</f>
        <v>0.18044526837976552</v>
      </c>
      <c r="AO313" s="10">
        <v>694</v>
      </c>
      <c r="AP313">
        <f>AO313-AO312</f>
        <v>3</v>
      </c>
      <c r="AQ313">
        <f>IFERROR(AO313/AO312,0)-1</f>
        <v>4.341534008682979E-3</v>
      </c>
      <c r="AR313" s="35">
        <f>IFERROR(AO313/3.974,0)</f>
        <v>174.63512833417212</v>
      </c>
      <c r="AS313" s="10">
        <v>2440</v>
      </c>
      <c r="AT313" s="22">
        <f>AS313-AS312</f>
        <v>16</v>
      </c>
      <c r="AU313" s="22">
        <f>IFERROR(AS313/AS312,0)-1</f>
        <v>6.6006600660066805E-3</v>
      </c>
      <c r="AV313" s="35">
        <f>IFERROR(AS313/3.974,0)</f>
        <v>613.9909411172622</v>
      </c>
      <c r="AW313" s="51">
        <f>IFERROR(AS313/C313," ")</f>
        <v>8.3766757642858361E-3</v>
      </c>
      <c r="AX313" s="10">
        <v>237</v>
      </c>
      <c r="AY313">
        <f>AX313-AX312</f>
        <v>8</v>
      </c>
      <c r="AZ313" s="22">
        <f>IFERROR(AX313/AX312,0)-1</f>
        <v>3.4934497816593968E-2</v>
      </c>
      <c r="BA313" s="35">
        <f>IFERROR(AX313/3.974,0)</f>
        <v>59.637644690488173</v>
      </c>
      <c r="BB313" s="51">
        <f>IFERROR(AX313/C313," ")</f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>IFERROR(BC313-BC312,0)</f>
        <v>-741</v>
      </c>
      <c r="BE313" s="51">
        <f>IFERROR(BC313/BC312,0)-1</f>
        <v>-1.3075009263670556E-2</v>
      </c>
      <c r="BF313" s="35">
        <f>IFERROR(BC313/3.974,0)</f>
        <v>14074.484146955208</v>
      </c>
      <c r="BG313" s="35">
        <f>IFERROR(BC313/C313," ")</f>
        <v>0.19201812657706371</v>
      </c>
      <c r="BH313" s="45">
        <v>49906</v>
      </c>
      <c r="BI313" s="48">
        <f>IFERROR((BH313-BH312), 0)</f>
        <v>565</v>
      </c>
      <c r="BJ313" s="14">
        <v>115610</v>
      </c>
      <c r="BK313" s="48">
        <f>IFERROR((BJ313-BJ312),0)</f>
        <v>1054</v>
      </c>
      <c r="BL313" s="14">
        <v>85389</v>
      </c>
      <c r="BM313" s="48">
        <f>IFERROR((BL313-BL312),0)</f>
        <v>824</v>
      </c>
      <c r="BN313" s="14">
        <v>33497</v>
      </c>
      <c r="BO313" s="48">
        <f>IFERROR((BN313-BN312),0)</f>
        <v>363</v>
      </c>
      <c r="BP313" s="14">
        <v>6883</v>
      </c>
      <c r="BQ313" s="48">
        <f>IFERROR((BP313-BP312),0)</f>
        <v>71</v>
      </c>
      <c r="BR313" s="16">
        <v>29</v>
      </c>
      <c r="BS313" s="24">
        <f>IFERROR((BR313-BR312),0)</f>
        <v>0</v>
      </c>
      <c r="BT313" s="16">
        <v>211</v>
      </c>
      <c r="BU313" s="24">
        <f>IFERROR((BT313-BT312),0)</f>
        <v>1</v>
      </c>
      <c r="BV313" s="16">
        <v>929</v>
      </c>
      <c r="BW313" s="24">
        <f>IFERROR((BV313-BV312),0)</f>
        <v>14</v>
      </c>
      <c r="BX313" s="16">
        <v>2270</v>
      </c>
      <c r="BY313" s="24">
        <f>IFERROR((BX313-BX312),0)</f>
        <v>26</v>
      </c>
      <c r="BZ313" s="21">
        <v>1212</v>
      </c>
      <c r="CA313" s="27">
        <f>IFERROR((BZ313-BZ312),0)</f>
        <v>16</v>
      </c>
    </row>
    <row r="314" spans="1:79">
      <c r="A314" s="3">
        <v>44211</v>
      </c>
      <c r="B314" s="22">
        <v>44211</v>
      </c>
      <c r="C314" s="10">
        <v>293592</v>
      </c>
      <c r="D314">
        <f>IFERROR(C314-C313,"")</f>
        <v>2307</v>
      </c>
      <c r="E314" s="10">
        <v>4689</v>
      </c>
      <c r="F314">
        <f>E314-E313</f>
        <v>38</v>
      </c>
      <c r="G314" s="10">
        <v>234295</v>
      </c>
      <c r="H314">
        <f>G314-G313</f>
        <v>3593</v>
      </c>
      <c r="I314">
        <f>+IFERROR(C314-E314-G314,"")</f>
        <v>54608</v>
      </c>
      <c r="J314">
        <f>+IFERROR(I314-I313,"")</f>
        <v>-1324</v>
      </c>
      <c r="K314">
        <f>+IFERROR(E314/C314,"")</f>
        <v>1.5971143627891767E-2</v>
      </c>
      <c r="L314">
        <f>+IFERROR(G314/C314,"")</f>
        <v>0.79802923785389246</v>
      </c>
      <c r="M314">
        <f>+IFERROR(I314/C314,"")</f>
        <v>0.18599961851821575</v>
      </c>
      <c r="N314" s="22">
        <f>+IFERROR(D314/C314,"")</f>
        <v>7.8578435379710616E-3</v>
      </c>
      <c r="O314">
        <f>+IFERROR(F314/E314,"")</f>
        <v>8.1040733631904463E-3</v>
      </c>
      <c r="P314">
        <f>+IFERROR(H314/G314,"")</f>
        <v>1.5335367805544292E-2</v>
      </c>
      <c r="Q314">
        <f>+IFERROR(J314/I314,"")</f>
        <v>-2.4245531790213888E-2</v>
      </c>
      <c r="R314" s="22">
        <f>+IFERROR(C314/3.974,"")</f>
        <v>73878.208354302958</v>
      </c>
      <c r="S314" s="22">
        <f>+IFERROR(E314/3.974,"")</f>
        <v>1179.9194765978862</v>
      </c>
      <c r="T314" s="22">
        <f>+IFERROR(G314/3.974,"")</f>
        <v>58956.97030699547</v>
      </c>
      <c r="U314" s="22">
        <f>+IFERROR(I314/3.974,"")</f>
        <v>13741.318570709613</v>
      </c>
      <c r="V314" s="10">
        <v>1503559</v>
      </c>
      <c r="W314">
        <f>V314-V313</f>
        <v>13111</v>
      </c>
      <c r="X314" s="22">
        <f>IFERROR(W314-W313,0)</f>
        <v>-158</v>
      </c>
      <c r="Y314" s="35">
        <f>IFERROR(V314/3.974,0)</f>
        <v>378349.01862103672</v>
      </c>
      <c r="Z314" s="10">
        <v>1206417</v>
      </c>
      <c r="AA314" s="22">
        <f>Z314-Z313</f>
        <v>10804</v>
      </c>
      <c r="AB314" s="28">
        <f>IFERROR(Z314/V314,0)</f>
        <v>0.80237423340221437</v>
      </c>
      <c r="AC314" s="31">
        <f>IFERROR(AA314-AA313,0)</f>
        <v>412</v>
      </c>
      <c r="AD314">
        <f>V314-Z314</f>
        <v>297142</v>
      </c>
      <c r="AE314">
        <f>AD314-AD313</f>
        <v>2307</v>
      </c>
      <c r="AF314" s="28">
        <f>IFERROR(AD314/V314,0)</f>
        <v>0.19762576659778566</v>
      </c>
      <c r="AG314" s="31">
        <f>IFERROR(AE314-AE313,0)</f>
        <v>-570</v>
      </c>
      <c r="AH314" s="35">
        <f>IFERROR(AE314/W314,0)</f>
        <v>0.17595911829761268</v>
      </c>
      <c r="AI314" s="35">
        <f>IFERROR(AD314/3.974,0)</f>
        <v>74771.514846502265</v>
      </c>
      <c r="AJ314" s="10">
        <v>51223</v>
      </c>
      <c r="AK314" s="22">
        <f>AJ314-AJ313</f>
        <v>-1338</v>
      </c>
      <c r="AL314" s="22">
        <f>IFERROR(AJ314/AJ313,0)-1</f>
        <v>-2.5456136679286923E-2</v>
      </c>
      <c r="AM314" s="35">
        <f>IFERROR(AJ314/3.974,0)</f>
        <v>12889.531957725214</v>
      </c>
      <c r="AN314" s="35">
        <f>IFERROR(AJ314/C314," ")</f>
        <v>0.17447001280688848</v>
      </c>
      <c r="AO314" s="10">
        <v>712</v>
      </c>
      <c r="AP314">
        <f>AO314-AO313</f>
        <v>18</v>
      </c>
      <c r="AQ314">
        <f>IFERROR(AO314/AO313,0)-1</f>
        <v>2.5936599423631135E-2</v>
      </c>
      <c r="AR314" s="35">
        <f>IFERROR(AO314/3.974,0)</f>
        <v>179.16456970306996</v>
      </c>
      <c r="AS314" s="10">
        <v>2440</v>
      </c>
      <c r="AT314" s="22">
        <f>AS314-AS313</f>
        <v>0</v>
      </c>
      <c r="AU314" s="22">
        <f>IFERROR(AS314/AS313,0)-1</f>
        <v>0</v>
      </c>
      <c r="AV314" s="35">
        <f>IFERROR(AS314/3.974,0)</f>
        <v>613.9909411172622</v>
      </c>
      <c r="AW314" s="51">
        <f>IFERROR(AS314/C314," ")</f>
        <v>8.310853156761765E-3</v>
      </c>
      <c r="AX314" s="10">
        <v>233</v>
      </c>
      <c r="AY314">
        <f>AX314-AX313</f>
        <v>-4</v>
      </c>
      <c r="AZ314" s="22">
        <f>IFERROR(AX314/AX313,0)-1</f>
        <v>-1.6877637130801704E-2</v>
      </c>
      <c r="BA314" s="35">
        <f>IFERROR(AX314/3.974,0)</f>
        <v>58.631102164066426</v>
      </c>
      <c r="BB314" s="51">
        <f>IFERROR(AX314/C314," ")</f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>IFERROR(BC314-BC313,0)</f>
        <v>-1324</v>
      </c>
      <c r="BE314" s="51">
        <f>IFERROR(BC314/BC313,0)-1</f>
        <v>-2.3671601230065065E-2</v>
      </c>
      <c r="BF314" s="35">
        <f>IFERROR(BC314/3.974,0)</f>
        <v>13741.318570709613</v>
      </c>
      <c r="BG314" s="35">
        <f>IFERROR(BC314/C314," ")</f>
        <v>0.18599961851821575</v>
      </c>
      <c r="BH314" s="45">
        <v>50297</v>
      </c>
      <c r="BI314" s="48">
        <f>IFERROR((BH314-BH313), 0)</f>
        <v>391</v>
      </c>
      <c r="BJ314" s="14">
        <v>116492</v>
      </c>
      <c r="BK314" s="48">
        <f>IFERROR((BJ314-BJ313),0)</f>
        <v>882</v>
      </c>
      <c r="BL314" s="14">
        <v>86072</v>
      </c>
      <c r="BM314" s="48">
        <f>IFERROR((BL314-BL313),0)</f>
        <v>683</v>
      </c>
      <c r="BN314" s="14">
        <v>33795</v>
      </c>
      <c r="BO314" s="48">
        <f>IFERROR((BN314-BN313),0)</f>
        <v>298</v>
      </c>
      <c r="BP314" s="14">
        <v>6936</v>
      </c>
      <c r="BQ314" s="48">
        <f>IFERROR((BP314-BP313),0)</f>
        <v>53</v>
      </c>
      <c r="BR314" s="16">
        <v>29</v>
      </c>
      <c r="BS314" s="24">
        <f>IFERROR((BR314-BR313),0)</f>
        <v>0</v>
      </c>
      <c r="BT314" s="16">
        <v>215</v>
      </c>
      <c r="BU314" s="24">
        <f>IFERROR((BT314-BT313),0)</f>
        <v>4</v>
      </c>
      <c r="BV314" s="16">
        <v>936</v>
      </c>
      <c r="BW314" s="24">
        <f>IFERROR((BV314-BV313),0)</f>
        <v>7</v>
      </c>
      <c r="BX314" s="16">
        <v>2288</v>
      </c>
      <c r="BY314" s="24">
        <f>IFERROR((BX314-BX313),0)</f>
        <v>18</v>
      </c>
      <c r="BZ314" s="21">
        <v>1221</v>
      </c>
      <c r="CA314" s="27">
        <f>IFERROR((BZ314-BZ313),0)</f>
        <v>9</v>
      </c>
    </row>
    <row r="315" spans="1:79">
      <c r="A315" s="3">
        <v>44212</v>
      </c>
      <c r="B315" s="22">
        <v>44212</v>
      </c>
      <c r="C315" s="10">
        <v>296269</v>
      </c>
      <c r="D315">
        <f>IFERROR(C315-C314,"")</f>
        <v>2677</v>
      </c>
      <c r="E315" s="10">
        <v>4738</v>
      </c>
      <c r="F315">
        <f>E315-E314</f>
        <v>49</v>
      </c>
      <c r="G315" s="10">
        <v>236954</v>
      </c>
      <c r="H315">
        <f>G315-G314</f>
        <v>2659</v>
      </c>
      <c r="I315">
        <f>+IFERROR(C315-E315-G315,"")</f>
        <v>54577</v>
      </c>
      <c r="J315">
        <f>+IFERROR(I315-I314,"")</f>
        <v>-31</v>
      </c>
      <c r="K315">
        <f>+IFERROR(E315/C315,"")</f>
        <v>1.5992223283569997E-2</v>
      </c>
      <c r="L315">
        <f>+IFERROR(G315/C315,"")</f>
        <v>0.79979343096982813</v>
      </c>
      <c r="M315">
        <f>+IFERROR(I315/C315,"")</f>
        <v>0.18421434574660189</v>
      </c>
      <c r="N315" s="22">
        <f>+IFERROR(D315/C315,"")</f>
        <v>9.035707414545565E-3</v>
      </c>
      <c r="O315">
        <f>+IFERROR(F315/E315,"")</f>
        <v>1.0341916420430562E-2</v>
      </c>
      <c r="P315">
        <f>+IFERROR(H315/G315,"")</f>
        <v>1.1221587312305341E-2</v>
      </c>
      <c r="Q315">
        <f>+IFERROR(J315/I315,"")</f>
        <v>-5.6800483720248452E-4</v>
      </c>
      <c r="R315" s="22">
        <f>+IFERROR(C315/3.974,"")</f>
        <v>74551.836940110719</v>
      </c>
      <c r="S315" s="22">
        <f>+IFERROR(E315/3.974,"")</f>
        <v>1192.2496225465525</v>
      </c>
      <c r="T315" s="22">
        <f>+IFERROR(G315/3.974,"")</f>
        <v>59626.069451434319</v>
      </c>
      <c r="U315" s="22">
        <f>+IFERROR(I315/3.974,"")</f>
        <v>13733.517866129843</v>
      </c>
      <c r="V315" s="10">
        <v>1519689</v>
      </c>
      <c r="W315">
        <f>V315-V314</f>
        <v>16130</v>
      </c>
      <c r="X315" s="22">
        <f>IFERROR(W315-W314,0)</f>
        <v>3019</v>
      </c>
      <c r="Y315" s="35">
        <f>IFERROR(V315/3.974,0)</f>
        <v>382407.90135883237</v>
      </c>
      <c r="Z315" s="10">
        <v>1219870</v>
      </c>
      <c r="AA315" s="22">
        <f>Z315-Z314</f>
        <v>13453</v>
      </c>
      <c r="AB315" s="28">
        <f>IFERROR(Z315/V315,0)</f>
        <v>0.80271029138198668</v>
      </c>
      <c r="AC315" s="31">
        <f>IFERROR(AA315-AA314,0)</f>
        <v>2649</v>
      </c>
      <c r="AD315">
        <f>V315-Z315</f>
        <v>299819</v>
      </c>
      <c r="AE315">
        <f>AD315-AD314</f>
        <v>2677</v>
      </c>
      <c r="AF315" s="28">
        <f>IFERROR(AD315/V315,0)</f>
        <v>0.19728970861801329</v>
      </c>
      <c r="AG315" s="31">
        <f>IFERROR(AE315-AE314,0)</f>
        <v>370</v>
      </c>
      <c r="AH315" s="35">
        <f>IFERROR(AE315/W315,0)</f>
        <v>0.16596404215747054</v>
      </c>
      <c r="AI315" s="35">
        <f>IFERROR(AD315/3.974,0)</f>
        <v>75445.143432310011</v>
      </c>
      <c r="AJ315" s="10">
        <v>51155</v>
      </c>
      <c r="AK315" s="22">
        <f>AJ315-AJ314</f>
        <v>-68</v>
      </c>
      <c r="AL315" s="22">
        <f>IFERROR(AJ315/AJ314,0)-1</f>
        <v>-1.3275286492395733E-3</v>
      </c>
      <c r="AM315" s="35">
        <f>IFERROR(AJ315/3.974,0)</f>
        <v>12872.420734776044</v>
      </c>
      <c r="AN315" s="35">
        <f>IFERROR(AJ315/C315," ")</f>
        <v>0.17266403167391797</v>
      </c>
      <c r="AO315" s="10">
        <v>741</v>
      </c>
      <c r="AP315">
        <f>AO315-AO314</f>
        <v>29</v>
      </c>
      <c r="AQ315">
        <f>IFERROR(AO315/AO314,0)-1</f>
        <v>4.0730337078651591E-2</v>
      </c>
      <c r="AR315" s="35">
        <f>IFERROR(AO315/3.974,0)</f>
        <v>186.46200301962756</v>
      </c>
      <c r="AS315" s="10">
        <v>2448</v>
      </c>
      <c r="AT315" s="22">
        <f>AS315-AS314</f>
        <v>8</v>
      </c>
      <c r="AU315" s="22">
        <f>IFERROR(AS315/AS314,0)-1</f>
        <v>3.2786885245901232E-3</v>
      </c>
      <c r="AV315" s="35">
        <f>IFERROR(AS315/3.974,0)</f>
        <v>616.0040261701057</v>
      </c>
      <c r="AW315" s="51">
        <f>IFERROR(AS315/C315," ")</f>
        <v>8.2627612068761833E-3</v>
      </c>
      <c r="AX315" s="10">
        <v>233</v>
      </c>
      <c r="AY315">
        <f>AX315-AX314</f>
        <v>0</v>
      </c>
      <c r="AZ315" s="22">
        <f>IFERROR(AX315/AX314,0)-1</f>
        <v>0</v>
      </c>
      <c r="BA315" s="35">
        <f>IFERROR(AX315/3.974,0)</f>
        <v>58.631102164066426</v>
      </c>
      <c r="BB315" s="51">
        <f>IFERROR(AX315/C315," ")</f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>IFERROR(BC315-BC314,0)</f>
        <v>-31</v>
      </c>
      <c r="BE315" s="51">
        <f>IFERROR(BC315/BC314,0)-1</f>
        <v>-5.676823908584705E-4</v>
      </c>
      <c r="BF315" s="35">
        <f>IFERROR(BC315/3.974,0)</f>
        <v>13733.517866129843</v>
      </c>
      <c r="BG315" s="35">
        <f>IFERROR(BC315/C315," ")</f>
        <v>0.18421434574660189</v>
      </c>
      <c r="BH315" s="45">
        <v>50829</v>
      </c>
      <c r="BI315" s="48">
        <f>IFERROR((BH315-BH314), 0)</f>
        <v>532</v>
      </c>
      <c r="BJ315" s="14">
        <v>117464</v>
      </c>
      <c r="BK315" s="48">
        <f>IFERROR((BJ315-BJ314),0)</f>
        <v>972</v>
      </c>
      <c r="BL315" s="14">
        <v>86835</v>
      </c>
      <c r="BM315" s="48">
        <f>IFERROR((BL315-BL314),0)</f>
        <v>763</v>
      </c>
      <c r="BN315" s="14">
        <v>34104</v>
      </c>
      <c r="BO315" s="48">
        <f>IFERROR((BN315-BN314),0)</f>
        <v>309</v>
      </c>
      <c r="BP315" s="14">
        <v>7037</v>
      </c>
      <c r="BQ315" s="48">
        <f>IFERROR((BP315-BP314),0)</f>
        <v>101</v>
      </c>
      <c r="BR315" s="16">
        <v>29</v>
      </c>
      <c r="BS315" s="24">
        <f>IFERROR((BR315-BR314),0)</f>
        <v>0</v>
      </c>
      <c r="BT315" s="16">
        <v>219</v>
      </c>
      <c r="BU315" s="24">
        <f>IFERROR((BT315-BT314),0)</f>
        <v>4</v>
      </c>
      <c r="BV315" s="16">
        <v>940</v>
      </c>
      <c r="BW315" s="24">
        <f>IFERROR((BV315-BV314),0)</f>
        <v>4</v>
      </c>
      <c r="BX315" s="16">
        <v>2311</v>
      </c>
      <c r="BY315" s="24">
        <f>IFERROR((BX315-BX314),0)</f>
        <v>23</v>
      </c>
      <c r="BZ315" s="21">
        <v>1239</v>
      </c>
      <c r="CA315" s="27">
        <f>IFERROR((BZ315-BZ314),0)</f>
        <v>18</v>
      </c>
    </row>
    <row r="316" spans="1:79">
      <c r="A316" s="3">
        <v>44213</v>
      </c>
      <c r="B316" s="22">
        <v>44213</v>
      </c>
      <c r="C316" s="10">
        <v>298019</v>
      </c>
      <c r="D316">
        <f>IFERROR(C316-C315,"")</f>
        <v>1750</v>
      </c>
      <c r="E316" s="10">
        <v>4787</v>
      </c>
      <c r="F316">
        <f>E316-E315</f>
        <v>49</v>
      </c>
      <c r="G316" s="10">
        <v>238999</v>
      </c>
      <c r="H316">
        <f>G316-G315</f>
        <v>2045</v>
      </c>
      <c r="I316">
        <f>+IFERROR(C316-E316-G316,"")</f>
        <v>54233</v>
      </c>
      <c r="J316">
        <f>+IFERROR(I316-I315,"")</f>
        <v>-344</v>
      </c>
      <c r="K316">
        <f>+IFERROR(E316/C316,"")</f>
        <v>1.6062734255198493E-2</v>
      </c>
      <c r="L316">
        <f>+IFERROR(G316/C316,"")</f>
        <v>0.80195893550411212</v>
      </c>
      <c r="M316">
        <f>+IFERROR(I316/C316,"")</f>
        <v>0.18197833024068935</v>
      </c>
      <c r="N316" s="22">
        <f>+IFERROR(D316/C316,"")</f>
        <v>5.8721088252762406E-3</v>
      </c>
      <c r="O316">
        <f>+IFERROR(F316/E316,"")</f>
        <v>1.0236055984959264E-2</v>
      </c>
      <c r="P316">
        <f>+IFERROR(H316/G316,"")</f>
        <v>8.5565211569922882E-3</v>
      </c>
      <c r="Q316">
        <f>+IFERROR(J316/I316,"")</f>
        <v>-6.3430014935555844E-3</v>
      </c>
      <c r="R316" s="22">
        <f>+IFERROR(C316/3.974,"")</f>
        <v>74992.199295420229</v>
      </c>
      <c r="S316" s="22">
        <f>+IFERROR(E316/3.974,"")</f>
        <v>1204.5797684952188</v>
      </c>
      <c r="T316" s="22">
        <f>+IFERROR(G316/3.974,"")</f>
        <v>60140.664318067436</v>
      </c>
      <c r="U316" s="22">
        <f>+IFERROR(I316/3.974,"")</f>
        <v>13646.955208857573</v>
      </c>
      <c r="V316" s="10">
        <v>1529352</v>
      </c>
      <c r="W316">
        <f>V316-V315</f>
        <v>9663</v>
      </c>
      <c r="X316" s="22">
        <f>IFERROR(W316-W315,0)</f>
        <v>-6467</v>
      </c>
      <c r="Y316" s="35">
        <f>IFERROR(V316/3.974,0)</f>
        <v>384839.45646703569</v>
      </c>
      <c r="Z316" s="10">
        <v>1227783</v>
      </c>
      <c r="AA316" s="22">
        <f>Z316-Z315</f>
        <v>7913</v>
      </c>
      <c r="AB316" s="28">
        <f>IFERROR(Z316/V316,0)</f>
        <v>0.80281256375249122</v>
      </c>
      <c r="AC316" s="31">
        <f>IFERROR(AA316-AA315,0)</f>
        <v>-5540</v>
      </c>
      <c r="AD316">
        <f>V316-Z316</f>
        <v>301569</v>
      </c>
      <c r="AE316">
        <f>AD316-AD315</f>
        <v>1750</v>
      </c>
      <c r="AF316" s="28">
        <f>IFERROR(AD316/V316,0)</f>
        <v>0.19718743624750876</v>
      </c>
      <c r="AG316" s="31">
        <f>IFERROR(AE316-AE315,0)</f>
        <v>-927</v>
      </c>
      <c r="AH316" s="35">
        <f>IFERROR(AE316/W316,0)</f>
        <v>0.18110317706716342</v>
      </c>
      <c r="AI316" s="35">
        <f>IFERROR(AD316/3.974,0)</f>
        <v>75885.505787619521</v>
      </c>
      <c r="AJ316" s="10">
        <v>50796</v>
      </c>
      <c r="AK316" s="22">
        <f>AJ316-AJ315</f>
        <v>-359</v>
      </c>
      <c r="AL316" s="22">
        <f>IFERROR(AJ316/AJ315,0)-1</f>
        <v>-7.0178868145831519E-3</v>
      </c>
      <c r="AM316" s="35">
        <f>IFERROR(AJ316/3.974,0)</f>
        <v>12782.083543029692</v>
      </c>
      <c r="AN316" s="35">
        <f>IFERROR(AJ316/C316," ")</f>
        <v>0.17044550850784682</v>
      </c>
      <c r="AO316" s="10">
        <v>760</v>
      </c>
      <c r="AP316">
        <f>AO316-AO315</f>
        <v>19</v>
      </c>
      <c r="AQ316">
        <f>IFERROR(AO316/AO315,0)-1</f>
        <v>2.564102564102555E-2</v>
      </c>
      <c r="AR316" s="35">
        <f>IFERROR(AO316/3.974,0)</f>
        <v>191.24308002013083</v>
      </c>
      <c r="AS316" s="10">
        <v>2444</v>
      </c>
      <c r="AT316" s="22">
        <f>AS316-AS315</f>
        <v>-4</v>
      </c>
      <c r="AU316" s="22">
        <f>IFERROR(AS316/AS315,0)-1</f>
        <v>-1.6339869281045694E-3</v>
      </c>
      <c r="AV316" s="35">
        <f>IFERROR(AS316/3.974,0)</f>
        <v>614.99748364368395</v>
      </c>
      <c r="AW316" s="51">
        <f>IFERROR(AS316/C316," ")</f>
        <v>8.2008194108429324E-3</v>
      </c>
      <c r="AX316" s="10">
        <v>233</v>
      </c>
      <c r="AY316">
        <f>AX316-AX315</f>
        <v>0</v>
      </c>
      <c r="AZ316" s="22">
        <f>IFERROR(AX316/AX315,0)-1</f>
        <v>0</v>
      </c>
      <c r="BA316" s="35">
        <f>IFERROR(AX316/3.974,0)</f>
        <v>58.631102164066426</v>
      </c>
      <c r="BB316" s="51">
        <f>IFERROR(AX316/C316," ")</f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>IFERROR(BC316-BC315,0)</f>
        <v>-344</v>
      </c>
      <c r="BE316" s="51">
        <f>IFERROR(BC316/BC315,0)-1</f>
        <v>-6.3030214192791867E-3</v>
      </c>
      <c r="BF316" s="35">
        <f>IFERROR(BC316/3.974,0)</f>
        <v>13646.955208857573</v>
      </c>
      <c r="BG316" s="35">
        <f>IFERROR(BC316/C316," ")</f>
        <v>0.18197833024068935</v>
      </c>
      <c r="BH316" s="45">
        <v>51266</v>
      </c>
      <c r="BI316" s="48">
        <f>IFERROR((BH316-BH315), 0)</f>
        <v>437</v>
      </c>
      <c r="BJ316" s="14">
        <v>118078</v>
      </c>
      <c r="BK316" s="48">
        <f>IFERROR((BJ316-BJ315),0)</f>
        <v>614</v>
      </c>
      <c r="BL316" s="14">
        <v>87243</v>
      </c>
      <c r="BM316" s="48">
        <f>IFERROR((BL316-BL315),0)</f>
        <v>408</v>
      </c>
      <c r="BN316" s="14">
        <v>34345</v>
      </c>
      <c r="BO316" s="48">
        <f>IFERROR((BN316-BN315),0)</f>
        <v>241</v>
      </c>
      <c r="BP316" s="14">
        <v>7087</v>
      </c>
      <c r="BQ316" s="48">
        <f>IFERROR((BP316-BP315),0)</f>
        <v>50</v>
      </c>
      <c r="BR316" s="16">
        <v>29</v>
      </c>
      <c r="BS316" s="24">
        <f>IFERROR((BR316-BR315),0)</f>
        <v>0</v>
      </c>
      <c r="BT316" s="16">
        <v>222</v>
      </c>
      <c r="BU316" s="24">
        <f>IFERROR((BT316-BT315),0)</f>
        <v>3</v>
      </c>
      <c r="BV316" s="16">
        <v>946</v>
      </c>
      <c r="BW316" s="24">
        <f>IFERROR((BV316-BV315),0)</f>
        <v>6</v>
      </c>
      <c r="BX316" s="16">
        <v>2343</v>
      </c>
      <c r="BY316" s="24">
        <f>IFERROR((BX316-BX315),0)</f>
        <v>32</v>
      </c>
      <c r="BZ316" s="21">
        <v>1247</v>
      </c>
      <c r="CA316" s="27">
        <f>IFERROR((BZ316-BZ315),0)</f>
        <v>8</v>
      </c>
    </row>
    <row r="317" spans="1:79">
      <c r="A317" s="3">
        <v>44214</v>
      </c>
      <c r="B317" s="22">
        <v>44214</v>
      </c>
      <c r="C317" s="10">
        <v>299361</v>
      </c>
      <c r="D317">
        <f>IFERROR(C317-C316,"")</f>
        <v>1342</v>
      </c>
      <c r="E317" s="10">
        <v>4828</v>
      </c>
      <c r="F317">
        <f>E317-E316</f>
        <v>41</v>
      </c>
      <c r="G317" s="10">
        <v>241128</v>
      </c>
      <c r="H317">
        <f>G317-G316</f>
        <v>2129</v>
      </c>
      <c r="I317">
        <f>+IFERROR(C317-E317-G317,"")</f>
        <v>53405</v>
      </c>
      <c r="J317">
        <f>+IFERROR(I317-I316,"")</f>
        <v>-828</v>
      </c>
      <c r="K317">
        <f>+IFERROR(E317/C317,"")</f>
        <v>1.6127685303028785E-2</v>
      </c>
      <c r="L317">
        <f>+IFERROR(G317/C317,"")</f>
        <v>0.80547566316253616</v>
      </c>
      <c r="M317">
        <f>+IFERROR(I317/C317,"")</f>
        <v>0.17839665153443501</v>
      </c>
      <c r="N317" s="22">
        <f>+IFERROR(D317/C317,"")</f>
        <v>4.4828818717200973E-3</v>
      </c>
      <c r="O317">
        <f>+IFERROR(F317/E317,"")</f>
        <v>8.4921292460646228E-3</v>
      </c>
      <c r="P317">
        <f>+IFERROR(H317/G317,"")</f>
        <v>8.8293354566869042E-3</v>
      </c>
      <c r="Q317">
        <f>+IFERROR(J317/I317,"")</f>
        <v>-1.5504166276565865E-2</v>
      </c>
      <c r="R317" s="22">
        <f>+IFERROR(C317/3.974,"")</f>
        <v>75329.894313034718</v>
      </c>
      <c r="S317" s="22">
        <f>+IFERROR(E317/3.974,"")</f>
        <v>1214.8968293910418</v>
      </c>
      <c r="T317" s="22">
        <f>+IFERROR(G317/3.974,"")</f>
        <v>60676.396577755404</v>
      </c>
      <c r="U317" s="22">
        <f>+IFERROR(I317/3.974,"")</f>
        <v>13438.600905888274</v>
      </c>
      <c r="V317" s="10">
        <v>1537055</v>
      </c>
      <c r="W317">
        <f>V317-V316</f>
        <v>7703</v>
      </c>
      <c r="X317" s="22">
        <f>IFERROR(W317-W316,0)</f>
        <v>-1960</v>
      </c>
      <c r="Y317" s="35">
        <f>IFERROR(V317/3.974,0)</f>
        <v>386777.80573729239</v>
      </c>
      <c r="Z317" s="10">
        <v>1234144</v>
      </c>
      <c r="AA317" s="22">
        <f>Z317-Z316</f>
        <v>6361</v>
      </c>
      <c r="AB317" s="28">
        <f>IFERROR(Z317/V317,0)</f>
        <v>0.80292767662835751</v>
      </c>
      <c r="AC317" s="31">
        <f>IFERROR(AA317-AA316,0)</f>
        <v>-1552</v>
      </c>
      <c r="AD317">
        <f>V317-Z317</f>
        <v>302911</v>
      </c>
      <c r="AE317">
        <f>AD317-AD316</f>
        <v>1342</v>
      </c>
      <c r="AF317" s="28">
        <f>IFERROR(AD317/V317,0)</f>
        <v>0.19707232337164252</v>
      </c>
      <c r="AG317" s="31">
        <f>IFERROR(AE317-AE316,0)</f>
        <v>-408</v>
      </c>
      <c r="AH317" s="35">
        <f>IFERROR(AE317/W317,0)</f>
        <v>0.17421783720628325</v>
      </c>
      <c r="AI317" s="35">
        <f>IFERROR(AD317/3.974,0)</f>
        <v>76223.200805234024</v>
      </c>
      <c r="AJ317" s="10">
        <v>50015</v>
      </c>
      <c r="AK317" s="22">
        <f>AJ317-AJ316</f>
        <v>-781</v>
      </c>
      <c r="AL317" s="22">
        <f>IFERROR(AJ317/AJ316,0)-1</f>
        <v>-1.5375226395779151E-2</v>
      </c>
      <c r="AM317" s="35">
        <f>IFERROR(AJ317/3.974,0)</f>
        <v>12585.556114745847</v>
      </c>
      <c r="AN317" s="35">
        <f>IFERROR(AJ317/C317," ")</f>
        <v>0.16707253115803328</v>
      </c>
      <c r="AO317" s="10">
        <v>764</v>
      </c>
      <c r="AP317">
        <f>AO317-AO316</f>
        <v>4</v>
      </c>
      <c r="AQ317">
        <f>IFERROR(AO317/AO316,0)-1</f>
        <v>5.2631578947368585E-3</v>
      </c>
      <c r="AR317" s="35">
        <f>IFERROR(AO317/3.974,0)</f>
        <v>192.24962254655259</v>
      </c>
      <c r="AS317" s="10">
        <v>2387</v>
      </c>
      <c r="AT317" s="22">
        <f>AS317-AS316</f>
        <v>-57</v>
      </c>
      <c r="AU317" s="22">
        <f>IFERROR(AS317/AS316,0)-1</f>
        <v>-2.332242225859249E-2</v>
      </c>
      <c r="AV317" s="35">
        <f>IFERROR(AS317/3.974,0)</f>
        <v>600.65425264217413</v>
      </c>
      <c r="AW317" s="51">
        <f>IFERROR(AS317/C317," ")</f>
        <v>7.973650542321813E-3</v>
      </c>
      <c r="AX317" s="10">
        <v>239</v>
      </c>
      <c r="AY317">
        <f>AX317-AX316</f>
        <v>6</v>
      </c>
      <c r="AZ317" s="22">
        <f>IFERROR(AX317/AX316,0)-1</f>
        <v>2.5751072961373467E-2</v>
      </c>
      <c r="BA317" s="35">
        <f>IFERROR(AX317/3.974,0)</f>
        <v>60.140915953699043</v>
      </c>
      <c r="BB317" s="51">
        <f>IFERROR(AX317/C317," ")</f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>IFERROR(BC317-BC316,0)</f>
        <v>-828</v>
      </c>
      <c r="BE317" s="51">
        <f>IFERROR(BC317/BC316,0)-1</f>
        <v>-1.5267457083325664E-2</v>
      </c>
      <c r="BF317" s="35">
        <f>IFERROR(BC317/3.974,0)</f>
        <v>13438.600905888274</v>
      </c>
      <c r="BG317" s="35">
        <f>IFERROR(BC317/C317," ")</f>
        <v>0.17839665153443501</v>
      </c>
      <c r="BH317" s="45">
        <v>51566</v>
      </c>
      <c r="BI317" s="48">
        <f>IFERROR((BH317-BH316), 0)</f>
        <v>300</v>
      </c>
      <c r="BJ317" s="14">
        <v>118533</v>
      </c>
      <c r="BK317" s="48">
        <f>IFERROR((BJ317-BJ316),0)</f>
        <v>455</v>
      </c>
      <c r="BL317" s="14">
        <v>87624</v>
      </c>
      <c r="BM317" s="48">
        <f>IFERROR((BL317-BL316),0)</f>
        <v>381</v>
      </c>
      <c r="BN317" s="14">
        <v>34516</v>
      </c>
      <c r="BO317" s="48">
        <f>IFERROR((BN317-BN316),0)</f>
        <v>171</v>
      </c>
      <c r="BP317" s="14">
        <v>7122</v>
      </c>
      <c r="BQ317" s="48">
        <f>IFERROR((BP317-BP316),0)</f>
        <v>35</v>
      </c>
      <c r="BR317" s="16">
        <v>29</v>
      </c>
      <c r="BS317" s="24">
        <f>IFERROR((BR317-BR316),0)</f>
        <v>0</v>
      </c>
      <c r="BT317" s="16">
        <v>225</v>
      </c>
      <c r="BU317" s="24">
        <f>IFERROR((BT317-BT316),0)</f>
        <v>3</v>
      </c>
      <c r="BV317" s="16">
        <v>953</v>
      </c>
      <c r="BW317" s="24">
        <f>IFERROR((BV317-BV316),0)</f>
        <v>7</v>
      </c>
      <c r="BX317" s="16">
        <v>2360</v>
      </c>
      <c r="BY317" s="24">
        <f>IFERROR((BX317-BX316),0)</f>
        <v>17</v>
      </c>
      <c r="BZ317" s="21">
        <v>1261</v>
      </c>
      <c r="CA317" s="27">
        <f>IFERROR((BZ317-BZ316),0)</f>
        <v>14</v>
      </c>
    </row>
    <row r="318" spans="1:79">
      <c r="A318" s="3">
        <v>44215</v>
      </c>
      <c r="B318" s="22">
        <v>44215</v>
      </c>
      <c r="C318" s="10">
        <v>301534</v>
      </c>
      <c r="D318">
        <f>IFERROR(C318-C317,"")</f>
        <v>2173</v>
      </c>
      <c r="E318" s="10">
        <v>4864</v>
      </c>
      <c r="F318">
        <f>E318-E317</f>
        <v>36</v>
      </c>
      <c r="G318" s="10">
        <v>243157</v>
      </c>
      <c r="H318">
        <f>G318-G317</f>
        <v>2029</v>
      </c>
      <c r="I318">
        <f>+IFERROR(C318-E318-G318,"")</f>
        <v>53513</v>
      </c>
      <c r="J318">
        <f>+IFERROR(I318-I317,"")</f>
        <v>108</v>
      </c>
      <c r="K318">
        <f>+IFERROR(E318/C318,"")</f>
        <v>1.6130850915651303E-2</v>
      </c>
      <c r="L318">
        <f>+IFERROR(G318/C318,"")</f>
        <v>0.80639994163178941</v>
      </c>
      <c r="M318">
        <f>+IFERROR(I318/C318,"")</f>
        <v>0.17746920745255926</v>
      </c>
      <c r="N318" s="22">
        <f>+IFERROR(D318/C318,"")</f>
        <v>7.2064841775720152E-3</v>
      </c>
      <c r="O318">
        <f>+IFERROR(F318/E318,"")</f>
        <v>7.4013157894736838E-3</v>
      </c>
      <c r="P318">
        <f>+IFERROR(H318/G318,"")</f>
        <v>8.3444029988854942E-3</v>
      </c>
      <c r="Q318">
        <f>+IFERROR(J318/I318,"")</f>
        <v>2.0182011847588435E-3</v>
      </c>
      <c r="R318" s="22">
        <f>+IFERROR(C318/3.974,"")</f>
        <v>75876.698540513331</v>
      </c>
      <c r="S318" s="22">
        <f>+IFERROR(E318/3.974,"")</f>
        <v>1223.9557121288374</v>
      </c>
      <c r="T318" s="22">
        <f>+IFERROR(G318/3.974,"")</f>
        <v>61186.965274282833</v>
      </c>
      <c r="U318" s="22">
        <f>+IFERROR(I318/3.974,"")</f>
        <v>13465.77755410166</v>
      </c>
      <c r="V318" s="10">
        <v>1550101</v>
      </c>
      <c r="W318">
        <f>V318-V317</f>
        <v>13046</v>
      </c>
      <c r="X318" s="22">
        <f>IFERROR(W318-W317,0)</f>
        <v>5343</v>
      </c>
      <c r="Y318" s="35">
        <f>IFERROR(V318/3.974,0)</f>
        <v>390060.64418721688</v>
      </c>
      <c r="Z318" s="10">
        <v>1245017</v>
      </c>
      <c r="AA318" s="22">
        <f>Z318-Z317</f>
        <v>10873</v>
      </c>
      <c r="AB318" s="28">
        <f>IFERROR(Z318/V318,0)</f>
        <v>0.80318443765922354</v>
      </c>
      <c r="AC318" s="31">
        <f>IFERROR(AA318-AA317,0)</f>
        <v>4512</v>
      </c>
      <c r="AD318">
        <f>V318-Z318</f>
        <v>305084</v>
      </c>
      <c r="AE318">
        <f>AD318-AD317</f>
        <v>2173</v>
      </c>
      <c r="AF318" s="28">
        <f>IFERROR(AD318/V318,0)</f>
        <v>0.19681556234077652</v>
      </c>
      <c r="AG318" s="31">
        <f>IFERROR(AE318-AE317,0)</f>
        <v>831</v>
      </c>
      <c r="AH318" s="35">
        <f>IFERROR(AE318/W318,0)</f>
        <v>0.16656446420358731</v>
      </c>
      <c r="AI318" s="35">
        <f>IFERROR(AD318/3.974,0)</f>
        <v>76770.005032712623</v>
      </c>
      <c r="AJ318" s="10">
        <v>50211</v>
      </c>
      <c r="AK318" s="22">
        <f>AJ318-AJ317</f>
        <v>196</v>
      </c>
      <c r="AL318" s="22">
        <f>IFERROR(AJ318/AJ317,0)-1</f>
        <v>3.9188243526941946E-3</v>
      </c>
      <c r="AM318" s="35">
        <f>IFERROR(AJ318/3.974,0)</f>
        <v>12634.876698540513</v>
      </c>
      <c r="AN318" s="35">
        <f>IFERROR(AJ318/C318," ")</f>
        <v>0.16651853522322524</v>
      </c>
      <c r="AO318" s="10">
        <v>705</v>
      </c>
      <c r="AP318">
        <f>AO318-AO317</f>
        <v>-59</v>
      </c>
      <c r="AQ318">
        <f>IFERROR(AO318/AO317,0)-1</f>
        <v>-7.722513089005234E-2</v>
      </c>
      <c r="AR318" s="35">
        <f>IFERROR(AO318/3.974,0)</f>
        <v>177.40312028183189</v>
      </c>
      <c r="AS318" s="10">
        <v>2356</v>
      </c>
      <c r="AT318" s="22">
        <f>AS318-AS317</f>
        <v>-31</v>
      </c>
      <c r="AU318" s="22">
        <f>IFERROR(AS318/AS317,0)-1</f>
        <v>-1.2987012987012991E-2</v>
      </c>
      <c r="AV318" s="35">
        <f>IFERROR(AS318/3.974,0)</f>
        <v>592.85354806240559</v>
      </c>
      <c r="AW318" s="51">
        <f>IFERROR(AS318/C318," ")</f>
        <v>7.8133809122685992E-3</v>
      </c>
      <c r="AX318" s="10">
        <v>241</v>
      </c>
      <c r="AY318">
        <f>AX318-AX317</f>
        <v>2</v>
      </c>
      <c r="AZ318" s="22">
        <f>IFERROR(AX318/AX317,0)-1</f>
        <v>8.3682008368199945E-3</v>
      </c>
      <c r="BA318" s="35">
        <f>IFERROR(AX318/3.974,0)</f>
        <v>60.644187216909913</v>
      </c>
      <c r="BB318" s="51">
        <f>IFERROR(AX318/C318," ")</f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>IFERROR(BC318-BC317,0)</f>
        <v>108</v>
      </c>
      <c r="BE318" s="51">
        <f>IFERROR(BC318/BC317,0)-1</f>
        <v>2.0222825578128933E-3</v>
      </c>
      <c r="BF318" s="35">
        <f>IFERROR(BC318/3.974,0)</f>
        <v>13465.77755410166</v>
      </c>
      <c r="BG318" s="35">
        <f>IFERROR(BC318/C318," ")</f>
        <v>0.17746920745255926</v>
      </c>
      <c r="BH318" s="45">
        <v>51933</v>
      </c>
      <c r="BI318" s="48">
        <f>IFERROR((BH318-BH317), 0)</f>
        <v>367</v>
      </c>
      <c r="BJ318" s="14">
        <v>119330</v>
      </c>
      <c r="BK318" s="48">
        <f>IFERROR((BJ318-BJ317),0)</f>
        <v>797</v>
      </c>
      <c r="BL318" s="14">
        <v>88320</v>
      </c>
      <c r="BM318" s="48">
        <f>IFERROR((BL318-BL317),0)</f>
        <v>696</v>
      </c>
      <c r="BN318" s="14">
        <v>34774</v>
      </c>
      <c r="BO318" s="48">
        <f>IFERROR((BN318-BN317),0)</f>
        <v>258</v>
      </c>
      <c r="BP318" s="14">
        <v>7177</v>
      </c>
      <c r="BQ318" s="48">
        <f>IFERROR((BP318-BP317),0)</f>
        <v>55</v>
      </c>
      <c r="BR318" s="16">
        <v>29</v>
      </c>
      <c r="BS318" s="24">
        <f>IFERROR((BR318-BR317),0)</f>
        <v>0</v>
      </c>
      <c r="BT318" s="16">
        <v>225</v>
      </c>
      <c r="BU318" s="24">
        <f>IFERROR((BT318-BT317),0)</f>
        <v>0</v>
      </c>
      <c r="BV318" s="16">
        <v>959</v>
      </c>
      <c r="BW318" s="24">
        <f>IFERROR((BV318-BV317),0)</f>
        <v>6</v>
      </c>
      <c r="BX318" s="16">
        <v>2377</v>
      </c>
      <c r="BY318" s="24">
        <f>IFERROR((BX318-BX317),0)</f>
        <v>17</v>
      </c>
      <c r="BZ318" s="21">
        <v>1274</v>
      </c>
      <c r="CA318" s="27">
        <f>IFERROR((BZ318-BZ317),0)</f>
        <v>13</v>
      </c>
    </row>
    <row r="319" spans="1:79">
      <c r="A319" s="3">
        <v>44216</v>
      </c>
      <c r="B319" s="22">
        <v>44216</v>
      </c>
      <c r="C319" s="10">
        <v>303777</v>
      </c>
      <c r="D319">
        <f>IFERROR(C319-C318,"")</f>
        <v>2243</v>
      </c>
      <c r="E319" s="10">
        <v>4912</v>
      </c>
      <c r="F319">
        <f>E319-E318</f>
        <v>48</v>
      </c>
      <c r="G319" s="10">
        <v>246452</v>
      </c>
      <c r="H319">
        <f>G319-G318</f>
        <v>3295</v>
      </c>
      <c r="I319">
        <f>+IFERROR(C319-E319-G319,"")</f>
        <v>52413</v>
      </c>
      <c r="J319">
        <f>+IFERROR(I319-I318,"")</f>
        <v>-1100</v>
      </c>
      <c r="K319">
        <f>+IFERROR(E319/C319,"")</f>
        <v>1.6169756103984172E-2</v>
      </c>
      <c r="L319">
        <f>+IFERROR(G319/C319,"")</f>
        <v>0.81129249416512772</v>
      </c>
      <c r="M319">
        <f>+IFERROR(I319/C319,"")</f>
        <v>0.17253774973088812</v>
      </c>
      <c r="N319" s="22">
        <f>+IFERROR(D319/C319,"")</f>
        <v>7.3837058105123169E-3</v>
      </c>
      <c r="O319">
        <f>+IFERROR(F319/E319,"")</f>
        <v>9.7719869706840382E-3</v>
      </c>
      <c r="P319">
        <f>+IFERROR(H319/G319,"")</f>
        <v>1.3369743398308799E-2</v>
      </c>
      <c r="Q319">
        <f>+IFERROR(J319/I319,"")</f>
        <v>-2.0987159674126649E-2</v>
      </c>
      <c r="R319" s="22">
        <f>+IFERROR(C319/3.974,"")</f>
        <v>76441.117262204323</v>
      </c>
      <c r="S319" s="22">
        <f>+IFERROR(E319/3.974,"")</f>
        <v>1236.0342224458982</v>
      </c>
      <c r="T319" s="22">
        <f>+IFERROR(G319/3.974,"")</f>
        <v>62016.104680422744</v>
      </c>
      <c r="U319" s="22">
        <f>+IFERROR(I319/3.974,"")</f>
        <v>13188.978359335681</v>
      </c>
      <c r="V319" s="10">
        <v>1563685</v>
      </c>
      <c r="W319">
        <f>V319-V318</f>
        <v>13584</v>
      </c>
      <c r="X319" s="22">
        <f>IFERROR(W319-W318,0)</f>
        <v>538</v>
      </c>
      <c r="Y319" s="35">
        <f>IFERROR(V319/3.974,0)</f>
        <v>393478.8626069451</v>
      </c>
      <c r="Z319" s="10">
        <v>1256358</v>
      </c>
      <c r="AA319" s="22">
        <f>Z319-Z318</f>
        <v>11341</v>
      </c>
      <c r="AB319" s="28">
        <f>IFERROR(Z319/V319,0)</f>
        <v>0.80345977610580133</v>
      </c>
      <c r="AC319" s="31">
        <f>IFERROR(AA319-AA318,0)</f>
        <v>468</v>
      </c>
      <c r="AD319">
        <f>V319-Z319</f>
        <v>307327</v>
      </c>
      <c r="AE319">
        <f>AD319-AD318</f>
        <v>2243</v>
      </c>
      <c r="AF319" s="28">
        <f>IFERROR(AD319/V319,0)</f>
        <v>0.19654022389419865</v>
      </c>
      <c r="AG319" s="31">
        <f>IFERROR(AE319-AE318,0)</f>
        <v>70</v>
      </c>
      <c r="AH319" s="35">
        <f>IFERROR(AE319/W319,0)</f>
        <v>0.16512073027090696</v>
      </c>
      <c r="AI319" s="35">
        <f>IFERROR(AD319/3.974,0)</f>
        <v>77334.423754403615</v>
      </c>
      <c r="AJ319" s="10">
        <v>49133</v>
      </c>
      <c r="AK319" s="22">
        <f>AJ319-AJ318</f>
        <v>-1078</v>
      </c>
      <c r="AL319" s="22">
        <f>IFERROR(AJ319/AJ318,0)-1</f>
        <v>-2.1469399135647604E-2</v>
      </c>
      <c r="AM319" s="35">
        <f>IFERROR(AJ319/3.974,0)</f>
        <v>12363.613487669854</v>
      </c>
      <c r="AN319" s="35">
        <f>IFERROR(AJ319/C319," ")</f>
        <v>0.16174035558979119</v>
      </c>
      <c r="AO319" s="10">
        <v>666</v>
      </c>
      <c r="AP319">
        <f>AO319-AO318</f>
        <v>-39</v>
      </c>
      <c r="AQ319">
        <f>IFERROR(AO319/AO318,0)-1</f>
        <v>-5.5319148936170182E-2</v>
      </c>
      <c r="AR319" s="35">
        <f>IFERROR(AO319/3.974,0)</f>
        <v>167.58933064921993</v>
      </c>
      <c r="AS319" s="10">
        <v>2373</v>
      </c>
      <c r="AT319" s="22">
        <f>AS319-AS318</f>
        <v>17</v>
      </c>
      <c r="AU319" s="22">
        <f>IFERROR(AS319/AS318,0)-1</f>
        <v>7.2156196943973239E-3</v>
      </c>
      <c r="AV319" s="35">
        <f>IFERROR(AS319/3.974,0)</f>
        <v>597.13135379969799</v>
      </c>
      <c r="AW319" s="51">
        <f>IFERROR(AS319/C319," ")</f>
        <v>7.8116513100070116E-3</v>
      </c>
      <c r="AX319" s="10">
        <v>241</v>
      </c>
      <c r="AY319">
        <f>AX319-AX318</f>
        <v>0</v>
      </c>
      <c r="AZ319" s="22">
        <f>IFERROR(AX319/AX318,0)-1</f>
        <v>0</v>
      </c>
      <c r="BA319" s="35">
        <f>IFERROR(AX319/3.974,0)</f>
        <v>60.644187216909913</v>
      </c>
      <c r="BB319" s="51">
        <f>IFERROR(AX319/C319," ")</f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>IFERROR(BC319-BC318,0)</f>
        <v>-1100</v>
      </c>
      <c r="BE319" s="51">
        <f>IFERROR(BC319/BC318,0)-1</f>
        <v>-2.0555752807728922E-2</v>
      </c>
      <c r="BF319" s="35">
        <f>IFERROR(BC319/3.974,0)</f>
        <v>13188.978359335681</v>
      </c>
      <c r="BG319" s="35">
        <f>IFERROR(BC319/C319," ")</f>
        <v>0.17253774973088812</v>
      </c>
      <c r="BH319" s="45">
        <v>52376</v>
      </c>
      <c r="BI319" s="48">
        <f>IFERROR((BH319-BH318), 0)</f>
        <v>443</v>
      </c>
      <c r="BJ319" s="14">
        <v>120131</v>
      </c>
      <c r="BK319" s="48">
        <f>IFERROR((BJ319-BJ318),0)</f>
        <v>801</v>
      </c>
      <c r="BL319" s="14">
        <v>88959</v>
      </c>
      <c r="BM319" s="48">
        <f>IFERROR((BL319-BL318),0)</f>
        <v>639</v>
      </c>
      <c r="BN319" s="14">
        <v>35081</v>
      </c>
      <c r="BO319" s="48">
        <f>IFERROR((BN319-BN318),0)</f>
        <v>307</v>
      </c>
      <c r="BP319" s="14">
        <v>7230</v>
      </c>
      <c r="BQ319" s="48">
        <f>IFERROR((BP319-BP318),0)</f>
        <v>53</v>
      </c>
      <c r="BR319" s="16">
        <v>29</v>
      </c>
      <c r="BS319" s="24">
        <f>IFERROR((BR319-BR318),0)</f>
        <v>0</v>
      </c>
      <c r="BT319" s="16">
        <v>226</v>
      </c>
      <c r="BU319" s="24">
        <f>IFERROR((BT319-BT318),0)</f>
        <v>1</v>
      </c>
      <c r="BV319" s="16">
        <v>971</v>
      </c>
      <c r="BW319" s="24">
        <f>IFERROR((BV319-BV318),0)</f>
        <v>12</v>
      </c>
      <c r="BX319" s="16">
        <v>2395</v>
      </c>
      <c r="BY319" s="24">
        <f>IFERROR((BX319-BX318),0)</f>
        <v>18</v>
      </c>
      <c r="BZ319" s="21">
        <v>1291</v>
      </c>
      <c r="CA319" s="27">
        <f>IFERROR((BZ319-BZ318),0)</f>
        <v>17</v>
      </c>
    </row>
    <row r="320" spans="1:79">
      <c r="A320" s="3">
        <v>44217</v>
      </c>
      <c r="B320" s="22">
        <v>44217</v>
      </c>
      <c r="C320" s="10">
        <v>305752</v>
      </c>
      <c r="D320">
        <f>IFERROR(C320-C319,"")</f>
        <v>1975</v>
      </c>
      <c r="E320" s="10">
        <v>4944</v>
      </c>
      <c r="F320">
        <f>E320-E319</f>
        <v>32</v>
      </c>
      <c r="G320" s="10">
        <v>250215</v>
      </c>
      <c r="H320">
        <f>G320-G319</f>
        <v>3763</v>
      </c>
      <c r="I320">
        <f>+IFERROR(C320-E320-G320,"")</f>
        <v>50593</v>
      </c>
      <c r="J320">
        <f>+IFERROR(I320-I319,"")</f>
        <v>-1820</v>
      </c>
      <c r="K320">
        <f>+IFERROR(E320/C320,"")</f>
        <v>1.6169967817054345E-2</v>
      </c>
      <c r="L320">
        <f>+IFERROR(G320/C320,"")</f>
        <v>0.81835932389649124</v>
      </c>
      <c r="M320">
        <f>+IFERROR(I320/C320,"")</f>
        <v>0.16547070828645438</v>
      </c>
      <c r="N320" s="22">
        <f>+IFERROR(D320/C320,"")</f>
        <v>6.4594835029697269E-3</v>
      </c>
      <c r="O320">
        <f>+IFERROR(F320/E320,"")</f>
        <v>6.4724919093851136E-3</v>
      </c>
      <c r="P320">
        <f>+IFERROR(H320/G320,"")</f>
        <v>1.5039066402893512E-2</v>
      </c>
      <c r="Q320">
        <f>+IFERROR(J320/I320,"")</f>
        <v>-3.5973355997865317E-2</v>
      </c>
      <c r="R320" s="22">
        <f>+IFERROR(C320/3.974,"")</f>
        <v>76938.097634625054</v>
      </c>
      <c r="S320" s="22">
        <f>+IFERROR(E320/3.974,"")</f>
        <v>1244.0865626572722</v>
      </c>
      <c r="T320" s="22">
        <f>+IFERROR(G320/3.974,"")</f>
        <v>62963.009562153995</v>
      </c>
      <c r="U320" s="22">
        <f>+IFERROR(I320/3.974,"")</f>
        <v>12731.001509813788</v>
      </c>
      <c r="V320" s="10">
        <v>1576882</v>
      </c>
      <c r="W320">
        <f>V320-V319</f>
        <v>13197</v>
      </c>
      <c r="X320" s="22">
        <f>IFERROR(W320-W319,0)</f>
        <v>-387</v>
      </c>
      <c r="Y320" s="35">
        <f>IFERROR(V320/3.974,0)</f>
        <v>396799.69803724205</v>
      </c>
      <c r="Z320" s="10">
        <v>1267580</v>
      </c>
      <c r="AA320" s="22">
        <f>Z320-Z319</f>
        <v>11222</v>
      </c>
      <c r="AB320" s="28">
        <f>IFERROR(Z320/V320,0)</f>
        <v>0.80385215888062644</v>
      </c>
      <c r="AC320" s="31">
        <f>IFERROR(AA320-AA319,0)</f>
        <v>-119</v>
      </c>
      <c r="AD320">
        <f>V320-Z320</f>
        <v>309302</v>
      </c>
      <c r="AE320">
        <f>AD320-AD319</f>
        <v>1975</v>
      </c>
      <c r="AF320" s="28">
        <f>IFERROR(AD320/V320,0)</f>
        <v>0.19614784111937356</v>
      </c>
      <c r="AG320" s="31">
        <f>IFERROR(AE320-AE319,0)</f>
        <v>-268</v>
      </c>
      <c r="AH320" s="35">
        <f>IFERROR(AE320/W320,0)</f>
        <v>0.14965522467227399</v>
      </c>
      <c r="AI320" s="35">
        <f>IFERROR(AD320/3.974,0)</f>
        <v>77831.40412682436</v>
      </c>
      <c r="AJ320" s="10">
        <v>47339</v>
      </c>
      <c r="AK320" s="22">
        <f>AJ320-AJ319</f>
        <v>-1794</v>
      </c>
      <c r="AL320" s="22">
        <f>IFERROR(AJ320/AJ319,0)-1</f>
        <v>-3.6513137809618845E-2</v>
      </c>
      <c r="AM320" s="35">
        <f>IFERROR(AJ320/3.974,0)</f>
        <v>11912.179164569703</v>
      </c>
      <c r="AN320" s="35">
        <f>IFERROR(AJ320/C320," ")</f>
        <v>0.15482809597320704</v>
      </c>
      <c r="AO320" s="10">
        <v>621</v>
      </c>
      <c r="AP320">
        <f>AO320-AO319</f>
        <v>-45</v>
      </c>
      <c r="AQ320">
        <f>IFERROR(AO320/AO319,0)-1</f>
        <v>-6.7567567567567544E-2</v>
      </c>
      <c r="AR320" s="35">
        <f>IFERROR(AO320/3.974,0)</f>
        <v>156.26572722697534</v>
      </c>
      <c r="AS320" s="10">
        <v>2390</v>
      </c>
      <c r="AT320" s="22">
        <f>AS320-AS319</f>
        <v>17</v>
      </c>
      <c r="AU320" s="22">
        <f>IFERROR(AS320/AS319,0)-1</f>
        <v>7.1639275179098405E-3</v>
      </c>
      <c r="AV320" s="35">
        <f>IFERROR(AS320/3.974,0)</f>
        <v>601.40915953699039</v>
      </c>
      <c r="AW320" s="51">
        <f>IFERROR(AS320/C320," ")</f>
        <v>7.8167926947329859E-3</v>
      </c>
      <c r="AX320" s="10">
        <v>243</v>
      </c>
      <c r="AY320">
        <f>AX320-AX319</f>
        <v>2</v>
      </c>
      <c r="AZ320" s="22">
        <f>IFERROR(AX320/AX319,0)-1</f>
        <v>8.2987551867219622E-3</v>
      </c>
      <c r="BA320" s="35">
        <f>IFERROR(AX320/3.974,0)</f>
        <v>61.147458480120783</v>
      </c>
      <c r="BB320" s="51">
        <f>IFERROR(AX320/C320," ")</f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>IFERROR(BC320-BC319,0)</f>
        <v>-1820</v>
      </c>
      <c r="BE320" s="51">
        <f>IFERROR(BC320/BC319,0)-1</f>
        <v>-3.4724209642645887E-2</v>
      </c>
      <c r="BF320" s="35">
        <f>IFERROR(BC320/3.974,0)</f>
        <v>12731.001509813788</v>
      </c>
      <c r="BG320" s="35">
        <f>IFERROR(BC320/C320," ")</f>
        <v>0.16547070828645438</v>
      </c>
      <c r="BH320" s="45">
        <v>52640</v>
      </c>
      <c r="BI320" s="48">
        <f>IFERROR((BH320-BH319), 0)</f>
        <v>264</v>
      </c>
      <c r="BJ320" s="14">
        <v>120953</v>
      </c>
      <c r="BK320" s="48">
        <f>IFERROR((BJ320-BJ319),0)</f>
        <v>822</v>
      </c>
      <c r="BL320" s="14">
        <v>89590</v>
      </c>
      <c r="BM320" s="48">
        <f>IFERROR((BL320-BL319),0)</f>
        <v>631</v>
      </c>
      <c r="BN320" s="14">
        <v>35302</v>
      </c>
      <c r="BO320" s="48">
        <f>IFERROR((BN320-BN319),0)</f>
        <v>221</v>
      </c>
      <c r="BP320" s="14">
        <v>7267</v>
      </c>
      <c r="BQ320" s="48">
        <f>IFERROR((BP320-BP319),0)</f>
        <v>37</v>
      </c>
      <c r="BR320" s="16">
        <v>29</v>
      </c>
      <c r="BS320" s="24">
        <f>IFERROR((BR320-BR319),0)</f>
        <v>0</v>
      </c>
      <c r="BT320" s="16">
        <v>227</v>
      </c>
      <c r="BU320" s="24">
        <f>IFERROR((BT320-BT319),0)</f>
        <v>1</v>
      </c>
      <c r="BV320" s="16">
        <v>975</v>
      </c>
      <c r="BW320" s="24">
        <f>IFERROR((BV320-BV319),0)</f>
        <v>4</v>
      </c>
      <c r="BX320" s="16">
        <v>2411</v>
      </c>
      <c r="BY320" s="24">
        <f>IFERROR((BX320-BX319),0)</f>
        <v>16</v>
      </c>
      <c r="BZ320" s="21">
        <v>1302</v>
      </c>
      <c r="CA320" s="27">
        <f>IFERROR((BZ320-BZ319),0)</f>
        <v>11</v>
      </c>
    </row>
    <row r="321" spans="1:79">
      <c r="A321" s="3">
        <v>44218</v>
      </c>
      <c r="B321" s="22">
        <v>44218</v>
      </c>
      <c r="C321" s="10">
        <v>307793</v>
      </c>
      <c r="D321">
        <f>IFERROR(C321-C320,"")</f>
        <v>2041</v>
      </c>
      <c r="E321" s="10">
        <v>4980</v>
      </c>
      <c r="F321">
        <f>E321-E320</f>
        <v>36</v>
      </c>
      <c r="G321" s="10">
        <v>253503</v>
      </c>
      <c r="H321">
        <f>G321-G320</f>
        <v>3288</v>
      </c>
      <c r="I321">
        <f>+IFERROR(C321-E321-G321,"")</f>
        <v>49310</v>
      </c>
      <c r="J321">
        <f>+IFERROR(I321-I320,"")</f>
        <v>-1283</v>
      </c>
      <c r="K321">
        <f>+IFERROR(E321/C321,"")</f>
        <v>1.6179705191476091E-2</v>
      </c>
      <c r="L321">
        <f>+IFERROR(G321/C321,"")</f>
        <v>0.82361522191862713</v>
      </c>
      <c r="M321">
        <f>+IFERROR(I321/C321,"")</f>
        <v>0.16020507288989677</v>
      </c>
      <c r="N321" s="22">
        <f>+IFERROR(D321/C321,"")</f>
        <v>6.6310799790768472E-3</v>
      </c>
      <c r="O321">
        <f>+IFERROR(F321/E321,"")</f>
        <v>7.2289156626506026E-3</v>
      </c>
      <c r="P321">
        <f>+IFERROR(H321/G321,"")</f>
        <v>1.2970260706973881E-2</v>
      </c>
      <c r="Q321">
        <f>+IFERROR(J321/I321,"")</f>
        <v>-2.6019063070371121E-2</v>
      </c>
      <c r="R321" s="22">
        <f>+IFERROR(C321/3.974,"")</f>
        <v>77451.685958731759</v>
      </c>
      <c r="S321" s="22">
        <f>+IFERROR(E321/3.974,"")</f>
        <v>1253.1454453950678</v>
      </c>
      <c r="T321" s="22">
        <f>+IFERROR(G321/3.974,"")</f>
        <v>63790.387518872667</v>
      </c>
      <c r="U321" s="22">
        <f>+IFERROR(I321/3.974,"")</f>
        <v>12408.152994464015</v>
      </c>
      <c r="V321" s="10">
        <v>1590184</v>
      </c>
      <c r="W321">
        <f>V321-V320</f>
        <v>13302</v>
      </c>
      <c r="X321" s="22">
        <f>IFERROR(W321-W320,0)</f>
        <v>105</v>
      </c>
      <c r="Y321" s="35">
        <f>IFERROR(V321/3.974,0)</f>
        <v>400146.95520885754</v>
      </c>
      <c r="Z321" s="10">
        <v>1278841</v>
      </c>
      <c r="AA321" s="22">
        <f>Z321-Z320</f>
        <v>11261</v>
      </c>
      <c r="AB321" s="28">
        <f>IFERROR(Z321/V321,0)</f>
        <v>0.80420944997560029</v>
      </c>
      <c r="AC321" s="31">
        <f>IFERROR(AA321-AA320,0)</f>
        <v>39</v>
      </c>
      <c r="AD321">
        <f>V321-Z321</f>
        <v>311343</v>
      </c>
      <c r="AE321">
        <f>AD321-AD320</f>
        <v>2041</v>
      </c>
      <c r="AF321" s="28">
        <f>IFERROR(AD321/V321,0)</f>
        <v>0.19579055002439968</v>
      </c>
      <c r="AG321" s="31">
        <f>IFERROR(AE321-AE320,0)</f>
        <v>66</v>
      </c>
      <c r="AH321" s="35">
        <f>IFERROR(AE321/W321,0)</f>
        <v>0.1534355735979552</v>
      </c>
      <c r="AI321" s="35">
        <f>IFERROR(AD321/3.974,0)</f>
        <v>78344.992450931051</v>
      </c>
      <c r="AJ321" s="10">
        <v>45974</v>
      </c>
      <c r="AK321" s="22">
        <f>AJ321-AJ320</f>
        <v>-1365</v>
      </c>
      <c r="AL321" s="22">
        <f>IFERROR(AJ321/AJ320,0)-1</f>
        <v>-2.8834576142292789E-2</v>
      </c>
      <c r="AM321" s="35">
        <f>IFERROR(AJ321/3.974,0)</f>
        <v>11568.696527428283</v>
      </c>
      <c r="AN321" s="35">
        <f>IFERROR(AJ321/C321," ")</f>
        <v>0.14936661977367907</v>
      </c>
      <c r="AO321" s="10">
        <v>577</v>
      </c>
      <c r="AP321">
        <f>AO321-AO320</f>
        <v>-44</v>
      </c>
      <c r="AQ321">
        <f>IFERROR(AO321/AO320,0)-1</f>
        <v>-7.0853462157809965E-2</v>
      </c>
      <c r="AR321" s="35">
        <f>IFERROR(AO321/3.974,0)</f>
        <v>145.19375943633617</v>
      </c>
      <c r="AS321" s="10">
        <v>2500</v>
      </c>
      <c r="AT321" s="22">
        <f>AS321-AS320</f>
        <v>110</v>
      </c>
      <c r="AU321" s="22">
        <f>IFERROR(AS321/AS320,0)-1</f>
        <v>4.6025104602510414E-2</v>
      </c>
      <c r="AV321" s="35">
        <f>IFERROR(AS321/3.974,0)</f>
        <v>629.08907901358828</v>
      </c>
      <c r="AW321" s="51">
        <f>IFERROR(AS321/C321," ")</f>
        <v>8.1223419635924141E-3</v>
      </c>
      <c r="AX321" s="10">
        <v>259</v>
      </c>
      <c r="AY321">
        <f>AX321-AX320</f>
        <v>16</v>
      </c>
      <c r="AZ321" s="22">
        <f>IFERROR(AX321/AX320,0)-1</f>
        <v>6.5843621399176877E-2</v>
      </c>
      <c r="BA321" s="35">
        <f>IFERROR(AX321/3.974,0)</f>
        <v>65.173628585807748</v>
      </c>
      <c r="BB321" s="51">
        <f>IFERROR(AX321/C321," ")</f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>IFERROR(BC321-BC320,0)</f>
        <v>-1283</v>
      </c>
      <c r="BE321" s="51">
        <f>IFERROR(BC321/BC320,0)-1</f>
        <v>-2.5359239420473134E-2</v>
      </c>
      <c r="BF321" s="35">
        <f>IFERROR(BC321/3.974,0)</f>
        <v>12408.152994464015</v>
      </c>
      <c r="BG321" s="35">
        <f>IFERROR(BC321/C321," ")</f>
        <v>0.16020507288989677</v>
      </c>
      <c r="BH321" s="45">
        <v>53158</v>
      </c>
      <c r="BI321" s="48">
        <f>IFERROR((BH321-BH320), 0)</f>
        <v>518</v>
      </c>
      <c r="BJ321" s="14">
        <v>121620</v>
      </c>
      <c r="BK321" s="48">
        <f>IFERROR((BJ321-BJ320),0)</f>
        <v>667</v>
      </c>
      <c r="BL321" s="14">
        <v>90085</v>
      </c>
      <c r="BM321" s="48">
        <f>IFERROR((BL321-BL320),0)</f>
        <v>495</v>
      </c>
      <c r="BN321" s="14">
        <v>35608</v>
      </c>
      <c r="BO321" s="48">
        <f>IFERROR((BN321-BN320),0)</f>
        <v>306</v>
      </c>
      <c r="BP321" s="14">
        <v>7322</v>
      </c>
      <c r="BQ321" s="48">
        <f>IFERROR((BP321-BP320),0)</f>
        <v>55</v>
      </c>
      <c r="BR321" s="16">
        <v>29</v>
      </c>
      <c r="BS321" s="24">
        <f>IFERROR((BR321-BR320),0)</f>
        <v>0</v>
      </c>
      <c r="BT321" s="16">
        <v>229</v>
      </c>
      <c r="BU321" s="24">
        <f>IFERROR((BT321-BT320),0)</f>
        <v>2</v>
      </c>
      <c r="BV321" s="16">
        <v>982</v>
      </c>
      <c r="BW321" s="24">
        <f>IFERROR((BV321-BV320),0)</f>
        <v>7</v>
      </c>
      <c r="BX321" s="16">
        <v>2427</v>
      </c>
      <c r="BY321" s="24">
        <f>IFERROR((BX321-BX320),0)</f>
        <v>16</v>
      </c>
      <c r="BZ321" s="21">
        <v>1313</v>
      </c>
      <c r="CA321" s="27">
        <f>IFERROR((BZ321-BZ320),0)</f>
        <v>11</v>
      </c>
    </row>
    <row r="322" spans="1:79">
      <c r="A322" s="3">
        <v>44219</v>
      </c>
      <c r="B322" s="22">
        <v>44219</v>
      </c>
      <c r="C322" s="10">
        <v>309851</v>
      </c>
      <c r="D322">
        <f>IFERROR(C322-C321,"")</f>
        <v>2058</v>
      </c>
      <c r="E322" s="10">
        <v>5034</v>
      </c>
      <c r="F322">
        <f>E322-E321</f>
        <v>54</v>
      </c>
      <c r="G322" s="10">
        <v>256587</v>
      </c>
      <c r="H322">
        <f>G322-G321</f>
        <v>3084</v>
      </c>
      <c r="I322">
        <f>+IFERROR(C322-E322-G322,"")</f>
        <v>48230</v>
      </c>
      <c r="J322">
        <f>+IFERROR(I322-I321,"")</f>
        <v>-1080</v>
      </c>
      <c r="K322">
        <f>+IFERROR(E322/C322,"")</f>
        <v>1.6246518487918388E-2</v>
      </c>
      <c r="L322">
        <f>+IFERROR(G322/C322,"")</f>
        <v>0.82809802130701526</v>
      </c>
      <c r="M322">
        <f>+IFERROR(I322/C322,"")</f>
        <v>0.15565546020506629</v>
      </c>
      <c r="N322" s="22">
        <f>+IFERROR(D322/C322,"")</f>
        <v>6.6419020755137149E-3</v>
      </c>
      <c r="O322">
        <f>+IFERROR(F322/E322,"")</f>
        <v>1.0727056019070322E-2</v>
      </c>
      <c r="P322">
        <f>+IFERROR(H322/G322,"")</f>
        <v>1.2019315086111143E-2</v>
      </c>
      <c r="Q322">
        <f>+IFERROR(J322/I322,"")</f>
        <v>-2.2392701637984656E-2</v>
      </c>
      <c r="R322" s="22">
        <f>+IFERROR(C322/3.974,"")</f>
        <v>77969.552088575743</v>
      </c>
      <c r="S322" s="22">
        <f>+IFERROR(E322/3.974,"")</f>
        <v>1266.7337695017613</v>
      </c>
      <c r="T322" s="22">
        <f>+IFERROR(G322/3.974,"")</f>
        <v>64566.431806743829</v>
      </c>
      <c r="U322" s="22">
        <f>+IFERROR(I322/3.974,"")</f>
        <v>12136.386512330146</v>
      </c>
      <c r="V322" s="10">
        <v>1603361</v>
      </c>
      <c r="W322">
        <f>V322-V321</f>
        <v>13177</v>
      </c>
      <c r="X322" s="22">
        <f>IFERROR(W322-W321,0)</f>
        <v>-125</v>
      </c>
      <c r="Y322" s="35">
        <f>IFERROR(V322/3.974,0)</f>
        <v>403462.75792652235</v>
      </c>
      <c r="Z322" s="10">
        <v>1289960</v>
      </c>
      <c r="AA322" s="22">
        <f>Z322-Z321</f>
        <v>11119</v>
      </c>
      <c r="AB322" s="28">
        <f>IFERROR(Z322/V322,0)</f>
        <v>0.80453497372082772</v>
      </c>
      <c r="AC322" s="31">
        <f>IFERROR(AA322-AA321,0)</f>
        <v>-142</v>
      </c>
      <c r="AD322">
        <f>V322-Z322</f>
        <v>313401</v>
      </c>
      <c r="AE322">
        <f>AD322-AD321</f>
        <v>2058</v>
      </c>
      <c r="AF322" s="28">
        <f>IFERROR(AD322/V322,0)</f>
        <v>0.19546502627917231</v>
      </c>
      <c r="AG322" s="31">
        <f>IFERROR(AE322-AE321,0)</f>
        <v>17</v>
      </c>
      <c r="AH322" s="35">
        <f>IFERROR(AE322/W322,0)</f>
        <v>0.1561812248615011</v>
      </c>
      <c r="AI322" s="35">
        <f>IFERROR(AD322/3.974,0)</f>
        <v>78862.858580775035</v>
      </c>
      <c r="AJ322" s="10">
        <v>44918</v>
      </c>
      <c r="AK322" s="22">
        <f>AJ322-AJ321</f>
        <v>-1056</v>
      </c>
      <c r="AL322" s="22">
        <f>IFERROR(AJ322/AJ321,0)-1</f>
        <v>-2.2969504502544869E-2</v>
      </c>
      <c r="AM322" s="35">
        <f>IFERROR(AJ322/3.974,0)</f>
        <v>11302.969300452944</v>
      </c>
      <c r="AN322" s="35">
        <f>IFERROR(AJ322/C322," ")</f>
        <v>0.14496645161706756</v>
      </c>
      <c r="AO322" s="10">
        <v>559</v>
      </c>
      <c r="AP322">
        <f>AO322-AO321</f>
        <v>-18</v>
      </c>
      <c r="AQ322">
        <f>IFERROR(AO322/AO321,0)-1</f>
        <v>-3.119584055459268E-2</v>
      </c>
      <c r="AR322" s="35">
        <f>IFERROR(AO322/3.974,0)</f>
        <v>140.66431806743833</v>
      </c>
      <c r="AS322" s="10">
        <v>2492</v>
      </c>
      <c r="AT322" s="22">
        <f>AS322-AS321</f>
        <v>-8</v>
      </c>
      <c r="AU322" s="22">
        <f>IFERROR(AS322/AS321,0)-1</f>
        <v>-3.1999999999999806E-3</v>
      </c>
      <c r="AV322" s="35">
        <f>IFERROR(AS322/3.974,0)</f>
        <v>627.07599396074477</v>
      </c>
      <c r="AW322" s="51">
        <f>IFERROR(AS322/C322," ")</f>
        <v>8.0425753023227291E-3</v>
      </c>
      <c r="AX322" s="10">
        <v>251</v>
      </c>
      <c r="AY322">
        <f>AX322-AX321</f>
        <v>-8</v>
      </c>
      <c r="AZ322" s="22">
        <f>IFERROR(AX322/AX321,0)-1</f>
        <v>-3.0888030888030937E-2</v>
      </c>
      <c r="BA322" s="35">
        <f>IFERROR(AX322/3.974,0)</f>
        <v>63.160543532964262</v>
      </c>
      <c r="BB322" s="51">
        <f>IFERROR(AX322/C322," ")</f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>IFERROR(BC322-BC321,0)</f>
        <v>-1090</v>
      </c>
      <c r="BE322" s="51">
        <f>IFERROR(BC322/BC321,0)-1</f>
        <v>-2.2105049685662181E-2</v>
      </c>
      <c r="BF322" s="35">
        <f>IFERROR(BC322/3.974,0)</f>
        <v>12133.870156014091</v>
      </c>
      <c r="BG322" s="35">
        <f>IFERROR(BC322/C322," ")</f>
        <v>0.15562318662841171</v>
      </c>
      <c r="BH322" s="45">
        <v>53616</v>
      </c>
      <c r="BI322" s="48">
        <f>IFERROR((BH322-BH321), 0)</f>
        <v>458</v>
      </c>
      <c r="BJ322" s="14">
        <v>122300</v>
      </c>
      <c r="BK322" s="48">
        <f>IFERROR((BJ322-BJ321),0)</f>
        <v>680</v>
      </c>
      <c r="BL322" s="14">
        <v>90696</v>
      </c>
      <c r="BM322" s="48">
        <f>IFERROR((BL322-BL321),0)</f>
        <v>611</v>
      </c>
      <c r="BN322" s="14">
        <v>35879</v>
      </c>
      <c r="BO322" s="48">
        <f>IFERROR((BN322-BN321),0)</f>
        <v>271</v>
      </c>
      <c r="BP322" s="14">
        <v>7360</v>
      </c>
      <c r="BQ322" s="48">
        <f>IFERROR((BP322-BP321),0)</f>
        <v>38</v>
      </c>
      <c r="BR322" s="16">
        <v>29</v>
      </c>
      <c r="BS322" s="24">
        <f>IFERROR((BR322-BR321),0)</f>
        <v>0</v>
      </c>
      <c r="BT322" s="16">
        <v>231</v>
      </c>
      <c r="BU322" s="24">
        <f>IFERROR((BT322-BT321),0)</f>
        <v>2</v>
      </c>
      <c r="BV322" s="16">
        <v>987</v>
      </c>
      <c r="BW322" s="24">
        <f>IFERROR((BV322-BV321),0)</f>
        <v>5</v>
      </c>
      <c r="BX322" s="16">
        <v>2456</v>
      </c>
      <c r="BY322" s="24">
        <f>IFERROR((BX322-BX321),0)</f>
        <v>29</v>
      </c>
      <c r="BZ322" s="21">
        <v>1331</v>
      </c>
      <c r="CA322" s="27">
        <f>IFERROR((BZ322-BZ321),0)</f>
        <v>18</v>
      </c>
    </row>
    <row r="323" spans="1:79">
      <c r="A323" s="3">
        <v>44220</v>
      </c>
      <c r="B323" s="22">
        <v>44220</v>
      </c>
      <c r="C323" s="10">
        <v>311244</v>
      </c>
      <c r="D323">
        <f>IFERROR(C323-C322,"")</f>
        <v>1393</v>
      </c>
      <c r="E323" s="10">
        <v>5063</v>
      </c>
      <c r="F323">
        <f>E323-E322</f>
        <v>29</v>
      </c>
      <c r="G323" s="10">
        <v>259095</v>
      </c>
      <c r="H323">
        <f>G323-G322</f>
        <v>2508</v>
      </c>
      <c r="I323">
        <f>+IFERROR(C323-E323-G323,"")</f>
        <v>47086</v>
      </c>
      <c r="J323">
        <f>+IFERROR(I323-I322,"")</f>
        <v>-1144</v>
      </c>
      <c r="K323">
        <f>+IFERROR(E323/C323,"")</f>
        <v>1.6266980247008778E-2</v>
      </c>
      <c r="L323">
        <f>+IFERROR(G323/C323,"")</f>
        <v>0.8324497821644754</v>
      </c>
      <c r="M323">
        <f>+IFERROR(I323/C323,"")</f>
        <v>0.15128323758851575</v>
      </c>
      <c r="N323" s="22">
        <f>+IFERROR(D323/C323,"")</f>
        <v>4.4755882844327924E-3</v>
      </c>
      <c r="O323">
        <f>+IFERROR(F323/E323,"")</f>
        <v>5.7278293501876361E-3</v>
      </c>
      <c r="P323">
        <f>+IFERROR(H323/G323,"")</f>
        <v>9.6798471603079944E-3</v>
      </c>
      <c r="Q323">
        <f>+IFERROR(J323/I323,"")</f>
        <v>-2.4295969077857537E-2</v>
      </c>
      <c r="R323" s="22">
        <f>+IFERROR(C323/3.974,"")</f>
        <v>78320.08052340211</v>
      </c>
      <c r="S323" s="22">
        <f>+IFERROR(E323/3.974,"")</f>
        <v>1274.0312028183191</v>
      </c>
      <c r="T323" s="22">
        <f>+IFERROR(G323/3.974,"")</f>
        <v>65197.533970810262</v>
      </c>
      <c r="U323" s="22">
        <f>+IFERROR(I323/3.974,"")</f>
        <v>11848.515349773528</v>
      </c>
      <c r="V323" s="10">
        <v>1612640</v>
      </c>
      <c r="W323">
        <f>V323-V322</f>
        <v>9279</v>
      </c>
      <c r="X323" s="22">
        <f>IFERROR(W323-W322,0)</f>
        <v>-3898</v>
      </c>
      <c r="Y323" s="35">
        <f>IFERROR(V323/3.974,0)</f>
        <v>405797.68495218921</v>
      </c>
      <c r="Z323" s="10">
        <v>1297846</v>
      </c>
      <c r="AA323" s="22">
        <f>Z323-Z322</f>
        <v>7886</v>
      </c>
      <c r="AB323" s="28">
        <f>IFERROR(Z323/V323,0)</f>
        <v>0.8047958626847902</v>
      </c>
      <c r="AC323" s="31">
        <f>IFERROR(AA323-AA322,0)</f>
        <v>-3233</v>
      </c>
      <c r="AD323">
        <f>V323-Z323</f>
        <v>314794</v>
      </c>
      <c r="AE323">
        <f>AD323-AD322</f>
        <v>1393</v>
      </c>
      <c r="AF323" s="28">
        <f>IFERROR(AD323/V323,0)</f>
        <v>0.19520413731520983</v>
      </c>
      <c r="AG323" s="31">
        <f>IFERROR(AE323-AE322,0)</f>
        <v>-665</v>
      </c>
      <c r="AH323" s="35">
        <f>IFERROR(AE323/W323,0)</f>
        <v>0.15012393576894062</v>
      </c>
      <c r="AI323" s="35">
        <f>IFERROR(AD323/3.974,0)</f>
        <v>79213.387015601402</v>
      </c>
      <c r="AJ323" s="10">
        <v>43922</v>
      </c>
      <c r="AK323" s="22">
        <f>AJ323-AJ322</f>
        <v>-996</v>
      </c>
      <c r="AL323" s="22">
        <f>IFERROR(AJ323/AJ322,0)-1</f>
        <v>-2.2173738812948041E-2</v>
      </c>
      <c r="AM323" s="35">
        <f>IFERROR(AJ323/3.974,0)</f>
        <v>11052.34021137393</v>
      </c>
      <c r="AN323" s="35">
        <f>IFERROR(AJ323/C323," ")</f>
        <v>0.14111757977663827</v>
      </c>
      <c r="AO323" s="10">
        <v>578</v>
      </c>
      <c r="AP323">
        <f>AO323-AO322</f>
        <v>19</v>
      </c>
      <c r="AQ323">
        <f>IFERROR(AO323/AO322,0)-1</f>
        <v>3.3989266547405972E-2</v>
      </c>
      <c r="AR323" s="35">
        <f>IFERROR(AO323/3.974,0)</f>
        <v>145.4453950679416</v>
      </c>
      <c r="AS323" s="10">
        <v>2370</v>
      </c>
      <c r="AT323" s="22">
        <f>AS323-AS322</f>
        <v>-122</v>
      </c>
      <c r="AU323" s="22">
        <f>IFERROR(AS323/AS322,0)-1</f>
        <v>-4.8956661316211902E-2</v>
      </c>
      <c r="AV323" s="35">
        <f>IFERROR(AS323/3.974,0)</f>
        <v>596.37644690488173</v>
      </c>
      <c r="AW323" s="51">
        <f>IFERROR(AS323/C323," ")</f>
        <v>7.6146046188842196E-3</v>
      </c>
      <c r="AX323" s="10">
        <v>216</v>
      </c>
      <c r="AY323">
        <f>AX323-AX322</f>
        <v>-35</v>
      </c>
      <c r="AZ323" s="22">
        <f>IFERROR(AX323/AX322,0)-1</f>
        <v>-0.1394422310756972</v>
      </c>
      <c r="BA323" s="35">
        <f>IFERROR(AX323/3.974,0)</f>
        <v>54.35329642677403</v>
      </c>
      <c r="BB323" s="51">
        <f>IFERROR(AX323/C323," ")</f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>IFERROR(BC323-BC322,0)</f>
        <v>-1134</v>
      </c>
      <c r="BE323" s="51">
        <f>IFERROR(BC323/BC322,0)-1</f>
        <v>-2.3517212774782248E-2</v>
      </c>
      <c r="BF323" s="35">
        <f>IFERROR(BC323/3.974,0)</f>
        <v>11848.515349773528</v>
      </c>
      <c r="BG323" s="35">
        <f>IFERROR(BC323/C323," ")</f>
        <v>0.15128323758851575</v>
      </c>
      <c r="BH323" s="45">
        <v>53949</v>
      </c>
      <c r="BI323" s="48">
        <f>IFERROR((BH323-BH322), 0)</f>
        <v>333</v>
      </c>
      <c r="BJ323" s="14">
        <v>122779</v>
      </c>
      <c r="BK323" s="48">
        <f>IFERROR((BJ323-BJ322),0)</f>
        <v>479</v>
      </c>
      <c r="BL323" s="14">
        <v>91062</v>
      </c>
      <c r="BM323" s="48">
        <f>IFERROR((BL323-BL322),0)</f>
        <v>366</v>
      </c>
      <c r="BN323" s="14">
        <v>36056</v>
      </c>
      <c r="BO323" s="48">
        <f>IFERROR((BN323-BN322),0)</f>
        <v>177</v>
      </c>
      <c r="BP323" s="14">
        <v>7398</v>
      </c>
      <c r="BQ323" s="48">
        <f>IFERROR((BP323-BP322),0)</f>
        <v>38</v>
      </c>
      <c r="BR323" s="16">
        <v>29</v>
      </c>
      <c r="BS323" s="24">
        <f>IFERROR((BR323-BR322),0)</f>
        <v>0</v>
      </c>
      <c r="BT323" s="16">
        <v>234</v>
      </c>
      <c r="BU323" s="24">
        <f>IFERROR((BT323-BT322),0)</f>
        <v>3</v>
      </c>
      <c r="BV323" s="16">
        <v>994</v>
      </c>
      <c r="BW323" s="24">
        <f>IFERROR((BV323-BV322),0)</f>
        <v>7</v>
      </c>
      <c r="BX323" s="16">
        <v>2469</v>
      </c>
      <c r="BY323" s="24">
        <f>IFERROR((BX323-BX322),0)</f>
        <v>13</v>
      </c>
      <c r="BZ323" s="21">
        <v>1337</v>
      </c>
      <c r="CA323" s="27">
        <f>IFERROR((BZ323-BZ322),0)</f>
        <v>6</v>
      </c>
    </row>
    <row r="324" spans="1:79">
      <c r="A324" s="3">
        <v>44221</v>
      </c>
      <c r="B324" s="22">
        <v>44221</v>
      </c>
      <c r="C324" s="10">
        <v>312158</v>
      </c>
      <c r="D324">
        <f>IFERROR(C324-C323,"")</f>
        <v>914</v>
      </c>
      <c r="E324" s="10">
        <v>5098</v>
      </c>
      <c r="F324">
        <f>E324-E323</f>
        <v>35</v>
      </c>
      <c r="G324" s="10">
        <v>261291</v>
      </c>
      <c r="H324">
        <f>G324-G323</f>
        <v>2196</v>
      </c>
      <c r="I324">
        <f>+IFERROR(C324-E324-G324,"")</f>
        <v>45769</v>
      </c>
      <c r="J324">
        <f>+IFERROR(I324-I323,"")</f>
        <v>-1317</v>
      </c>
      <c r="K324">
        <f>+IFERROR(E324/C324,"")</f>
        <v>1.6331473164230934E-2</v>
      </c>
      <c r="L324">
        <f>+IFERROR(G324/C324,"")</f>
        <v>0.83704726452629763</v>
      </c>
      <c r="M324">
        <f>+IFERROR(I324/C324,"")</f>
        <v>0.14662126230947148</v>
      </c>
      <c r="N324" s="22">
        <f>+IFERROR(D324/C324,"")</f>
        <v>2.9280044080241415E-3</v>
      </c>
      <c r="O324">
        <f>+IFERROR(F324/E324,"")</f>
        <v>6.8654374264417416E-3</v>
      </c>
      <c r="P324">
        <f>+IFERROR(H324/G324,"")</f>
        <v>8.404422655200524E-3</v>
      </c>
      <c r="Q324">
        <f>+IFERROR(J324/I324,"")</f>
        <v>-2.8774934999672267E-2</v>
      </c>
      <c r="R324" s="22">
        <f>+IFERROR(C324/3.974,"")</f>
        <v>78550.075490689473</v>
      </c>
      <c r="S324" s="22">
        <f>+IFERROR(E324/3.974,"")</f>
        <v>1282.8384499245092</v>
      </c>
      <c r="T324" s="22">
        <f>+IFERROR(G324/3.974,"")</f>
        <v>65750.125817815802</v>
      </c>
      <c r="U324" s="22">
        <f>+IFERROR(I324/3.974,"")</f>
        <v>11517.111222949168</v>
      </c>
      <c r="V324" s="10">
        <v>1619025</v>
      </c>
      <c r="W324">
        <f>V324-V323</f>
        <v>6385</v>
      </c>
      <c r="X324" s="22">
        <f>IFERROR(W324-W323,0)</f>
        <v>-2894</v>
      </c>
      <c r="Y324" s="35">
        <f>IFERROR(V324/3.974,0)</f>
        <v>407404.37845998991</v>
      </c>
      <c r="Z324" s="10">
        <v>1303317</v>
      </c>
      <c r="AA324" s="22">
        <f>Z324-Z323</f>
        <v>5471</v>
      </c>
      <c r="AB324" s="28">
        <f>IFERROR(Z324/V324,0)</f>
        <v>0.80500115810441475</v>
      </c>
      <c r="AC324" s="31">
        <f>IFERROR(AA324-AA323,0)</f>
        <v>-2415</v>
      </c>
      <c r="AD324">
        <f>V324-Z324</f>
        <v>315708</v>
      </c>
      <c r="AE324">
        <f>AD324-AD323</f>
        <v>914</v>
      </c>
      <c r="AF324" s="28">
        <f>IFERROR(AD324/V324,0)</f>
        <v>0.19499884189558531</v>
      </c>
      <c r="AG324" s="31">
        <f>IFERROR(AE324-AE323,0)</f>
        <v>-479</v>
      </c>
      <c r="AH324" s="35">
        <f>IFERROR(AE324/W324,0)</f>
        <v>0.14314800313234141</v>
      </c>
      <c r="AI324" s="35">
        <f>IFERROR(AD324/3.974,0)</f>
        <v>79443.381982888779</v>
      </c>
      <c r="AJ324" s="10">
        <v>42497</v>
      </c>
      <c r="AK324" s="22">
        <f>AJ324-AJ323</f>
        <v>-1425</v>
      </c>
      <c r="AL324" s="22">
        <f>IFERROR(AJ324/AJ323,0)-1</f>
        <v>-3.2443877783343233E-2</v>
      </c>
      <c r="AM324" s="35">
        <f>IFERROR(AJ324/3.974,0)</f>
        <v>10693.759436336184</v>
      </c>
      <c r="AN324" s="35">
        <f>IFERROR(AJ324/C324," ")</f>
        <v>0.1361393909494551</v>
      </c>
      <c r="AO324" s="10">
        <v>562</v>
      </c>
      <c r="AP324">
        <f>AO324-AO323</f>
        <v>-16</v>
      </c>
      <c r="AQ324">
        <f>IFERROR(AO324/AO323,0)-1</f>
        <v>-2.7681660899653959E-2</v>
      </c>
      <c r="AR324" s="35">
        <f>IFERROR(AO324/3.974,0)</f>
        <v>141.41922496225465</v>
      </c>
      <c r="AS324" s="10">
        <v>2473</v>
      </c>
      <c r="AT324" s="22">
        <f>AS324-AS323</f>
        <v>103</v>
      </c>
      <c r="AU324" s="22">
        <f>IFERROR(AS324/AS323,0)-1</f>
        <v>4.3459915611814282E-2</v>
      </c>
      <c r="AV324" s="35">
        <f>IFERROR(AS324/3.974,0)</f>
        <v>622.29491696024149</v>
      </c>
      <c r="AW324" s="51">
        <f>IFERROR(AS324/C324," ")</f>
        <v>7.9222701324329348E-3</v>
      </c>
      <c r="AX324" s="10">
        <v>237</v>
      </c>
      <c r="AY324">
        <f>AX324-AX323</f>
        <v>21</v>
      </c>
      <c r="AZ324" s="22">
        <f>IFERROR(AX324/AX323,0)-1</f>
        <v>9.7222222222222321E-2</v>
      </c>
      <c r="BA324" s="35">
        <f>IFERROR(AX324/3.974,0)</f>
        <v>59.637644690488173</v>
      </c>
      <c r="BB324" s="51">
        <f>IFERROR(AX324/C324," ")</f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>IFERROR(BC324-BC323,0)</f>
        <v>-1317</v>
      </c>
      <c r="BE324" s="51">
        <f>IFERROR(BC324/BC323,0)-1</f>
        <v>-2.7970097268827265E-2</v>
      </c>
      <c r="BF324" s="35">
        <f>IFERROR(BC324/3.974,0)</f>
        <v>11517.111222949168</v>
      </c>
      <c r="BG324" s="35">
        <f>IFERROR(BC324/C324," ")</f>
        <v>0.14662126230947148</v>
      </c>
      <c r="BH324" s="45">
        <v>54191</v>
      </c>
      <c r="BI324" s="48">
        <f>IFERROR((BH324-BH323), 0)</f>
        <v>242</v>
      </c>
      <c r="BJ324" s="14">
        <v>123111</v>
      </c>
      <c r="BK324" s="48">
        <f>IFERROR((BJ324-BJ323),0)</f>
        <v>332</v>
      </c>
      <c r="BL324" s="14">
        <v>91228</v>
      </c>
      <c r="BM324" s="48">
        <f>IFERROR((BL324-BL323),0)</f>
        <v>166</v>
      </c>
      <c r="BN324" s="14">
        <v>36193</v>
      </c>
      <c r="BO324" s="48">
        <f>IFERROR((BN324-BN323),0)</f>
        <v>137</v>
      </c>
      <c r="BP324" s="14">
        <v>7435</v>
      </c>
      <c r="BQ324" s="48">
        <f>IFERROR((BP324-BP323),0)</f>
        <v>37</v>
      </c>
      <c r="BR324" s="16">
        <v>29</v>
      </c>
      <c r="BS324" s="24">
        <f>IFERROR((BR324-BR323),0)</f>
        <v>0</v>
      </c>
      <c r="BT324" s="16">
        <v>235</v>
      </c>
      <c r="BU324" s="24">
        <f>IFERROR((BT324-BT323),0)</f>
        <v>1</v>
      </c>
      <c r="BV324" s="16">
        <v>1000</v>
      </c>
      <c r="BW324" s="24">
        <f>IFERROR((BV324-BV323),0)</f>
        <v>6</v>
      </c>
      <c r="BX324" s="16">
        <v>2483</v>
      </c>
      <c r="BY324" s="24">
        <f>IFERROR((BX324-BX323),0)</f>
        <v>14</v>
      </c>
      <c r="BZ324" s="21">
        <v>1351</v>
      </c>
      <c r="CA324" s="27">
        <f>IFERROR((BZ324-BZ323),0)</f>
        <v>14</v>
      </c>
    </row>
    <row r="325" spans="1:79">
      <c r="A325" s="3">
        <v>44222</v>
      </c>
      <c r="B325" s="22">
        <v>44222</v>
      </c>
      <c r="C325" s="10">
        <v>313834</v>
      </c>
      <c r="D325">
        <f>IFERROR(C325-C324,"")</f>
        <v>1676</v>
      </c>
      <c r="E325" s="10">
        <v>5137</v>
      </c>
      <c r="F325">
        <f>E325-E324</f>
        <v>39</v>
      </c>
      <c r="G325" s="10">
        <v>263495</v>
      </c>
      <c r="H325">
        <f>G325-G324</f>
        <v>2204</v>
      </c>
      <c r="I325">
        <v>45202</v>
      </c>
      <c r="J325">
        <f>+IFERROR(I325-I324,"")</f>
        <v>-567</v>
      </c>
      <c r="K325">
        <f>+IFERROR(E325/C325,"")</f>
        <v>1.636852603605728E-2</v>
      </c>
      <c r="L325">
        <f>+IFERROR(G325/C325,"")</f>
        <v>0.83959991587909533</v>
      </c>
      <c r="M325">
        <f>+IFERROR(I325/C325,"")</f>
        <v>0.14403155808484741</v>
      </c>
      <c r="N325" s="22">
        <f>+IFERROR(D325/C325,"")</f>
        <v>5.3404028881510607E-3</v>
      </c>
      <c r="O325">
        <f>+IFERROR(F325/E325,"")</f>
        <v>7.5919797547206545E-3</v>
      </c>
      <c r="P325">
        <f>+IFERROR(H325/G325,"")</f>
        <v>8.3644850945938255E-3</v>
      </c>
      <c r="Q325">
        <f>+IFERROR(J325/I325,"")</f>
        <v>-1.2543692756957657E-2</v>
      </c>
      <c r="R325" s="22">
        <f>+IFERROR(C325/3.974,"")</f>
        <v>78971.816809260185</v>
      </c>
      <c r="S325" s="22">
        <f>+IFERROR(E325/3.974,"")</f>
        <v>1292.6522395571212</v>
      </c>
      <c r="T325" s="22">
        <f>+IFERROR(G325/3.974,"")</f>
        <v>66304.730749874172</v>
      </c>
      <c r="U325" s="22">
        <f>+IFERROR(I325/3.974,"")</f>
        <v>11374.433819828888</v>
      </c>
      <c r="V325" s="10">
        <v>1629815</v>
      </c>
      <c r="W325">
        <f>V325-V324</f>
        <v>10790</v>
      </c>
      <c r="X325" s="22">
        <f>IFERROR(W325-W324,0)</f>
        <v>4405</v>
      </c>
      <c r="Y325" s="35">
        <f>IFERROR(V325/3.974,0)</f>
        <v>410119.52692501259</v>
      </c>
      <c r="Z325" s="10">
        <v>1312431</v>
      </c>
      <c r="AA325" s="22">
        <f>Z325-Z324</f>
        <v>9114</v>
      </c>
      <c r="AB325" s="28">
        <f>IFERROR(Z325/V325,0)</f>
        <v>0.80526378760779593</v>
      </c>
      <c r="AC325" s="31">
        <f>IFERROR(AA325-AA324,0)</f>
        <v>3643</v>
      </c>
      <c r="AD325">
        <f>V325-Z325</f>
        <v>317384</v>
      </c>
      <c r="AE325">
        <f>AD325-AD324</f>
        <v>1676</v>
      </c>
      <c r="AF325" s="28">
        <f>IFERROR(AD325/V325,0)</f>
        <v>0.19473621239220401</v>
      </c>
      <c r="AG325" s="31">
        <f>IFERROR(AE325-AE324,0)</f>
        <v>762</v>
      </c>
      <c r="AH325" s="35">
        <f>IFERROR(AE325/W325,0)</f>
        <v>0.15532900834105653</v>
      </c>
      <c r="AI325" s="35">
        <f>IFERROR(AD325/3.974,0)</f>
        <v>79865.123301459476</v>
      </c>
      <c r="AJ325" s="10">
        <v>42000</v>
      </c>
      <c r="AK325" s="22">
        <f>AJ325-AJ324</f>
        <v>-497</v>
      </c>
      <c r="AL325" s="22">
        <f>IFERROR(AJ325/AJ324,0)-1</f>
        <v>-1.1694943172459227E-2</v>
      </c>
      <c r="AM325" s="35">
        <f>IFERROR(AJ325/3.974,0)</f>
        <v>10568.696527428283</v>
      </c>
      <c r="AN325" s="35">
        <f>IFERROR(AJ325/C325," ")</f>
        <v>0.13382871199423899</v>
      </c>
      <c r="AO325" s="10">
        <v>504</v>
      </c>
      <c r="AP325">
        <f>AO325-AO324</f>
        <v>-58</v>
      </c>
      <c r="AQ325">
        <f>IFERROR(AO325/AO324,0)-1</f>
        <v>-0.10320284697508897</v>
      </c>
      <c r="AR325" s="35">
        <f>IFERROR(AO325/3.974,0)</f>
        <v>126.8243583291394</v>
      </c>
      <c r="AS325" s="10">
        <v>2452</v>
      </c>
      <c r="AT325" s="22">
        <f>AS325-AS324</f>
        <v>-21</v>
      </c>
      <c r="AU325" s="22">
        <f>IFERROR(AS325/AS324,0)-1</f>
        <v>-8.4917104731095927E-3</v>
      </c>
      <c r="AV325" s="35">
        <f>IFERROR(AS325/3.974,0)</f>
        <v>617.01056869652734</v>
      </c>
      <c r="AW325" s="51">
        <f>IFERROR(AS325/C325," ")</f>
        <v>7.8130476621398569E-3</v>
      </c>
      <c r="AX325" s="10">
        <v>246</v>
      </c>
      <c r="AY325">
        <f>AX325-AX324</f>
        <v>9</v>
      </c>
      <c r="AZ325" s="22">
        <f>IFERROR(AX325/AX324,0)-1</f>
        <v>3.7974683544303778E-2</v>
      </c>
      <c r="BA325" s="35">
        <f>IFERROR(AX325/3.974,0)</f>
        <v>61.902365374937091</v>
      </c>
      <c r="BB325" s="51">
        <f>IFERROR(AX325/C325," ")</f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>IFERROR(BC325-BC324,0)</f>
        <v>-567</v>
      </c>
      <c r="BE325" s="51">
        <f>IFERROR(BC325/BC324,0)-1</f>
        <v>-1.2388297756123157E-2</v>
      </c>
      <c r="BF325" s="35">
        <f>IFERROR(BC325/3.974,0)</f>
        <v>11374.433819828888</v>
      </c>
      <c r="BG325" s="35">
        <f>IFERROR(BC325/C325," ")</f>
        <v>0.14403155808484741</v>
      </c>
      <c r="BH325" s="45">
        <v>54486</v>
      </c>
      <c r="BI325" s="48">
        <f>IFERROR((BH325-BH324), 0)</f>
        <v>295</v>
      </c>
      <c r="BJ325" s="14">
        <v>123718</v>
      </c>
      <c r="BK325" s="48">
        <f>IFERROR((BJ325-BJ324),0)</f>
        <v>607</v>
      </c>
      <c r="BL325" s="14">
        <v>91754</v>
      </c>
      <c r="BM325" s="48">
        <f>IFERROR((BL325-BL324),0)</f>
        <v>526</v>
      </c>
      <c r="BN325" s="14">
        <v>36406</v>
      </c>
      <c r="BO325" s="48">
        <f>IFERROR((BN325-BN324),0)</f>
        <v>213</v>
      </c>
      <c r="BP325" s="14">
        <v>7470</v>
      </c>
      <c r="BQ325" s="48">
        <f>IFERROR((BP325-BP324),0)</f>
        <v>35</v>
      </c>
      <c r="BR325" s="16">
        <v>29</v>
      </c>
      <c r="BS325" s="24">
        <f>IFERROR((BR325-BR324),0)</f>
        <v>0</v>
      </c>
      <c r="BT325" s="16">
        <v>237</v>
      </c>
      <c r="BU325" s="24">
        <f>IFERROR((BT325-BT324),0)</f>
        <v>2</v>
      </c>
      <c r="BV325" s="16">
        <v>1003</v>
      </c>
      <c r="BW325" s="24">
        <f>IFERROR((BV325-BV324),0)</f>
        <v>3</v>
      </c>
      <c r="BX325" s="16">
        <v>2502</v>
      </c>
      <c r="BY325" s="24">
        <f>IFERROR((BX325-BX324),0)</f>
        <v>19</v>
      </c>
      <c r="BZ325" s="21">
        <v>1366</v>
      </c>
      <c r="CA325" s="27">
        <f>IFERROR((BZ325-BZ324),0)</f>
        <v>15</v>
      </c>
    </row>
    <row r="326" spans="1:79">
      <c r="A326" s="3">
        <v>44223</v>
      </c>
      <c r="B326" s="22">
        <v>44223</v>
      </c>
      <c r="C326" s="10">
        <v>315400</v>
      </c>
      <c r="D326">
        <f>IFERROR(C326-C325,"")</f>
        <v>1566</v>
      </c>
      <c r="E326" s="10">
        <v>5176</v>
      </c>
      <c r="F326">
        <f>E326-E325</f>
        <v>39</v>
      </c>
      <c r="G326" s="10">
        <v>266534</v>
      </c>
      <c r="H326">
        <f>G326-G325</f>
        <v>3039</v>
      </c>
      <c r="I326">
        <v>43690</v>
      </c>
      <c r="J326">
        <f>+IFERROR(I326-I325,"")</f>
        <v>-1512</v>
      </c>
      <c r="K326">
        <f>+IFERROR(E326/C326,"")</f>
        <v>1.6410906785034877E-2</v>
      </c>
      <c r="L326">
        <f>+IFERROR(G326/C326,"")</f>
        <v>0.8450665821179455</v>
      </c>
      <c r="M326">
        <f>+IFERROR(I326/C326,"")</f>
        <v>0.13852251109701966</v>
      </c>
      <c r="N326" s="22">
        <f>+IFERROR(D326/C326,"")</f>
        <v>4.9651236525047561E-3</v>
      </c>
      <c r="O326">
        <f>+IFERROR(F326/E326,"")</f>
        <v>7.5347758887171559E-3</v>
      </c>
      <c r="P326">
        <f>+IFERROR(H326/G326,"")</f>
        <v>1.140192245642207E-2</v>
      </c>
      <c r="Q326">
        <f>+IFERROR(J326/I326,"")</f>
        <v>-3.4607461661707486E-2</v>
      </c>
      <c r="R326" s="22">
        <f>+IFERROR(C326/3.974,"")</f>
        <v>79365.878208354305</v>
      </c>
      <c r="S326" s="22">
        <f>+IFERROR(E326/3.974,"")</f>
        <v>1302.4660291897333</v>
      </c>
      <c r="T326" s="22">
        <f>+IFERROR(G326/3.974,"")</f>
        <v>67069.451434323099</v>
      </c>
      <c r="U326" s="22">
        <f>+IFERROR(I326/3.974,"")</f>
        <v>10993.960744841468</v>
      </c>
      <c r="V326" s="10">
        <v>1641092</v>
      </c>
      <c r="W326">
        <f>V326-V325</f>
        <v>11277</v>
      </c>
      <c r="X326" s="22">
        <f>IFERROR(W326-W325,0)</f>
        <v>487</v>
      </c>
      <c r="Y326" s="35">
        <f>IFERROR(V326/3.974,0)</f>
        <v>412957.22194262705</v>
      </c>
      <c r="Z326" s="10">
        <v>1322142</v>
      </c>
      <c r="AA326" s="22">
        <f>Z326-Z325</f>
        <v>9711</v>
      </c>
      <c r="AB326" s="28">
        <f>IFERROR(Z326/V326,0)</f>
        <v>0.80564770287101517</v>
      </c>
      <c r="AC326" s="31">
        <f>IFERROR(AA326-AA325,0)</f>
        <v>597</v>
      </c>
      <c r="AD326">
        <f>V326-Z326</f>
        <v>318950</v>
      </c>
      <c r="AE326">
        <f>AD326-AD325</f>
        <v>1566</v>
      </c>
      <c r="AF326" s="28">
        <f>IFERROR(AD326/V326,0)</f>
        <v>0.19435229712898486</v>
      </c>
      <c r="AG326" s="31">
        <f>IFERROR(AE326-AE325,0)</f>
        <v>-110</v>
      </c>
      <c r="AH326" s="35">
        <f>IFERROR(AE326/W326,0)</f>
        <v>0.13886671987230648</v>
      </c>
      <c r="AI326" s="35">
        <f>IFERROR(AD326/3.974,0)</f>
        <v>80259.184700553596</v>
      </c>
      <c r="AJ326" s="10">
        <v>40502</v>
      </c>
      <c r="AK326" s="22">
        <f>AJ326-AJ325</f>
        <v>-1498</v>
      </c>
      <c r="AL326" s="22">
        <f>IFERROR(AJ326/AJ325,0)-1</f>
        <v>-3.5666666666666624E-2</v>
      </c>
      <c r="AM326" s="35">
        <f>IFERROR(AJ326/3.974,0)</f>
        <v>10191.746351283342</v>
      </c>
      <c r="AN326" s="35">
        <f>IFERROR(AJ326/C326," ")</f>
        <v>0.1284147114774889</v>
      </c>
      <c r="AO326" s="10">
        <v>493</v>
      </c>
      <c r="AP326">
        <f>AO326-AO325</f>
        <v>-11</v>
      </c>
      <c r="AQ326">
        <f>IFERROR(AO326/AO325,0)-1</f>
        <v>-2.1825396825396859E-2</v>
      </c>
      <c r="AR326" s="35">
        <f>IFERROR(AO326/3.974,0)</f>
        <v>124.05636638147961</v>
      </c>
      <c r="AS326" s="10">
        <v>2455</v>
      </c>
      <c r="AT326" s="22">
        <f>AS326-AS325</f>
        <v>3</v>
      </c>
      <c r="AU326" s="22">
        <f>IFERROR(AS326/AS325,0)-1</f>
        <v>1.2234910277324484E-3</v>
      </c>
      <c r="AV326" s="35">
        <f>IFERROR(AS326/3.974,0)</f>
        <v>617.76547559134372</v>
      </c>
      <c r="AW326" s="51">
        <f>IFERROR(AS326/C326," ")</f>
        <v>7.7837666455294868E-3</v>
      </c>
      <c r="AX326" s="10">
        <v>240</v>
      </c>
      <c r="AY326">
        <f>AX326-AX325</f>
        <v>-6</v>
      </c>
      <c r="AZ326" s="22">
        <f>IFERROR(AX326/AX325,0)-1</f>
        <v>-2.4390243902439046E-2</v>
      </c>
      <c r="BA326" s="35">
        <f>IFERROR(AX326/3.974,0)</f>
        <v>60.392551585304474</v>
      </c>
      <c r="BB326" s="51">
        <f>IFERROR(AX326/C326," ")</f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>IFERROR(BC326-BC325,0)</f>
        <v>-1512</v>
      </c>
      <c r="BE326" s="51">
        <f>IFERROR(BC326/BC325,0)-1</f>
        <v>-3.3449847351887052E-2</v>
      </c>
      <c r="BF326" s="35">
        <f>IFERROR(BC326/3.974,0)</f>
        <v>10993.960744841468</v>
      </c>
      <c r="BG326" s="35">
        <f>IFERROR(BC326/C326," ")</f>
        <v>0.13852251109701966</v>
      </c>
      <c r="BH326" s="45">
        <v>55072</v>
      </c>
      <c r="BI326" s="48">
        <f>IFERROR((BH326-BH325), 0)</f>
        <v>586</v>
      </c>
      <c r="BJ326" s="14">
        <v>124014</v>
      </c>
      <c r="BK326" s="48">
        <f>IFERROR((BJ326-BJ325),0)</f>
        <v>296</v>
      </c>
      <c r="BL326" s="14">
        <v>92191</v>
      </c>
      <c r="BM326" s="48">
        <f>IFERROR((BL326-BL325),0)</f>
        <v>437</v>
      </c>
      <c r="BN326" s="14">
        <v>36606</v>
      </c>
      <c r="BO326" s="48">
        <f>IFERROR((BN326-BN325),0)</f>
        <v>200</v>
      </c>
      <c r="BP326" s="14">
        <v>7517</v>
      </c>
      <c r="BQ326" s="48">
        <f>IFERROR((BP326-BP325),0)</f>
        <v>47</v>
      </c>
      <c r="BR326" s="16">
        <v>29</v>
      </c>
      <c r="BS326" s="24">
        <f>IFERROR((BR326-BR325),0)</f>
        <v>0</v>
      </c>
      <c r="BT326" s="16">
        <v>240</v>
      </c>
      <c r="BU326" s="24">
        <f>IFERROR((BT326-BT325),0)</f>
        <v>3</v>
      </c>
      <c r="BV326" s="16">
        <v>1012</v>
      </c>
      <c r="BW326" s="24">
        <f>IFERROR((BV326-BV325),0)</f>
        <v>9</v>
      </c>
      <c r="BX326" s="16">
        <v>2521</v>
      </c>
      <c r="BY326" s="24">
        <f>IFERROR((BX326-BX325),0)</f>
        <v>19</v>
      </c>
      <c r="BZ326" s="21">
        <v>1374</v>
      </c>
      <c r="CA326" s="27">
        <f>IFERROR((BZ326-BZ325),0)</f>
        <v>8</v>
      </c>
    </row>
    <row r="327" spans="1:79">
      <c r="A327" s="3">
        <v>44224</v>
      </c>
      <c r="B327" s="22">
        <v>44224</v>
      </c>
      <c r="C327" s="10">
        <v>316808</v>
      </c>
      <c r="D327">
        <f>IFERROR(C327-C326,"")</f>
        <v>1408</v>
      </c>
      <c r="E327" s="10">
        <v>5196</v>
      </c>
      <c r="F327">
        <f>E327-E326</f>
        <v>20</v>
      </c>
      <c r="G327" s="10">
        <v>269637</v>
      </c>
      <c r="H327">
        <f>G327-G326</f>
        <v>3103</v>
      </c>
      <c r="I327">
        <v>41975</v>
      </c>
      <c r="J327">
        <f>+IFERROR(I327-I326,"")</f>
        <v>-1715</v>
      </c>
      <c r="K327">
        <f>+IFERROR(E327/C327,"")</f>
        <v>1.6401100982298428E-2</v>
      </c>
      <c r="L327">
        <f>+IFERROR(G327/C327,"")</f>
        <v>0.85110540137875301</v>
      </c>
      <c r="M327">
        <f>+IFERROR(I327/C327,"")</f>
        <v>0.13249349763894852</v>
      </c>
      <c r="N327" s="22">
        <f>+IFERROR(D327/C327,"")</f>
        <v>4.4443322138329839E-3</v>
      </c>
      <c r="O327">
        <f>+IFERROR(F327/E327,"")</f>
        <v>3.8491147036181679E-3</v>
      </c>
      <c r="P327">
        <f>+IFERROR(H327/G327,"")</f>
        <v>1.1508064546037821E-2</v>
      </c>
      <c r="Q327">
        <f>+IFERROR(J327/I327,"")</f>
        <v>-4.0857653365098272E-2</v>
      </c>
      <c r="R327" s="22">
        <f>+IFERROR(C327/3.974,"")</f>
        <v>79720.181177654755</v>
      </c>
      <c r="S327" s="22">
        <f>+IFERROR(E327/3.974,"")</f>
        <v>1307.4987418218418</v>
      </c>
      <c r="T327" s="22">
        <f>+IFERROR(G327/3.974,"")</f>
        <v>67850.276799194762</v>
      </c>
      <c r="U327" s="22">
        <f>+IFERROR(I327/3.974,"")</f>
        <v>10562.405636638148</v>
      </c>
      <c r="V327" s="10">
        <v>1652122</v>
      </c>
      <c r="W327">
        <f>V327-V326</f>
        <v>11030</v>
      </c>
      <c r="X327" s="22">
        <f>IFERROR(W327-W326,0)</f>
        <v>-247</v>
      </c>
      <c r="Y327" s="35">
        <f>IFERROR(V327/3.974,0)</f>
        <v>415732.762959235</v>
      </c>
      <c r="Z327" s="10">
        <v>1331764</v>
      </c>
      <c r="AA327" s="22">
        <f>Z327-Z326</f>
        <v>9622</v>
      </c>
      <c r="AB327" s="28">
        <f>IFERROR(Z327/V327,0)</f>
        <v>0.80609301250149812</v>
      </c>
      <c r="AC327" s="31">
        <f>IFERROR(AA327-AA326,0)</f>
        <v>-89</v>
      </c>
      <c r="AD327">
        <f>V327-Z327</f>
        <v>320358</v>
      </c>
      <c r="AE327">
        <f>AD327-AD326</f>
        <v>1408</v>
      </c>
      <c r="AF327" s="28">
        <f>IFERROR(AD327/V327,0)</f>
        <v>0.19390698749850194</v>
      </c>
      <c r="AG327" s="31">
        <f>IFERROR(AE327-AE326,0)</f>
        <v>-158</v>
      </c>
      <c r="AH327" s="35">
        <f>IFERROR(AE327/W327,0)</f>
        <v>0.12765185856754308</v>
      </c>
      <c r="AI327" s="35">
        <f>IFERROR(AD327/3.974,0)</f>
        <v>80613.487669854047</v>
      </c>
      <c r="AJ327" s="10">
        <v>38825</v>
      </c>
      <c r="AK327" s="22">
        <f>AJ327-AJ326</f>
        <v>-1677</v>
      </c>
      <c r="AL327" s="22">
        <f>IFERROR(AJ327/AJ326,0)-1</f>
        <v>-4.1405362698138326E-2</v>
      </c>
      <c r="AM327" s="35">
        <f>IFERROR(AJ327/3.974,0)</f>
        <v>9769.7533970810255</v>
      </c>
      <c r="AN327" s="35">
        <f>IFERROR(AJ327/C327," ")</f>
        <v>0.12255056690487615</v>
      </c>
      <c r="AO327" s="10">
        <v>483</v>
      </c>
      <c r="AP327">
        <f>AO327-AO326</f>
        <v>-10</v>
      </c>
      <c r="AQ327">
        <f>IFERROR(AO327/AO326,0)-1</f>
        <v>-2.0283975659229236E-2</v>
      </c>
      <c r="AR327" s="35">
        <f>IFERROR(AO327/3.974,0)</f>
        <v>121.54001006542526</v>
      </c>
      <c r="AS327" s="10">
        <v>2424</v>
      </c>
      <c r="AT327" s="22">
        <f>AS327-AS326</f>
        <v>-31</v>
      </c>
      <c r="AU327" s="22">
        <f>IFERROR(AS327/AS326,0)-1</f>
        <v>-1.2627291242362504E-2</v>
      </c>
      <c r="AV327" s="35">
        <f>IFERROR(AS327/3.974,0)</f>
        <v>609.96477101157518</v>
      </c>
      <c r="AW327" s="51">
        <f>IFERROR(AS327/C327," ")</f>
        <v>7.6513219363147393E-3</v>
      </c>
      <c r="AX327" s="10">
        <v>243</v>
      </c>
      <c r="AY327">
        <f>AX327-AX326</f>
        <v>3</v>
      </c>
      <c r="AZ327" s="22">
        <f>IFERROR(AX327/AX326,0)-1</f>
        <v>1.2499999999999956E-2</v>
      </c>
      <c r="BA327" s="35">
        <f>IFERROR(AX327/3.974,0)</f>
        <v>61.147458480120783</v>
      </c>
      <c r="BB327" s="51">
        <f>IFERROR(AX327/C327," ")</f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>IFERROR(BC327-BC326,0)</f>
        <v>-1715</v>
      </c>
      <c r="BE327" s="51">
        <f>IFERROR(BC327/BC326,0)-1</f>
        <v>-3.9253833829251517E-2</v>
      </c>
      <c r="BF327" s="35">
        <f>IFERROR(BC327/3.974,0)</f>
        <v>10562.405636638148</v>
      </c>
      <c r="BG327" s="35">
        <f>IFERROR(BC327/C327," ")</f>
        <v>0.13249349763894852</v>
      </c>
      <c r="BH327" s="45">
        <v>55398</v>
      </c>
      <c r="BI327" s="48">
        <f>IFERROR((BH327-BH326), 0)</f>
        <v>326</v>
      </c>
      <c r="BJ327" s="14">
        <v>124515</v>
      </c>
      <c r="BK327" s="48">
        <f>IFERROR((BJ327-BJ326),0)</f>
        <v>501</v>
      </c>
      <c r="BL327" s="14">
        <v>92569</v>
      </c>
      <c r="BM327" s="48">
        <f>IFERROR((BL327-BL326),0)</f>
        <v>378</v>
      </c>
      <c r="BN327" s="14">
        <v>36768</v>
      </c>
      <c r="BO327" s="48">
        <f>IFERROR((BN327-BN326),0)</f>
        <v>162</v>
      </c>
      <c r="BP327" s="14">
        <v>7558</v>
      </c>
      <c r="BQ327" s="48">
        <f>IFERROR((BP327-BP326),0)</f>
        <v>41</v>
      </c>
      <c r="BR327" s="16">
        <v>29</v>
      </c>
      <c r="BS327" s="24">
        <f>IFERROR((BR327-BR326),0)</f>
        <v>0</v>
      </c>
      <c r="BT327" s="16">
        <v>241</v>
      </c>
      <c r="BU327" s="24">
        <f>IFERROR((BT327-BT326),0)</f>
        <v>1</v>
      </c>
      <c r="BV327" s="16">
        <v>1015</v>
      </c>
      <c r="BW327" s="24">
        <f>IFERROR((BV327-BV326),0)</f>
        <v>3</v>
      </c>
      <c r="BX327" s="16">
        <v>2530</v>
      </c>
      <c r="BY327" s="24">
        <f>IFERROR((BX327-BX326),0)</f>
        <v>9</v>
      </c>
      <c r="BZ327" s="21">
        <v>1381</v>
      </c>
      <c r="CA327" s="27">
        <f>IFERROR((BZ327-BZ326),0)</f>
        <v>7</v>
      </c>
    </row>
    <row r="328" spans="1:79">
      <c r="A328" s="3">
        <v>44225</v>
      </c>
      <c r="B328" s="22">
        <v>44225</v>
      </c>
      <c r="C328" s="10">
        <v>318253</v>
      </c>
      <c r="D328">
        <f>IFERROR(C328-C327,"")</f>
        <v>1445</v>
      </c>
      <c r="E328" s="10">
        <v>5221</v>
      </c>
      <c r="F328">
        <f>E328-E327</f>
        <v>25</v>
      </c>
      <c r="G328" s="10">
        <v>272180</v>
      </c>
      <c r="H328">
        <f>G328-G327</f>
        <v>2543</v>
      </c>
      <c r="I328">
        <v>40852</v>
      </c>
      <c r="J328">
        <f>+IFERROR(I328-I327,"")</f>
        <v>-1123</v>
      </c>
      <c r="K328">
        <f>+IFERROR(E328/C328,"")</f>
        <v>1.6405187068150182E-2</v>
      </c>
      <c r="L328">
        <f>+IFERROR(G328/C328,"")</f>
        <v>0.85523152963208515</v>
      </c>
      <c r="M328">
        <f>+IFERROR(I328/C328,"")</f>
        <v>0.12836328329976465</v>
      </c>
      <c r="N328" s="22">
        <f>+IFERROR(D328/C328,"")</f>
        <v>4.540412816218543E-3</v>
      </c>
      <c r="O328">
        <f>+IFERROR(F328/E328,"")</f>
        <v>4.7883547213177554E-3</v>
      </c>
      <c r="P328">
        <f>+IFERROR(H328/G328,"")</f>
        <v>9.3430817841134543E-3</v>
      </c>
      <c r="Q328">
        <f>+IFERROR(J328/I328,"")</f>
        <v>-2.7489474199549592E-2</v>
      </c>
      <c r="R328" s="22">
        <f>+IFERROR(C328/3.974,"")</f>
        <v>80083.794665324604</v>
      </c>
      <c r="S328" s="22">
        <f>+IFERROR(E328/3.974,"")</f>
        <v>1313.7896326119778</v>
      </c>
      <c r="T328" s="22">
        <f>+IFERROR(G328/3.974,"")</f>
        <v>68490.186210367377</v>
      </c>
      <c r="U328" s="22">
        <f>+IFERROR(I328/3.974,"")</f>
        <v>10279.818822345243</v>
      </c>
      <c r="V328" s="10">
        <v>1664107</v>
      </c>
      <c r="W328">
        <f>V328-V327</f>
        <v>11985</v>
      </c>
      <c r="X328" s="22">
        <f>IFERROR(W328-W327,0)</f>
        <v>955</v>
      </c>
      <c r="Y328" s="35">
        <f>IFERROR(V328/3.974,0)</f>
        <v>418748.61600402615</v>
      </c>
      <c r="Z328" s="10">
        <v>1342304</v>
      </c>
      <c r="AA328" s="22">
        <f>Z328-Z327</f>
        <v>10540</v>
      </c>
      <c r="AB328" s="28">
        <f>IFERROR(Z328/V328,0)</f>
        <v>0.80662120885255573</v>
      </c>
      <c r="AC328" s="31">
        <f>IFERROR(AA328-AA327,0)</f>
        <v>918</v>
      </c>
      <c r="AD328">
        <f>V328-Z328</f>
        <v>321803</v>
      </c>
      <c r="AE328">
        <f>AD328-AD327</f>
        <v>1445</v>
      </c>
      <c r="AF328" s="28">
        <f>IFERROR(AD328/V328,0)</f>
        <v>0.19337879114744425</v>
      </c>
      <c r="AG328" s="31">
        <f>IFERROR(AE328-AE327,0)</f>
        <v>37</v>
      </c>
      <c r="AH328" s="35">
        <f>IFERROR(AE328/W328,0)</f>
        <v>0.12056737588652482</v>
      </c>
      <c r="AI328" s="35">
        <f>IFERROR(AD328/3.974,0)</f>
        <v>80977.101157523895</v>
      </c>
      <c r="AJ328" s="10">
        <v>37733</v>
      </c>
      <c r="AK328" s="22">
        <f>AJ328-AJ327</f>
        <v>-1092</v>
      </c>
      <c r="AL328" s="22">
        <f>IFERROR(AJ328/AJ327,0)-1</f>
        <v>-2.8126207340630982E-2</v>
      </c>
      <c r="AM328" s="35">
        <f>IFERROR(AJ328/3.974,0)</f>
        <v>9494.9672873678901</v>
      </c>
      <c r="AN328" s="35">
        <f>IFERROR(AJ328/C328," ")</f>
        <v>0.11856290435596836</v>
      </c>
      <c r="AO328" s="10">
        <v>486</v>
      </c>
      <c r="AP328">
        <f t="shared" ref="AP328:AP330" si="316">AO328-AO327</f>
        <v>3</v>
      </c>
      <c r="AQ328">
        <f t="shared" ref="AQ328:AQ330" si="317">IFERROR(AO328/AO327,0)-1</f>
        <v>6.2111801242235032E-3</v>
      </c>
      <c r="AR328" s="35">
        <f>IFERROR(AO328/3.974,0)</f>
        <v>122.29491696024157</v>
      </c>
      <c r="AS328" s="10">
        <v>2391</v>
      </c>
      <c r="AT328" s="22">
        <f>AS328-AS327</f>
        <v>-33</v>
      </c>
      <c r="AU328" s="22">
        <f>IFERROR(AS328/AS327,0)-1</f>
        <v>-1.3613861386138626E-2</v>
      </c>
      <c r="AV328" s="35">
        <f>IFERROR(AS328/3.974,0)</f>
        <v>601.66079516859588</v>
      </c>
      <c r="AW328" s="51">
        <f>IFERROR(AS328/C328," ")</f>
        <v>7.5128906875976034E-3</v>
      </c>
      <c r="AX328" s="10">
        <v>242</v>
      </c>
      <c r="AY328">
        <f>AX328-AX327</f>
        <v>-1</v>
      </c>
      <c r="AZ328" s="22">
        <f>IFERROR(AX328/AX327,0)-1</f>
        <v>-4.1152263374485409E-3</v>
      </c>
      <c r="BA328" s="35">
        <f>IFERROR(AX328/3.974,0)</f>
        <v>60.895822848515344</v>
      </c>
      <c r="BB328" s="51">
        <f>IFERROR(AX328/C328," ")</f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>IFERROR(BC328-BC327,0)</f>
        <v>-1123</v>
      </c>
      <c r="BE328" s="51">
        <f>IFERROR(BC328/BC327,0)-1</f>
        <v>-2.6754020250148947E-2</v>
      </c>
      <c r="BF328" s="35">
        <f>IFERROR(BC328/3.974,0)</f>
        <v>10279.818822345243</v>
      </c>
      <c r="BG328" s="35">
        <f>IFERROR(BC328/C328," ")</f>
        <v>0.12836328329976465</v>
      </c>
      <c r="BH328" s="45">
        <v>55738</v>
      </c>
      <c r="BI328" s="48">
        <f>IFERROR((BH328-BH327), 0)</f>
        <v>340</v>
      </c>
      <c r="BJ328" s="14">
        <v>125043</v>
      </c>
      <c r="BK328" s="48">
        <f>IFERROR((BJ328-BJ327),0)</f>
        <v>528</v>
      </c>
      <c r="BL328" s="14">
        <v>92918</v>
      </c>
      <c r="BM328" s="48">
        <f>IFERROR((BL328-BL327),0)</f>
        <v>349</v>
      </c>
      <c r="BN328" s="14">
        <v>36956</v>
      </c>
      <c r="BO328" s="48">
        <f>IFERROR((BN328-BN327),0)</f>
        <v>188</v>
      </c>
      <c r="BP328" s="14">
        <v>7598</v>
      </c>
      <c r="BQ328" s="48">
        <f>IFERROR((BP328-BP327),0)</f>
        <v>40</v>
      </c>
      <c r="BR328" s="16">
        <v>29</v>
      </c>
      <c r="BS328" s="24">
        <f>IFERROR((BR328-BR327),0)</f>
        <v>0</v>
      </c>
      <c r="BT328" s="16">
        <v>242</v>
      </c>
      <c r="BU328" s="24">
        <f>IFERROR((BT328-BT327),0)</f>
        <v>1</v>
      </c>
      <c r="BV328" s="16">
        <v>1019</v>
      </c>
      <c r="BW328" s="24">
        <f>IFERROR((BV328-BV327),0)</f>
        <v>4</v>
      </c>
      <c r="BX328" s="16">
        <v>2541</v>
      </c>
      <c r="BY328" s="24">
        <f>IFERROR((BX328-BX327),0)</f>
        <v>11</v>
      </c>
      <c r="BZ328" s="21">
        <v>1390</v>
      </c>
      <c r="CA328" s="27">
        <f>IFERROR((BZ328-BZ327),0)</f>
        <v>9</v>
      </c>
    </row>
    <row r="329" spans="1:79">
      <c r="A329" s="3">
        <v>44226</v>
      </c>
      <c r="B329" s="22">
        <v>44226</v>
      </c>
      <c r="C329" s="10">
        <v>319453</v>
      </c>
      <c r="D329">
        <f>IFERROR(C329-C328,"")</f>
        <v>1200</v>
      </c>
      <c r="E329" s="10">
        <v>5244</v>
      </c>
      <c r="F329">
        <f>E329-E328</f>
        <v>23</v>
      </c>
      <c r="G329" s="10">
        <v>274806</v>
      </c>
      <c r="H329">
        <f>G329-G328</f>
        <v>2626</v>
      </c>
      <c r="I329">
        <v>39403</v>
      </c>
      <c r="J329">
        <f>+IFERROR(I329-I328,"")</f>
        <v>-1449</v>
      </c>
      <c r="K329">
        <f>+IFERROR(E329/C329,"")</f>
        <v>1.6415560348470668E-2</v>
      </c>
      <c r="L329">
        <f>+IFERROR(G329/C329,"")</f>
        <v>0.86023922141911324</v>
      </c>
      <c r="M329">
        <f>+IFERROR(I329/C329,"")</f>
        <v>0.12334521823241604</v>
      </c>
      <c r="N329" s="22">
        <f>+IFERROR(D329/C329,"")</f>
        <v>3.7564211323731504E-3</v>
      </c>
      <c r="O329">
        <f>+IFERROR(F329/E329,"")</f>
        <v>4.3859649122807015E-3</v>
      </c>
      <c r="P329">
        <f>+IFERROR(H329/G329,"")</f>
        <v>9.5558321142915365E-3</v>
      </c>
      <c r="Q329">
        <f>+IFERROR(J329/I329,"")</f>
        <v>-3.6773849706875111E-2</v>
      </c>
      <c r="R329" s="22">
        <f>+IFERROR(C329/3.974,"")</f>
        <v>80385.757423251125</v>
      </c>
      <c r="S329" s="22">
        <f>+IFERROR(E329/3.974,"")</f>
        <v>1319.5772521389028</v>
      </c>
      <c r="T329" s="22">
        <f>+IFERROR(G329/3.974,"")</f>
        <v>69150.981378963261</v>
      </c>
      <c r="U329" s="22">
        <f>+IFERROR(I329/3.974,"")</f>
        <v>9915.1987921489672</v>
      </c>
      <c r="V329" s="10">
        <v>1674023</v>
      </c>
      <c r="W329">
        <f>V329-V328</f>
        <v>9916</v>
      </c>
      <c r="X329" s="22">
        <f>IFERROR(W329-W328,0)</f>
        <v>-2069</v>
      </c>
      <c r="Y329" s="35">
        <f>IFERROR(V329/3.974,0)</f>
        <v>421243.83492702566</v>
      </c>
      <c r="Z329" s="10">
        <v>1351020</v>
      </c>
      <c r="AA329" s="22">
        <f>Z329-Z328</f>
        <v>8716</v>
      </c>
      <c r="AB329" s="28">
        <f>IFERROR(Z329/V329,0)</f>
        <v>0.80704984340119579</v>
      </c>
      <c r="AC329" s="31">
        <f>IFERROR(AA329-AA328,0)</f>
        <v>-1824</v>
      </c>
      <c r="AD329">
        <f>V329-Z329</f>
        <v>323003</v>
      </c>
      <c r="AE329">
        <f>AD329-AD328</f>
        <v>1200</v>
      </c>
      <c r="AF329" s="28">
        <f>IFERROR(AD329/V329,0)</f>
        <v>0.19295015659880418</v>
      </c>
      <c r="AG329" s="31">
        <f>IFERROR(AE329-AE328,0)</f>
        <v>-245</v>
      </c>
      <c r="AH329" s="35">
        <f>IFERROR(AE329/W329,0)</f>
        <v>0.12101653892698669</v>
      </c>
      <c r="AI329" s="35">
        <f>IFERROR(AD329/3.974,0)</f>
        <v>81279.063915450417</v>
      </c>
      <c r="AJ329" s="10">
        <v>36441</v>
      </c>
      <c r="AK329" s="22">
        <f>AJ329-AJ328</f>
        <v>-1292</v>
      </c>
      <c r="AL329" s="22">
        <f>IFERROR(AJ329/AJ328,0)-1</f>
        <v>-3.4240585164179937E-2</v>
      </c>
      <c r="AM329" s="35">
        <f>IFERROR(AJ329/3.974,0)</f>
        <v>9169.8540513336684</v>
      </c>
      <c r="AN329" s="35">
        <f>IFERROR(AJ329/C329," ")</f>
        <v>0.11407311873734165</v>
      </c>
      <c r="AO329" s="10">
        <v>477</v>
      </c>
      <c r="AP329">
        <f t="shared" si="316"/>
        <v>-9</v>
      </c>
      <c r="AQ329">
        <f t="shared" si="317"/>
        <v>-1.851851851851849E-2</v>
      </c>
      <c r="AR329" s="35">
        <f>IFERROR(AO329/3.974,0)</f>
        <v>120.03019627579265</v>
      </c>
      <c r="AS329" s="10">
        <v>2230</v>
      </c>
      <c r="AT329" s="22">
        <f>AS329-AS328</f>
        <v>-161</v>
      </c>
      <c r="AU329" s="22">
        <f>IFERROR(AS329/AS328,0)-1</f>
        <v>-6.7335842743621921E-2</v>
      </c>
      <c r="AV329" s="35">
        <f>IFERROR(AS329/3.974,0)</f>
        <v>561.1474584801208</v>
      </c>
      <c r="AW329" s="51">
        <f>IFERROR(AS329/C329," ")</f>
        <v>6.9806826043267711E-3</v>
      </c>
      <c r="AX329" s="10">
        <v>255</v>
      </c>
      <c r="AY329">
        <f>AX329-AX328</f>
        <v>13</v>
      </c>
      <c r="AZ329" s="22">
        <f>IFERROR(AX329/AX328,0)-1</f>
        <v>5.3719008264462742E-2</v>
      </c>
      <c r="BA329" s="35">
        <f>IFERROR(AX329/3.974,0)</f>
        <v>64.167086059386008</v>
      </c>
      <c r="BB329" s="51">
        <f>IFERROR(AX329/C329," ")</f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>IFERROR(BC329-BC328,0)</f>
        <v>-1449</v>
      </c>
      <c r="BE329" s="51">
        <f>IFERROR(BC329/BC328,0)-1</f>
        <v>-3.5469499657299508E-2</v>
      </c>
      <c r="BF329" s="35">
        <f>IFERROR(BC329/3.974,0)</f>
        <v>9915.1987921489672</v>
      </c>
      <c r="BG329" s="35">
        <f>IFERROR(BC329/C329," ")</f>
        <v>0.12334521823241604</v>
      </c>
      <c r="BH329" s="45">
        <v>55979</v>
      </c>
      <c r="BI329" s="48">
        <f>IFERROR((BH329-BH328), 0)</f>
        <v>241</v>
      </c>
      <c r="BJ329" s="14">
        <v>125505</v>
      </c>
      <c r="BK329" s="48">
        <f>IFERROR((BJ329-BJ328),0)</f>
        <v>462</v>
      </c>
      <c r="BL329" s="14">
        <v>93241</v>
      </c>
      <c r="BM329" s="48">
        <f>IFERROR((BL329-BL328),0)</f>
        <v>323</v>
      </c>
      <c r="BN329" s="14">
        <v>37099</v>
      </c>
      <c r="BO329" s="48">
        <f>IFERROR((BN329-BN328),0)</f>
        <v>143</v>
      </c>
      <c r="BP329" s="14">
        <v>7629</v>
      </c>
      <c r="BQ329" s="48">
        <f>IFERROR((BP329-BP328),0)</f>
        <v>31</v>
      </c>
      <c r="BR329" s="16">
        <v>29</v>
      </c>
      <c r="BS329" s="24">
        <f>IFERROR((BR329-BR328),0)</f>
        <v>0</v>
      </c>
      <c r="BT329" s="16">
        <v>244</v>
      </c>
      <c r="BU329" s="24">
        <f>IFERROR((BT329-BT328),0)</f>
        <v>2</v>
      </c>
      <c r="BV329" s="16">
        <v>1025</v>
      </c>
      <c r="BW329" s="24">
        <f>IFERROR((BV329-BV328),0)</f>
        <v>6</v>
      </c>
      <c r="BX329" s="16">
        <v>2549</v>
      </c>
      <c r="BY329" s="24">
        <f>IFERROR((BX329-BX328),0)</f>
        <v>8</v>
      </c>
      <c r="BZ329" s="21">
        <v>1397</v>
      </c>
      <c r="CA329" s="27">
        <f>IFERROR((BZ329-BZ328),0)</f>
        <v>7</v>
      </c>
    </row>
    <row r="330" spans="1:79">
      <c r="A330" s="3">
        <v>44227</v>
      </c>
      <c r="B330" s="22">
        <v>44227</v>
      </c>
      <c r="C330" s="10">
        <v>320379</v>
      </c>
      <c r="D330">
        <f>IFERROR(C330-C329,"")</f>
        <v>926</v>
      </c>
      <c r="E330" s="10">
        <v>5270</v>
      </c>
      <c r="F330">
        <f>E330-E329</f>
        <v>26</v>
      </c>
      <c r="G330" s="10">
        <v>276417</v>
      </c>
      <c r="H330">
        <f>G330-G329</f>
        <v>1611</v>
      </c>
      <c r="I330">
        <v>39403</v>
      </c>
      <c r="J330">
        <f>+IFERROR(I330-I329,"")</f>
        <v>0</v>
      </c>
      <c r="K330">
        <f>+IFERROR(E330/C330,"")</f>
        <v>1.6449267898332912E-2</v>
      </c>
      <c r="L330">
        <f>+IFERROR(G330/C330,"")</f>
        <v>0.86278126843519709</v>
      </c>
      <c r="M330">
        <f>+IFERROR(I330/C330,"")</f>
        <v>0.12298871024630204</v>
      </c>
      <c r="N330" s="22">
        <f>+IFERROR(D330/C330,"")</f>
        <v>2.8903267692326901E-3</v>
      </c>
      <c r="O330">
        <f>+IFERROR(F330/E330,"")</f>
        <v>4.9335863377609106E-3</v>
      </c>
      <c r="P330">
        <f>+IFERROR(H330/G330,"")</f>
        <v>5.8281509458535472E-3</v>
      </c>
      <c r="Q330">
        <f>+IFERROR(J330/I330,"")</f>
        <v>0</v>
      </c>
      <c r="R330" s="22">
        <f>+IFERROR(C330/3.974,"")</f>
        <v>80618.772018117757</v>
      </c>
      <c r="S330" s="22">
        <f>+IFERROR(E330/3.974,"")</f>
        <v>1326.1197785606441</v>
      </c>
      <c r="T330" s="22">
        <f>+IFERROR(G330/3.974,"")</f>
        <v>69556.366381479616</v>
      </c>
      <c r="U330" s="22">
        <f>+IFERROR(I330/3.974,"")</f>
        <v>9915.1987921489672</v>
      </c>
      <c r="V330" s="10">
        <v>1680715</v>
      </c>
      <c r="W330">
        <f>V330-V329</f>
        <v>6692</v>
      </c>
      <c r="X330" s="22">
        <f>IFERROR(W330-W329,0)</f>
        <v>-3224</v>
      </c>
      <c r="Y330" s="35">
        <f>IFERROR(V330/3.974,0)</f>
        <v>422927.78057372919</v>
      </c>
      <c r="Z330" s="10">
        <v>1356786</v>
      </c>
      <c r="AA330" s="22">
        <f>Z330-Z329</f>
        <v>5766</v>
      </c>
      <c r="AB330" s="28">
        <f>IFERROR(Z330/V330,0)</f>
        <v>0.80726714523283249</v>
      </c>
      <c r="AC330" s="31">
        <f>IFERROR(AA330-AA329,0)</f>
        <v>-2950</v>
      </c>
      <c r="AD330">
        <f>V330-Z330</f>
        <v>323929</v>
      </c>
      <c r="AE330">
        <f>AD330-AD329</f>
        <v>926</v>
      </c>
      <c r="AF330" s="28">
        <f>IFERROR(AD330/V330,0)</f>
        <v>0.19273285476716753</v>
      </c>
      <c r="AG330" s="31">
        <f>IFERROR(AE330-AE329,0)</f>
        <v>-274</v>
      </c>
      <c r="AH330" s="35">
        <f>IFERROR(AE330/W330,0)</f>
        <v>0.1383741781231321</v>
      </c>
      <c r="AI330" s="35">
        <f>IFERROR(AD330/3.974,0)</f>
        <v>81512.078510317064</v>
      </c>
      <c r="AJ330" s="10">
        <v>35781</v>
      </c>
      <c r="AK330" s="22">
        <f>AJ330-AJ329</f>
        <v>-660</v>
      </c>
      <c r="AL330" s="22">
        <f>IFERROR(AJ330/AJ329,0)-1</f>
        <v>-1.8111467852144569E-2</v>
      </c>
      <c r="AM330" s="35">
        <f>IFERROR(AJ330/3.974,0)</f>
        <v>9003.7745344740815</v>
      </c>
      <c r="AN330" s="35">
        <f>IFERROR(AJ330/C330," ")</f>
        <v>0.11168335003230549</v>
      </c>
      <c r="AO330" s="10">
        <v>478</v>
      </c>
      <c r="AP330">
        <f t="shared" si="316"/>
        <v>1</v>
      </c>
      <c r="AQ330">
        <f t="shared" si="317"/>
        <v>2.0964360587001352E-3</v>
      </c>
      <c r="AR330" s="35">
        <f>IFERROR(AO330/3.974,0)</f>
        <v>120.28183190739809</v>
      </c>
      <c r="AS330" s="10">
        <v>2186</v>
      </c>
      <c r="AT330" s="22">
        <f>AS330-AS329</f>
        <v>-44</v>
      </c>
      <c r="AU330" s="22">
        <f>IFERROR(AS330/AS329,0)-1</f>
        <v>-1.9730941704035887E-2</v>
      </c>
      <c r="AV330" s="35">
        <f>IFERROR(AS330/3.974,0)</f>
        <v>550.07549068948163</v>
      </c>
      <c r="AW330" s="51">
        <f>IFERROR(AS330/C330," ")</f>
        <v>6.8231688094413179E-3</v>
      </c>
      <c r="AX330" s="10">
        <v>247</v>
      </c>
      <c r="AY330">
        <f>AX330-AX329</f>
        <v>-8</v>
      </c>
      <c r="AZ330" s="22">
        <f>IFERROR(AX330/AX329,0)-1</f>
        <v>-3.1372549019607843E-2</v>
      </c>
      <c r="BA330" s="35">
        <f>IFERROR(AX330/3.974,0)</f>
        <v>62.154001006542522</v>
      </c>
      <c r="BB330" s="51">
        <f>IFERROR(AX330/C330," ")</f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>IFERROR(BC330-BC329,0)</f>
        <v>-711</v>
      </c>
      <c r="BE330" s="51">
        <f>IFERROR(BC330/BC329,0)-1</f>
        <v>-1.8044311346851805E-2</v>
      </c>
      <c r="BF330" s="35">
        <f>IFERROR(BC330/3.974,0)</f>
        <v>9736.2858580775028</v>
      </c>
      <c r="BG330" s="35">
        <f>IFERROR(BC330/C330," ")</f>
        <v>0.12076946366647003</v>
      </c>
      <c r="BH330" s="45">
        <v>56211</v>
      </c>
      <c r="BI330" s="48">
        <f>IFERROR((BH330-BH329), 0)</f>
        <v>232</v>
      </c>
      <c r="BJ330" s="14">
        <v>125820</v>
      </c>
      <c r="BK330" s="48">
        <f>IFERROR((BJ330-BJ329),0)</f>
        <v>315</v>
      </c>
      <c r="BL330" s="14">
        <v>93480</v>
      </c>
      <c r="BM330" s="48">
        <f>IFERROR((BL330-BL329),0)</f>
        <v>239</v>
      </c>
      <c r="BN330" s="14">
        <v>37213</v>
      </c>
      <c r="BO330" s="48">
        <f>IFERROR((BN330-BN329),0)</f>
        <v>114</v>
      </c>
      <c r="BP330" s="14">
        <v>7655</v>
      </c>
      <c r="BQ330" s="48">
        <f>IFERROR((BP330-BP329),0)</f>
        <v>26</v>
      </c>
      <c r="BR330" s="16">
        <v>29</v>
      </c>
      <c r="BS330" s="24">
        <f>IFERROR((BR330-BR329),0)</f>
        <v>0</v>
      </c>
      <c r="BT330" s="16">
        <v>245</v>
      </c>
      <c r="BU330" s="24">
        <f>IFERROR((BT330-BT329),0)</f>
        <v>1</v>
      </c>
      <c r="BV330" s="16">
        <v>1033</v>
      </c>
      <c r="BW330" s="24">
        <f>IFERROR((BV330-BV329),0)</f>
        <v>8</v>
      </c>
      <c r="BX330" s="16">
        <v>2561</v>
      </c>
      <c r="BY330" s="24">
        <f>IFERROR((BX330-BX329),0)</f>
        <v>12</v>
      </c>
      <c r="BZ330" s="21">
        <v>1492</v>
      </c>
      <c r="CA330" s="27">
        <f>IFERROR((BZ330-BZ329),0)</f>
        <v>95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LX14"/>
  <sheetViews>
    <sheetView topLeftCell="A2" workbookViewId="0">
      <pane xSplit="1" topLeftCell="LK1" activePane="topRight" state="frozen"/>
      <selection pane="topRight" activeCell="LR15" sqref="LR15"/>
      <selection activeCell="A2" sqref="A2"/>
    </sheetView>
  </sheetViews>
  <sheetFormatPr defaultColWidth="11.42578125" defaultRowHeight="15"/>
  <cols>
    <col min="1" max="1" width="14" bestFit="1" customWidth="1"/>
  </cols>
  <sheetData>
    <row r="1" spans="1:336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</row>
    <row r="2" spans="1:336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50" t="s">
        <v>350</v>
      </c>
      <c r="JM2" s="110" t="s">
        <v>351</v>
      </c>
      <c r="JN2" s="50" t="s">
        <v>352</v>
      </c>
      <c r="JO2" s="110" t="s">
        <v>353</v>
      </c>
      <c r="JP2" s="39" t="s">
        <v>354</v>
      </c>
      <c r="JQ2" s="110" t="s">
        <v>355</v>
      </c>
      <c r="JR2" s="163" t="s">
        <v>356</v>
      </c>
      <c r="JS2" s="163" t="s">
        <v>357</v>
      </c>
      <c r="JT2" s="163" t="s">
        <v>358</v>
      </c>
      <c r="JU2" s="163" t="s">
        <v>359</v>
      </c>
      <c r="JV2" s="163" t="s">
        <v>360</v>
      </c>
      <c r="JW2" s="163" t="s">
        <v>361</v>
      </c>
      <c r="JX2" s="163" t="s">
        <v>362</v>
      </c>
      <c r="JY2" s="164" t="s">
        <v>363</v>
      </c>
      <c r="JZ2" s="110" t="s">
        <v>364</v>
      </c>
      <c r="KA2" s="163" t="s">
        <v>365</v>
      </c>
      <c r="KB2" s="163" t="s">
        <v>366</v>
      </c>
      <c r="KC2" s="163" t="s">
        <v>367</v>
      </c>
      <c r="KD2" s="163" t="s">
        <v>368</v>
      </c>
      <c r="KE2" s="163" t="s">
        <v>369</v>
      </c>
      <c r="KF2" s="163" t="s">
        <v>370</v>
      </c>
      <c r="KG2" s="163" t="s">
        <v>371</v>
      </c>
      <c r="KH2" s="163" t="s">
        <v>372</v>
      </c>
      <c r="KI2" s="163" t="s">
        <v>373</v>
      </c>
      <c r="KJ2" s="163" t="s">
        <v>374</v>
      </c>
      <c r="KK2" s="163" t="s">
        <v>375</v>
      </c>
      <c r="KL2" s="163" t="s">
        <v>376</v>
      </c>
      <c r="KM2" s="163" t="s">
        <v>377</v>
      </c>
      <c r="KN2" s="164" t="s">
        <v>378</v>
      </c>
      <c r="KO2" s="110" t="s">
        <v>379</v>
      </c>
      <c r="KP2" s="163" t="s">
        <v>380</v>
      </c>
      <c r="KQ2" s="163" t="s">
        <v>381</v>
      </c>
      <c r="KR2" s="163" t="s">
        <v>382</v>
      </c>
      <c r="KS2" s="163" t="s">
        <v>383</v>
      </c>
      <c r="KT2" s="163" t="s">
        <v>384</v>
      </c>
      <c r="KU2" s="163" t="s">
        <v>385</v>
      </c>
      <c r="KV2" s="163" t="s">
        <v>386</v>
      </c>
      <c r="KW2" s="163" t="s">
        <v>387</v>
      </c>
      <c r="KX2" s="163" t="s">
        <v>388</v>
      </c>
      <c r="KY2" s="164" t="s">
        <v>389</v>
      </c>
      <c r="KZ2" s="110" t="s">
        <v>390</v>
      </c>
      <c r="LA2" s="163" t="s">
        <v>391</v>
      </c>
      <c r="LB2" s="163" t="s">
        <v>392</v>
      </c>
      <c r="LC2" s="163" t="s">
        <v>393</v>
      </c>
      <c r="LD2" s="163" t="s">
        <v>394</v>
      </c>
      <c r="LE2" s="163" t="s">
        <v>395</v>
      </c>
      <c r="LF2" s="163" t="s">
        <v>396</v>
      </c>
      <c r="LG2" s="163" t="s">
        <v>397</v>
      </c>
      <c r="LH2" s="163" t="s">
        <v>398</v>
      </c>
      <c r="LI2" s="163" t="s">
        <v>399</v>
      </c>
      <c r="LJ2" s="163" t="s">
        <v>400</v>
      </c>
      <c r="LK2" s="163" t="s">
        <v>401</v>
      </c>
      <c r="LL2" s="163" t="s">
        <v>402</v>
      </c>
      <c r="LM2" s="163" t="s">
        <v>403</v>
      </c>
      <c r="LN2" s="163" t="s">
        <v>404</v>
      </c>
      <c r="LO2" s="163" t="s">
        <v>405</v>
      </c>
      <c r="LP2" s="163" t="s">
        <v>406</v>
      </c>
      <c r="LQ2" s="163" t="s">
        <v>407</v>
      </c>
      <c r="LR2" s="163" t="s">
        <v>408</v>
      </c>
      <c r="LS2" s="163" t="s">
        <v>409</v>
      </c>
      <c r="LT2" s="163" t="s">
        <v>410</v>
      </c>
      <c r="LU2" s="163" t="s">
        <v>411</v>
      </c>
      <c r="LV2" s="163" t="s">
        <v>412</v>
      </c>
      <c r="LW2" s="163" t="s">
        <v>413</v>
      </c>
      <c r="LX2" s="164" t="s">
        <v>414</v>
      </c>
    </row>
    <row r="3" spans="1:336">
      <c r="A3" t="s">
        <v>415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  <c r="KK3">
        <v>3692</v>
      </c>
      <c r="KL3">
        <v>3972</v>
      </c>
      <c r="KM3">
        <v>3982</v>
      </c>
      <c r="KN3">
        <v>3997</v>
      </c>
      <c r="KO3">
        <v>4000</v>
      </c>
      <c r="KP3">
        <v>4001</v>
      </c>
      <c r="KQ3">
        <v>4002</v>
      </c>
      <c r="KR3">
        <v>4013</v>
      </c>
      <c r="KS3">
        <v>4025</v>
      </c>
      <c r="KT3">
        <v>4031</v>
      </c>
      <c r="KU3">
        <v>4039</v>
      </c>
      <c r="KV3">
        <v>4057</v>
      </c>
      <c r="KW3">
        <v>4064</v>
      </c>
      <c r="KX3">
        <v>4080</v>
      </c>
      <c r="KY3">
        <v>4103</v>
      </c>
      <c r="KZ3">
        <v>4125</v>
      </c>
      <c r="LA3">
        <v>4143</v>
      </c>
      <c r="LB3">
        <v>4167</v>
      </c>
      <c r="LC3">
        <v>4194</v>
      </c>
      <c r="LD3">
        <v>4206</v>
      </c>
      <c r="LE3">
        <v>4216</v>
      </c>
      <c r="LF3">
        <v>4226</v>
      </c>
      <c r="LG3">
        <v>4247</v>
      </c>
      <c r="LH3">
        <v>4258</v>
      </c>
      <c r="LI3">
        <v>4290</v>
      </c>
      <c r="LJ3">
        <v>4319</v>
      </c>
      <c r="LK3">
        <v>4339</v>
      </c>
      <c r="LL3">
        <v>4356</v>
      </c>
      <c r="LM3">
        <v>4375</v>
      </c>
      <c r="LN3">
        <v>4406</v>
      </c>
      <c r="LO3">
        <v>4432</v>
      </c>
      <c r="LP3">
        <v>4456</v>
      </c>
      <c r="LQ3">
        <v>4478</v>
      </c>
      <c r="LR3">
        <v>4491</v>
      </c>
    </row>
    <row r="4" spans="1:336">
      <c r="A4" t="s">
        <v>416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  <c r="KK4">
        <v>3084</v>
      </c>
      <c r="KL4">
        <v>3089</v>
      </c>
      <c r="KM4">
        <v>3092</v>
      </c>
      <c r="KN4">
        <v>3093</v>
      </c>
      <c r="KO4">
        <v>3096</v>
      </c>
      <c r="KP4">
        <v>3095</v>
      </c>
      <c r="KQ4">
        <v>3103</v>
      </c>
      <c r="KR4">
        <v>3107</v>
      </c>
      <c r="KS4">
        <v>3109</v>
      </c>
      <c r="KT4">
        <v>3113</v>
      </c>
      <c r="KU4">
        <v>3123</v>
      </c>
      <c r="KV4">
        <v>3125</v>
      </c>
      <c r="KW4">
        <v>3125</v>
      </c>
      <c r="KX4">
        <v>3127</v>
      </c>
      <c r="KY4">
        <v>3149</v>
      </c>
      <c r="KZ4">
        <v>3150</v>
      </c>
      <c r="LA4">
        <v>3150</v>
      </c>
      <c r="LB4">
        <v>3159</v>
      </c>
      <c r="LC4">
        <v>3159</v>
      </c>
      <c r="LD4">
        <v>3172</v>
      </c>
      <c r="LE4">
        <v>3172</v>
      </c>
      <c r="LF4">
        <v>3176</v>
      </c>
      <c r="LG4">
        <v>3205</v>
      </c>
      <c r="LH4">
        <v>3220</v>
      </c>
      <c r="LI4">
        <v>3220</v>
      </c>
      <c r="LJ4">
        <v>3224</v>
      </c>
      <c r="LK4">
        <v>3225</v>
      </c>
      <c r="LL4">
        <v>3231</v>
      </c>
      <c r="LM4">
        <v>3241</v>
      </c>
      <c r="LN4">
        <v>3245</v>
      </c>
      <c r="LO4">
        <v>3246</v>
      </c>
      <c r="LP4">
        <v>3269</v>
      </c>
      <c r="LQ4">
        <v>3272</v>
      </c>
      <c r="LR4">
        <v>3274</v>
      </c>
    </row>
    <row r="5" spans="1:336">
      <c r="A5" t="s">
        <v>417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  <c r="KK5">
        <v>11461</v>
      </c>
      <c r="KL5">
        <v>11701</v>
      </c>
      <c r="KM5">
        <v>11911</v>
      </c>
      <c r="KN5">
        <v>12059</v>
      </c>
      <c r="KO5">
        <v>12152</v>
      </c>
      <c r="KP5">
        <v>12208</v>
      </c>
      <c r="KQ5">
        <v>12321</v>
      </c>
      <c r="KR5">
        <v>12489</v>
      </c>
      <c r="KS5">
        <v>12849</v>
      </c>
      <c r="KT5">
        <v>13083</v>
      </c>
      <c r="KU5">
        <v>13266</v>
      </c>
      <c r="KV5">
        <v>13409</v>
      </c>
      <c r="KW5">
        <v>13592</v>
      </c>
      <c r="KX5">
        <v>13712</v>
      </c>
      <c r="KY5">
        <v>13911</v>
      </c>
      <c r="KZ5">
        <v>14103</v>
      </c>
      <c r="LA5">
        <v>14263</v>
      </c>
      <c r="LB5">
        <v>14428</v>
      </c>
      <c r="LC5">
        <v>14537</v>
      </c>
      <c r="LD5">
        <v>14656</v>
      </c>
      <c r="LE5">
        <v>14721</v>
      </c>
      <c r="LF5">
        <v>14847</v>
      </c>
      <c r="LG5">
        <v>14986</v>
      </c>
      <c r="LH5">
        <v>15114</v>
      </c>
      <c r="LI5">
        <v>15259</v>
      </c>
      <c r="LJ5">
        <v>15403</v>
      </c>
      <c r="LK5">
        <v>15515</v>
      </c>
      <c r="LL5">
        <v>15554</v>
      </c>
      <c r="LM5">
        <v>15701</v>
      </c>
      <c r="LN5">
        <v>15802</v>
      </c>
      <c r="LO5">
        <v>15916</v>
      </c>
      <c r="LP5">
        <v>16010</v>
      </c>
      <c r="LQ5">
        <v>16113</v>
      </c>
      <c r="LR5">
        <v>16186</v>
      </c>
    </row>
    <row r="6" spans="1:336">
      <c r="A6" t="s">
        <v>418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  <c r="KK6">
        <v>46491</v>
      </c>
      <c r="KL6">
        <v>47202</v>
      </c>
      <c r="KM6">
        <v>48109</v>
      </c>
      <c r="KN6">
        <v>48540</v>
      </c>
      <c r="KO6">
        <v>48960</v>
      </c>
      <c r="KP6">
        <v>49451</v>
      </c>
      <c r="KQ6">
        <v>49919</v>
      </c>
      <c r="KR6">
        <v>50564</v>
      </c>
      <c r="KS6">
        <v>51373</v>
      </c>
      <c r="KT6">
        <v>52551</v>
      </c>
      <c r="KU6">
        <v>53512</v>
      </c>
      <c r="KV6">
        <v>54341</v>
      </c>
      <c r="KW6">
        <v>54854</v>
      </c>
      <c r="KX6">
        <v>55116</v>
      </c>
      <c r="KY6">
        <v>55947</v>
      </c>
      <c r="KZ6">
        <v>56474</v>
      </c>
      <c r="LA6">
        <v>57101</v>
      </c>
      <c r="LB6">
        <v>57544</v>
      </c>
      <c r="LC6">
        <v>58026</v>
      </c>
      <c r="LD6">
        <v>58368</v>
      </c>
      <c r="LE6">
        <v>58636</v>
      </c>
      <c r="LF6">
        <v>59031</v>
      </c>
      <c r="LG6">
        <v>59433</v>
      </c>
      <c r="LH6">
        <v>59766</v>
      </c>
      <c r="LI6">
        <v>60179</v>
      </c>
      <c r="LJ6">
        <v>60502</v>
      </c>
      <c r="LK6">
        <v>60736</v>
      </c>
      <c r="LL6">
        <v>60899</v>
      </c>
      <c r="LM6">
        <v>61170</v>
      </c>
      <c r="LN6">
        <v>61491</v>
      </c>
      <c r="LO6">
        <v>61707</v>
      </c>
      <c r="LP6">
        <v>61967</v>
      </c>
      <c r="LQ6">
        <v>62133</v>
      </c>
      <c r="LR6">
        <v>62423</v>
      </c>
    </row>
    <row r="7" spans="1:336">
      <c r="A7" t="s">
        <v>419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  <c r="KK7">
        <v>1634</v>
      </c>
      <c r="KL7">
        <v>1634</v>
      </c>
      <c r="KM7">
        <v>1635</v>
      </c>
      <c r="KN7">
        <v>1636</v>
      </c>
      <c r="KO7">
        <v>1637</v>
      </c>
      <c r="KP7">
        <v>1637</v>
      </c>
      <c r="KQ7">
        <v>1637</v>
      </c>
      <c r="KR7">
        <v>1637</v>
      </c>
      <c r="KS7">
        <v>1637</v>
      </c>
      <c r="KT7">
        <v>1637</v>
      </c>
      <c r="KU7">
        <v>1637</v>
      </c>
      <c r="KV7">
        <v>1637</v>
      </c>
      <c r="KW7">
        <v>1637</v>
      </c>
      <c r="KX7">
        <v>1637</v>
      </c>
      <c r="KY7">
        <v>1637</v>
      </c>
      <c r="KZ7">
        <v>1637</v>
      </c>
      <c r="LA7">
        <v>1637</v>
      </c>
      <c r="LB7">
        <v>1638</v>
      </c>
      <c r="LC7">
        <v>1638</v>
      </c>
      <c r="LD7">
        <v>1640</v>
      </c>
      <c r="LE7">
        <v>1655</v>
      </c>
      <c r="LF7">
        <v>1661</v>
      </c>
      <c r="LG7">
        <v>1668</v>
      </c>
      <c r="LH7">
        <v>1673</v>
      </c>
      <c r="LI7">
        <v>1675</v>
      </c>
      <c r="LJ7">
        <v>1679</v>
      </c>
      <c r="LK7">
        <v>1680</v>
      </c>
      <c r="LL7">
        <v>1691</v>
      </c>
      <c r="LM7">
        <v>1692</v>
      </c>
      <c r="LN7">
        <v>1693</v>
      </c>
      <c r="LO7">
        <v>1695</v>
      </c>
      <c r="LP7">
        <v>1696</v>
      </c>
      <c r="LQ7">
        <v>1696</v>
      </c>
      <c r="LR7">
        <v>1697</v>
      </c>
    </row>
    <row r="8" spans="1:336">
      <c r="A8" t="s">
        <v>420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  <c r="KK8">
        <v>5633</v>
      </c>
      <c r="KL8">
        <v>5843</v>
      </c>
      <c r="KM8">
        <v>6003</v>
      </c>
      <c r="KN8">
        <v>6085</v>
      </c>
      <c r="KO8">
        <v>6138</v>
      </c>
      <c r="KP8">
        <v>6175</v>
      </c>
      <c r="KQ8">
        <v>6286</v>
      </c>
      <c r="KR8">
        <v>6420</v>
      </c>
      <c r="KS8">
        <v>6613</v>
      </c>
      <c r="KT8">
        <v>5766</v>
      </c>
      <c r="KU8">
        <v>5831</v>
      </c>
      <c r="KV8">
        <v>5903</v>
      </c>
      <c r="KW8">
        <v>5971</v>
      </c>
      <c r="KX8">
        <v>6037</v>
      </c>
      <c r="KY8">
        <v>6073</v>
      </c>
      <c r="KZ8">
        <v>6147</v>
      </c>
      <c r="LA8">
        <v>6208</v>
      </c>
      <c r="LB8">
        <v>6257</v>
      </c>
      <c r="LC8">
        <v>6304</v>
      </c>
      <c r="LD8">
        <v>6335</v>
      </c>
      <c r="LE8">
        <v>6368</v>
      </c>
      <c r="LF8">
        <v>6397</v>
      </c>
      <c r="LG8">
        <v>6448</v>
      </c>
      <c r="LH8">
        <v>6474</v>
      </c>
      <c r="LI8">
        <v>6484</v>
      </c>
      <c r="LJ8">
        <v>6514</v>
      </c>
      <c r="LK8">
        <v>6517</v>
      </c>
      <c r="LL8">
        <v>6532</v>
      </c>
      <c r="LM8">
        <v>6551</v>
      </c>
      <c r="LN8">
        <v>6567</v>
      </c>
      <c r="LO8">
        <v>6583</v>
      </c>
      <c r="LP8">
        <v>6588</v>
      </c>
      <c r="LQ8">
        <v>6598</v>
      </c>
      <c r="LR8">
        <v>6604</v>
      </c>
    </row>
    <row r="9" spans="1:336">
      <c r="A9" t="s">
        <v>421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  <c r="KK9">
        <v>117830</v>
      </c>
      <c r="KL9">
        <v>120082</v>
      </c>
      <c r="KM9">
        <v>122069</v>
      </c>
      <c r="KN9">
        <v>123526</v>
      </c>
      <c r="KO9">
        <v>124414</v>
      </c>
      <c r="KP9">
        <v>125127</v>
      </c>
      <c r="KQ9">
        <v>126272</v>
      </c>
      <c r="KR9">
        <v>127931</v>
      </c>
      <c r="KS9">
        <v>130586</v>
      </c>
      <c r="KT9">
        <v>133170</v>
      </c>
      <c r="KU9">
        <v>134987</v>
      </c>
      <c r="KV9">
        <v>136583</v>
      </c>
      <c r="KW9">
        <v>137569</v>
      </c>
      <c r="KX9">
        <v>138441</v>
      </c>
      <c r="KY9">
        <v>139934</v>
      </c>
      <c r="KZ9">
        <v>141417</v>
      </c>
      <c r="LA9">
        <v>142485</v>
      </c>
      <c r="LB9">
        <v>143364</v>
      </c>
      <c r="LC9">
        <v>144475</v>
      </c>
      <c r="LD9">
        <v>145139</v>
      </c>
      <c r="LE9">
        <v>145588</v>
      </c>
      <c r="LF9">
        <v>146425</v>
      </c>
      <c r="LG9">
        <v>147185</v>
      </c>
      <c r="LH9">
        <v>147958</v>
      </c>
      <c r="LI9">
        <v>148644</v>
      </c>
      <c r="LJ9">
        <v>149457</v>
      </c>
      <c r="LK9">
        <v>149967</v>
      </c>
      <c r="LL9">
        <v>150285</v>
      </c>
      <c r="LM9">
        <v>150841</v>
      </c>
      <c r="LN9">
        <v>151379</v>
      </c>
      <c r="LO9">
        <v>151816</v>
      </c>
      <c r="LP9">
        <v>152309</v>
      </c>
      <c r="LQ9">
        <v>152699</v>
      </c>
      <c r="LR9">
        <v>152860</v>
      </c>
    </row>
    <row r="10" spans="1:336">
      <c r="A10" t="s">
        <v>422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  <c r="KK10">
        <v>8981</v>
      </c>
      <c r="KL10">
        <v>9183</v>
      </c>
      <c r="KM10">
        <v>9316</v>
      </c>
      <c r="KN10">
        <v>9475</v>
      </c>
      <c r="KO10">
        <v>9607</v>
      </c>
      <c r="KP10">
        <v>9732</v>
      </c>
      <c r="KQ10">
        <v>9868</v>
      </c>
      <c r="KR10">
        <v>10133</v>
      </c>
      <c r="KS10">
        <v>10475</v>
      </c>
      <c r="KT10">
        <v>10724</v>
      </c>
      <c r="KU10">
        <v>10961</v>
      </c>
      <c r="KV10">
        <v>11217</v>
      </c>
      <c r="KW10">
        <v>11395</v>
      </c>
      <c r="KX10">
        <v>11621</v>
      </c>
      <c r="KY10">
        <v>11911</v>
      </c>
      <c r="KZ10">
        <v>12122</v>
      </c>
      <c r="LA10">
        <v>12279</v>
      </c>
      <c r="LB10">
        <v>12383</v>
      </c>
      <c r="LC10">
        <v>12664</v>
      </c>
      <c r="LD10">
        <v>12858</v>
      </c>
      <c r="LE10">
        <v>12964</v>
      </c>
      <c r="LF10">
        <v>13123</v>
      </c>
      <c r="LG10">
        <v>13336</v>
      </c>
      <c r="LH10">
        <v>13469</v>
      </c>
      <c r="LI10">
        <v>13679</v>
      </c>
      <c r="LJ10">
        <v>13887</v>
      </c>
      <c r="LK10">
        <v>13995</v>
      </c>
      <c r="LL10">
        <v>14049</v>
      </c>
      <c r="LM10">
        <v>14169</v>
      </c>
      <c r="LN10">
        <v>14289</v>
      </c>
      <c r="LO10">
        <v>14395</v>
      </c>
      <c r="LP10">
        <v>14509</v>
      </c>
      <c r="LQ10">
        <v>14614</v>
      </c>
      <c r="LR10">
        <v>14686</v>
      </c>
    </row>
    <row r="11" spans="1:336">
      <c r="A11" t="s">
        <v>423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  <c r="KK11">
        <v>4555</v>
      </c>
      <c r="KL11">
        <v>4744</v>
      </c>
      <c r="KM11">
        <v>4891</v>
      </c>
      <c r="KN11">
        <v>4958</v>
      </c>
      <c r="KO11">
        <v>5037</v>
      </c>
      <c r="KP11">
        <v>5155</v>
      </c>
      <c r="KQ11">
        <v>5266</v>
      </c>
      <c r="KR11">
        <v>5363</v>
      </c>
      <c r="KS11">
        <v>5477</v>
      </c>
      <c r="KT11">
        <v>5579</v>
      </c>
      <c r="KU11">
        <v>5741</v>
      </c>
      <c r="KV11">
        <v>5872</v>
      </c>
      <c r="KW11">
        <v>5962</v>
      </c>
      <c r="KX11">
        <v>6053</v>
      </c>
      <c r="KY11">
        <v>6235</v>
      </c>
      <c r="KZ11">
        <v>6360</v>
      </c>
      <c r="LA11">
        <v>6514</v>
      </c>
      <c r="LB11">
        <v>6595</v>
      </c>
      <c r="LC11">
        <v>6695</v>
      </c>
      <c r="LD11">
        <v>6748</v>
      </c>
      <c r="LE11">
        <v>6811</v>
      </c>
      <c r="LF11">
        <v>6905</v>
      </c>
      <c r="LG11">
        <v>7016</v>
      </c>
      <c r="LH11">
        <v>7099</v>
      </c>
      <c r="LI11">
        <v>7162</v>
      </c>
      <c r="LJ11">
        <v>7225</v>
      </c>
      <c r="LK11">
        <v>7265</v>
      </c>
      <c r="LL11">
        <v>7310</v>
      </c>
      <c r="LM11">
        <v>7363</v>
      </c>
      <c r="LN11">
        <v>7423</v>
      </c>
      <c r="LO11">
        <v>7493</v>
      </c>
      <c r="LP11">
        <v>7552</v>
      </c>
      <c r="LQ11">
        <v>7598</v>
      </c>
      <c r="LR11">
        <v>7645</v>
      </c>
    </row>
    <row r="12" spans="1:336">
      <c r="A12" t="s">
        <v>424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  <c r="KK12">
        <v>2142</v>
      </c>
      <c r="KL12">
        <v>2220</v>
      </c>
      <c r="KM12">
        <v>2313</v>
      </c>
      <c r="KN12">
        <v>2361</v>
      </c>
      <c r="KO12">
        <v>2413</v>
      </c>
      <c r="KP12">
        <v>2451</v>
      </c>
      <c r="KQ12">
        <v>2480</v>
      </c>
      <c r="KR12">
        <v>2544</v>
      </c>
      <c r="KS12">
        <v>2598</v>
      </c>
      <c r="KT12">
        <v>2644</v>
      </c>
      <c r="KU12">
        <v>2691</v>
      </c>
      <c r="KV12">
        <v>2744</v>
      </c>
      <c r="KW12">
        <v>2791</v>
      </c>
      <c r="KX12">
        <v>2847</v>
      </c>
      <c r="KY12">
        <v>2915</v>
      </c>
      <c r="KZ12">
        <v>2972</v>
      </c>
      <c r="LA12">
        <v>3020</v>
      </c>
      <c r="LB12">
        <v>3074</v>
      </c>
      <c r="LC12">
        <v>3104</v>
      </c>
      <c r="LD12">
        <v>3132</v>
      </c>
      <c r="LE12">
        <v>3168</v>
      </c>
      <c r="LF12">
        <v>3207</v>
      </c>
      <c r="LG12">
        <v>3262</v>
      </c>
      <c r="LH12">
        <v>3289</v>
      </c>
      <c r="LI12">
        <v>3327</v>
      </c>
      <c r="LJ12">
        <v>3353</v>
      </c>
      <c r="LK12">
        <v>3384</v>
      </c>
      <c r="LL12">
        <v>3406</v>
      </c>
      <c r="LM12">
        <v>3441</v>
      </c>
      <c r="LN12">
        <v>3475</v>
      </c>
      <c r="LO12">
        <v>3495</v>
      </c>
      <c r="LP12">
        <v>3515</v>
      </c>
      <c r="LQ12">
        <v>3538</v>
      </c>
      <c r="LR12">
        <v>3550</v>
      </c>
    </row>
    <row r="13" spans="1:336">
      <c r="A13" t="s">
        <v>425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  <c r="KK13">
        <v>12352</v>
      </c>
      <c r="KL13">
        <v>12620</v>
      </c>
      <c r="KM13">
        <v>12766</v>
      </c>
      <c r="KN13">
        <v>12972</v>
      </c>
      <c r="KO13">
        <v>13087</v>
      </c>
      <c r="KP13">
        <v>13192</v>
      </c>
      <c r="KQ13">
        <v>13307</v>
      </c>
      <c r="KR13">
        <v>13445</v>
      </c>
      <c r="KS13">
        <v>13721</v>
      </c>
      <c r="KT13">
        <v>13901</v>
      </c>
      <c r="KU13">
        <v>14062</v>
      </c>
      <c r="KV13">
        <v>14276</v>
      </c>
      <c r="KW13">
        <v>14352</v>
      </c>
      <c r="KX13">
        <v>14472</v>
      </c>
      <c r="KY13">
        <v>14680</v>
      </c>
      <c r="KZ13">
        <v>14920</v>
      </c>
      <c r="LA13">
        <v>15157</v>
      </c>
      <c r="LB13">
        <v>15394</v>
      </c>
      <c r="LC13">
        <v>15593</v>
      </c>
      <c r="LD13">
        <v>15690</v>
      </c>
      <c r="LE13">
        <v>15783</v>
      </c>
      <c r="LF13">
        <v>16014</v>
      </c>
      <c r="LG13">
        <v>16207</v>
      </c>
      <c r="LH13">
        <v>16367</v>
      </c>
      <c r="LI13">
        <v>16562</v>
      </c>
      <c r="LJ13">
        <v>16772</v>
      </c>
      <c r="LK13">
        <v>16881</v>
      </c>
      <c r="LL13">
        <v>16980</v>
      </c>
      <c r="LM13">
        <v>17186</v>
      </c>
      <c r="LN13">
        <v>17357</v>
      </c>
      <c r="LO13">
        <v>17539</v>
      </c>
      <c r="LP13">
        <v>17674</v>
      </c>
      <c r="LQ13">
        <v>17789</v>
      </c>
      <c r="LR13">
        <v>17857</v>
      </c>
    </row>
    <row r="14" spans="1:336">
      <c r="A14" t="s">
        <v>426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  <c r="KK14">
        <v>20154</v>
      </c>
      <c r="KL14">
        <v>20451</v>
      </c>
      <c r="KM14">
        <v>20703</v>
      </c>
      <c r="KN14">
        <v>21031</v>
      </c>
      <c r="KO14">
        <v>21223</v>
      </c>
      <c r="KP14">
        <v>21482</v>
      </c>
      <c r="KQ14">
        <v>21769</v>
      </c>
      <c r="KR14">
        <v>22124</v>
      </c>
      <c r="KS14">
        <v>22493</v>
      </c>
      <c r="KT14">
        <v>22892</v>
      </c>
      <c r="KU14">
        <v>23187</v>
      </c>
      <c r="KV14">
        <v>23608</v>
      </c>
      <c r="KW14">
        <v>23884</v>
      </c>
      <c r="KX14">
        <v>24210</v>
      </c>
      <c r="KY14">
        <v>24598</v>
      </c>
      <c r="KZ14">
        <v>24981</v>
      </c>
      <c r="LA14">
        <v>25328</v>
      </c>
      <c r="LB14">
        <v>25589</v>
      </c>
      <c r="LC14">
        <v>25800</v>
      </c>
      <c r="LD14">
        <v>26075</v>
      </c>
      <c r="LE14">
        <v>26279</v>
      </c>
      <c r="LF14">
        <v>26522</v>
      </c>
      <c r="LG14">
        <v>26784</v>
      </c>
      <c r="LH14">
        <v>27065</v>
      </c>
      <c r="LI14">
        <v>27312</v>
      </c>
      <c r="LJ14">
        <v>27516</v>
      </c>
      <c r="LK14">
        <v>27740</v>
      </c>
      <c r="LL14">
        <v>27865</v>
      </c>
      <c r="LM14">
        <v>28104</v>
      </c>
      <c r="LN14">
        <v>28273</v>
      </c>
      <c r="LO14">
        <v>28491</v>
      </c>
      <c r="LP14">
        <v>28708</v>
      </c>
      <c r="LQ14">
        <v>28925</v>
      </c>
      <c r="LR14">
        <v>29106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142"/>
  <sheetViews>
    <sheetView topLeftCell="A7120" workbookViewId="0">
      <selection activeCell="E7135" sqref="E7135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427</v>
      </c>
      <c r="D1" s="41" t="s">
        <v>428</v>
      </c>
      <c r="E1" s="41" t="s">
        <v>429</v>
      </c>
      <c r="F1" s="40"/>
      <c r="G1" s="40"/>
      <c r="H1" s="40"/>
    </row>
    <row r="2" spans="1:8">
      <c r="A2" s="40">
        <v>43997</v>
      </c>
      <c r="B2" s="22">
        <v>43997</v>
      </c>
      <c r="C2" t="s">
        <v>430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431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432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433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434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435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436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437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438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439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440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441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442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443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444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445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446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447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448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449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450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451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452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453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454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455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443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456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457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430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436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435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458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437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459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460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449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461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462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433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441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439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463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430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431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435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433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440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436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439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464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432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454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465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466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434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446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443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437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456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467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442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445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468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439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435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456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443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430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433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432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460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436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441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440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431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437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469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455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458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470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445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461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438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471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464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472</v>
      </c>
      <c r="D88" s="42">
        <f>VLOOKUP(Pag_Inicio_Corr_mas_casos[[#This Row],[Corregimiento]],Hoja3!$A$2:$D$676,4,0)</f>
        <v>40201</v>
      </c>
      <c r="E88">
        <v>10</v>
      </c>
      <c r="G88" t="s">
        <v>473</v>
      </c>
    </row>
    <row r="89" spans="1:7">
      <c r="A89" s="40">
        <v>44000</v>
      </c>
      <c r="B89" s="22">
        <v>44000</v>
      </c>
      <c r="C89" t="s">
        <v>474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436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446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445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443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431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433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435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456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437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430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439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461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451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442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438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432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440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441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452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454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475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471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476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477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478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449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463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479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439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431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445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432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435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436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430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437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454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438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460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443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456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433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471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442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451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440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436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441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480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449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461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476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446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465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475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463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481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439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430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436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431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435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443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432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463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437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441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482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446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433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456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458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445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461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452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449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477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453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430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435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467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436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443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440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433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431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437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439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446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471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456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457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442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432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447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482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438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434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463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451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449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441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480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466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445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460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475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483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461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444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484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458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476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485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479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454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486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423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487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430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443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434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437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436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431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439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435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433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441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488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459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446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480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485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487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460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476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444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452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471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454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430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431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432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442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434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433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475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451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443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465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446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445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452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448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474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435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478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439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464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444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488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471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456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443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446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435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431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456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430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471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483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454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461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441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438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439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451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475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432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436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434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449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458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440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442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482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437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463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447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433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460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445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459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466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465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477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476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468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489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490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467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470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444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479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480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448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491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492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487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452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485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493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494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423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495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496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497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469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498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499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500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501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450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457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502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443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454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435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438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439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456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431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433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472</v>
      </c>
      <c r="D324" s="42">
        <f>VLOOKUP(Pag_Inicio_Corr_mas_casos[[#This Row],[Corregimiento]],Hoja3!$A$2:$D$676,4,0)</f>
        <v>40201</v>
      </c>
      <c r="E324">
        <v>25</v>
      </c>
      <c r="G324" t="s">
        <v>473</v>
      </c>
    </row>
    <row r="325" spans="1:7">
      <c r="A325" s="40">
        <v>44008</v>
      </c>
      <c r="B325" s="22">
        <v>44008</v>
      </c>
      <c r="C325" t="s">
        <v>461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436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448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446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492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460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437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441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453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432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466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465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442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474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463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445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430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458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434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451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463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454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446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430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435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471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444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482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443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431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437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489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442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439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441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466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447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492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436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449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477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451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432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448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445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460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456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465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476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475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480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438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456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440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503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433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479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461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468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472</v>
      </c>
      <c r="D384" s="42">
        <f>VLOOKUP(Pag_Inicio_Corr_mas_casos[[#This Row],[Corregimiento]],Hoja3!$A$2:$D$676,4,0)</f>
        <v>40201</v>
      </c>
      <c r="E384">
        <v>16</v>
      </c>
      <c r="G384" t="s">
        <v>473</v>
      </c>
    </row>
    <row r="385" spans="1:5">
      <c r="A385" s="40">
        <v>44009</v>
      </c>
      <c r="B385" s="22">
        <v>44009</v>
      </c>
      <c r="C385" s="26" t="s">
        <v>504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505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483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457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502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494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499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501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474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452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506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469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423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459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493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437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454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440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431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443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435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438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439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456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430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489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432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451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449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471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482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504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458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507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460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448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441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442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436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485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461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474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466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445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434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508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456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431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443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438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435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432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436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440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454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456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461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437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439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430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433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451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442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446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445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463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458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474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449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434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507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441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471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444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460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485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493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483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466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506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475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482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430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436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431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489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435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472</v>
      </c>
      <c r="D472" s="42">
        <f>VLOOKUP(Pag_Inicio_Corr_mas_casos[[#This Row],[Corregimiento]],Hoja3!$A$2:$D$676,4,0)</f>
        <v>40201</v>
      </c>
      <c r="E472">
        <v>21</v>
      </c>
      <c r="G472" t="s">
        <v>473</v>
      </c>
    </row>
    <row r="473" spans="1:7">
      <c r="A473" s="40">
        <v>44012</v>
      </c>
      <c r="B473" s="22">
        <v>44012</v>
      </c>
      <c r="C473" t="s">
        <v>509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443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432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442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471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445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444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466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438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437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451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487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440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462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433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446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463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507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439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477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435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454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431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432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446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440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443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434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456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430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465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439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442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438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477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471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476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460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485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461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452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510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433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441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451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445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482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423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437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503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486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492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447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436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466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458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511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475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440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489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432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435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439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443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446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442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438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436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431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444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456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460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430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441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452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448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463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445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466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451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469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461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474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430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440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433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456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432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436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443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438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460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435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442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431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485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445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439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446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472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449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466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441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452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434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461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465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475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430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435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442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440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438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432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485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437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431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449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465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461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460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451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443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444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439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472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445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512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456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501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466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441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459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477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436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448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471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487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439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431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432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456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436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443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452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440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445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435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446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460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485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430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461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437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442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444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438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481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478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448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451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477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465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453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494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469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458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434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471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450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433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441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513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466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475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483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480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509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454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443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435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430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458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440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432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431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441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452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439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442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446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485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438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436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437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456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465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461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474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445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460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447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448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433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423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434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453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444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493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472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514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466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476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451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475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494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487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478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450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463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471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430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443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456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466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439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446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435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460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451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436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489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485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471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440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442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431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437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438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449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459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444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441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477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478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445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482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452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448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493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432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461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480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450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476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434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454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437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443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430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456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438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435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460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446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503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433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432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439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431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441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478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458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442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436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466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485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451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471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456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437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440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439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443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460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451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442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435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431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432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445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448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446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452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436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480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433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476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463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449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501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461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474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514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507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515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509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513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478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438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467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435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430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454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432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456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475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443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446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431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516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440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465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439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434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438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436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460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447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471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441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479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444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466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458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451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494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423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476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517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487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482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450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477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439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443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435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460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471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432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456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446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438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451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430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449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442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436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518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440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447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463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482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461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485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480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445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431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458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448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441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477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437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430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443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456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435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475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485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439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432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446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436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478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494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423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511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465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431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519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452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507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433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509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451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445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447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460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514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461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441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438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466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482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476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468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458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434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453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442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520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436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431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446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443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456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485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432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435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440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433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458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460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439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430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438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444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507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442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465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437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475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466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450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452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477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471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469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445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514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461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451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434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478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423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521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449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468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447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482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463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483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513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506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453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493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503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441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476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435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439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443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460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446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431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437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430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436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442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438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432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458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440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441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452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444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522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456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445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523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477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481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456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446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460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435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443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436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431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471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442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448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463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439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461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475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477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430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445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449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444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452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458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441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476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506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451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469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432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485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483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479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434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438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468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503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447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482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437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435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440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442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445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430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479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447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447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436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431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449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501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461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516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458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509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448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433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441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465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524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423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476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434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446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438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437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439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456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475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485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471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443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493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432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525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440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442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445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430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447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436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431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482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449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444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461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478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450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454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452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507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466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486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441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476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434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446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438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460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439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456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475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526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471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443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469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432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435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430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527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436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504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514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458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452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466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441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434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446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528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439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456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475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463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485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471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443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432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435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440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442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483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445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430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447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436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431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449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444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461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478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454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458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452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507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466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433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441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465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476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434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446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438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460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437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439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456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475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471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453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443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522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432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435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440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442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483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430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479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436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431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529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444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454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458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507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448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466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486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512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441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434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446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438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460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528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437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439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456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443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432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435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530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483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430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436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431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482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461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452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507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441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446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508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438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460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437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439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443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469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440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483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430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436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431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461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478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516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454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458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507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448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441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446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438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460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437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439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472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463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471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531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443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432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435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530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483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430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532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447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436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431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461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533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458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448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515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466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433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520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441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465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423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434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446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438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534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439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456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494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517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471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487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443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432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435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440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430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479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447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513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436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431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444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461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478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458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452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507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448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466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486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441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465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423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434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446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438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460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528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439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456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475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463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485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471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492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443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469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432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435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440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436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431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482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501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461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478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454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458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452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448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466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441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446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438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460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439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535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456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472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477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471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468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443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432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536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435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530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440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442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445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430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479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447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436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431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449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501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444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461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478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458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452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507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448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515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466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433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441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465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423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476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434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446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438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460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437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439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456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475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521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485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471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453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443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432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435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440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442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445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430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479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447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436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431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514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444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461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478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450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458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452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507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466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441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465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423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476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434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446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438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460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506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437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439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451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456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494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475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477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485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443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493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432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435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430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449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461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458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452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512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434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446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437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439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451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456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475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463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477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471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443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432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435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440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537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445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430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479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436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431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482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461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478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516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448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441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465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476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434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446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438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534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460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437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439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456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521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463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485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471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468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443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469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432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435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530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440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442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445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430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447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436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431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461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478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507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448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466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441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465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538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434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446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438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460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437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439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451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456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459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475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443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539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432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435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440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442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430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479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447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436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431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482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444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478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458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507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448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515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441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465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434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446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540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534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460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541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439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456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475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485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471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443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432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435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530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440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442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445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430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447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436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431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449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501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444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461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478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458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452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448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466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441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465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446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438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460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437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439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456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494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463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477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471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443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469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432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435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440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430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447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436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431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449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444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461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533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478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450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452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448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466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441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434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446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508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480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438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460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506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437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439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451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456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542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477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485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468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443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469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432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435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440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430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447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436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431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444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461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458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452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448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441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465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476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434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446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460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437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439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451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456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475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477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543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443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493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432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435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440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503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442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430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436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431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444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461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478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452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476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434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446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438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506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437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439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451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459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544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477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471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468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487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443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432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435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440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430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479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436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431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444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461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478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458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452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441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465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434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446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460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437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439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475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485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487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443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432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499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501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432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448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430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478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443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440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439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436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479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456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460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465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438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534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435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437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442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447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456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475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486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451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493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431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528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477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514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452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446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472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463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536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456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435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430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460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432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436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448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530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522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444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465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439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431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438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443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447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449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434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469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493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472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467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442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445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482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487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503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545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443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431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442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456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432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437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439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451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435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469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479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446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448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493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530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436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440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476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460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541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471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533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456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477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435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430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443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456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432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444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460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448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439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461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479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431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437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440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439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456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443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436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448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461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431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546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485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460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449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441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438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534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434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451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547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465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435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514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450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437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453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436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435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443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434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476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440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439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446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456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465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477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461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438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444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441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431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486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494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475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471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479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447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448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548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432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530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430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463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432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443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430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456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436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434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439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440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438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435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431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460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469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458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446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449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463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448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451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442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483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454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467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445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447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444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465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476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437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461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485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432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443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435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456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430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461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444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460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447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434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467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439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549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437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431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446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440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550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466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445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494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551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487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439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461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467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456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435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443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431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465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460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552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446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458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438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463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432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442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430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447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553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485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440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444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487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458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441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435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436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456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440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442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461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423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430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460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431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486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465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456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477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443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435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465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439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432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431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440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430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466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460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436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446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456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461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437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468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554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443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437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476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439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440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555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530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436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458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438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435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448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438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530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456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443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440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441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439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461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515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435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430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458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446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435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432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456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556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440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439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539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446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438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443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469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431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463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442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430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476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460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475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439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432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446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443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471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487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430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461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434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456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438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515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442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451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469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435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449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444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448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467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556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463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477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476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430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434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443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534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557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432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536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432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430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443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439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460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434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450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456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442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445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444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446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437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505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461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435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441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448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449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475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493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431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466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558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436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487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432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430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439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444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443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475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460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434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450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461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435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436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554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465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458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456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431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459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559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555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483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442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471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446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469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440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445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437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476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534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494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493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481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441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447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560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479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461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438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430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548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432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439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448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443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434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449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446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456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477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448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434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505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456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487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446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452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438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443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461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534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460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435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432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436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441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440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439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451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430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448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432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436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446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437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456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471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447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441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442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438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443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431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434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487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458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444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468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440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460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435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445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506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430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440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436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446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483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556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441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445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432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456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444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431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461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443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534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561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562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448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563</v>
      </c>
      <c r="I2084" t="s">
        <v>564</v>
      </c>
    </row>
    <row r="2085" spans="1:9">
      <c r="A2085" s="90">
        <v>44070</v>
      </c>
      <c r="B2085" s="92">
        <v>44070</v>
      </c>
      <c r="C2085" s="92" t="s">
        <v>438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554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465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437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477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476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528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439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459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435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478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468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487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430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456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435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443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441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461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432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436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431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446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438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444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487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447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439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469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565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460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483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442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467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451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471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475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440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449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448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459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492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566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443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436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456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430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437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446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432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483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460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435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439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461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487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450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567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476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442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438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534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465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444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466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431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479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440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434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505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449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539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554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435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461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458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503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441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551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448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534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443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562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442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440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483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471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431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568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434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443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435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458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430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505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439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432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441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440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483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436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540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534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448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446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456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431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449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461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569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438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450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471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442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476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503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444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528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479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423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460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506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451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482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466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570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551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571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478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454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486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437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475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477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572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499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514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573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443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528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456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430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448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460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458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431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446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478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439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568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434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442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477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493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461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432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430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443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461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456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441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460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449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435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432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483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439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430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436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440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570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450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431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447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451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461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438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471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441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458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534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448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423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446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443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528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434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442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444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477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506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487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476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483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432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435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436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443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528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431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450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446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439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430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434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441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438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447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444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448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440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461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534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471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469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458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451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477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441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448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534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574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573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432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483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430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435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439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434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501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471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450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506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476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456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575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461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447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443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436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573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448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436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443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461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539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432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444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483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502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562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576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566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577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423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435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439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441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456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534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454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578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579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450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430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443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560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476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477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426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448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430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580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566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573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528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450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442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445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461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446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487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581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469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441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435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582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523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517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432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439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435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448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430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456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458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465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450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583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452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436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573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460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446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477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432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476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440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487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469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444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496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584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465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432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566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461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540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437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443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439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458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435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448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450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493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585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487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430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450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432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439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435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447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534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528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443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444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448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434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586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438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430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528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439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435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450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566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444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448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441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461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534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443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456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442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571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579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460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458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432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482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446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483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479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477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451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587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588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430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443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472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573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442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487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579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450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436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448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460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434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492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435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456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446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517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444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571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476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579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437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508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589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441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434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590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471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451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448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458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534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440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439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591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573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592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443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446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447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579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465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517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446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593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432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439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435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577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447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584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443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430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540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483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534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450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460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593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594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435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446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432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439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456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443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440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441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448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562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465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595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499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596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466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593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471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435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566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450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492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443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584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577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431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448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456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446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439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461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476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438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437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430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593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444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443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440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465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475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487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461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449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446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447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423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441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442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434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450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597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448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432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598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510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456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430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432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436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435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434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443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492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463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593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439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444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431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560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441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440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480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483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442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577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447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492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597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431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510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588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440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593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434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432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579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432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443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448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441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599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444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450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463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494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430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456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439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443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439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448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570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592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446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432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534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453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431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449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492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461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442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469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430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566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432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448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487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442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492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465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439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460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436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440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435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456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430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449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483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467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443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446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534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447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438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432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430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443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534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600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439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601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431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461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475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598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448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566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432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579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443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430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446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548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448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434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487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449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432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487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430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456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579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534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461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602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603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448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443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539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487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431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444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432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452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456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461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438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437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465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469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460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436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458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441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448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570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435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442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604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496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601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472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432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464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605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446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434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460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606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450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443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437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432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430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450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435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607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487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603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446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443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439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466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438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524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464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475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434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467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605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448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443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446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432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430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471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439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435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478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469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436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452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438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456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448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440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464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608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471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566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439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443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440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447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430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446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560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456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567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606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609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435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432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430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465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443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529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438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447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449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487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440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446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431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448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586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439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435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442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610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466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585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456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446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441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448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449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487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541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461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435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447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574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439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506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573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571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431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566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597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579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443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611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573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446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486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448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612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465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604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432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435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613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614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612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465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471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447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446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448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434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430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610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439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443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440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471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615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432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435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430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465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453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446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437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567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431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448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579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487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441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469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579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487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607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430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448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616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449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479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465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471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447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431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423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434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617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538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446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456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566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586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435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566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487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460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443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461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432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450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434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449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475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597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446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615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441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469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618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566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430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434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435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449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619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612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487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476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451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471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540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557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597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602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431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566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465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479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604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432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450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430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434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457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440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551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449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435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461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434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432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442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431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479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487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586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581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461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434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452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438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449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443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448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586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456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617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606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432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620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448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538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444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438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440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461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501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482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439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471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446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600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435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466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447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475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434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487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579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450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621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536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435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432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482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439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476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478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459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443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436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461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487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448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477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431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450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607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617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475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442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622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451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566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435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432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443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449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434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465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471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456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439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448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466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446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494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430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466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623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442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431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461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432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450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438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463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477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434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450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432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430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487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566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431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436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441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471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448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487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443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446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442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448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477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435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450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466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439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446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442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456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443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438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617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444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566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460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430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439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463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482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432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487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448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434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430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431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435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450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446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443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440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436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606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432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482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624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448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456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471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487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466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477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438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437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475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566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471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440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431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446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435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586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456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461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566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482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437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487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439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477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430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448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550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434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438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432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430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566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440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441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625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446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432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495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439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444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443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615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626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450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461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434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471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446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586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438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627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481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487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443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441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456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566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449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476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434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588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477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431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491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443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431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481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434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446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477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450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461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466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494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491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430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446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586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446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432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439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477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471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431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434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435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441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430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446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491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432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487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448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471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449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606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443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435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450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451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441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436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477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433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469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456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586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444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443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566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446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487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432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430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442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469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449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628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477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471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450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456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434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437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440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431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433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435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448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443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456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487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435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566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441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446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464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448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434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440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430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461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432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482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465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438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477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439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449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475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629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466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451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566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431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446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456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432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435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438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443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447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483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482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441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535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440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444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437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477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471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430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597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443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431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495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477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456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446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482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630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435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448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471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475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432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483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566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487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476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437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502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571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442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436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440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460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566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471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431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448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446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631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441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446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430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443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432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534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442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465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449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491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439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438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440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482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434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446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447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471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521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477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440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466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443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471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440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449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434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566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447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477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481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443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502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446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443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471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442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444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469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476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441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440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437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477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435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439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431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451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482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632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465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434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460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479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487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432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483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449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461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491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447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452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548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494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459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466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506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438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456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502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446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566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432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430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443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456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434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463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459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468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449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471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450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442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451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482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633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435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435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465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471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447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438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443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502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446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432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430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466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436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456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475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441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431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486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477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451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434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479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442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482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448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439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449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574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461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444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494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476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440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447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434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502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443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464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479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446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441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465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438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475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442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431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451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448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477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476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506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467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430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437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432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491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502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446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471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443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451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440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535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464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482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449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432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430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634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540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448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435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438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437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477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442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436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466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476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467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468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491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443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430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447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446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441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436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437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469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440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434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465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502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432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477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442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494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423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438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479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486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471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475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482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444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431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461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449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451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506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450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456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435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548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460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448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459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435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446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451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443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471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487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434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439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476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448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456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481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449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461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477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566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502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438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541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432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482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465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479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431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432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471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446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443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466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430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478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550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451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465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434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438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448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487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441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437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551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482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450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615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439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444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566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422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461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475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463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491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435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440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442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436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476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456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494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464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432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430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447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444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434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635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482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494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446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460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436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443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449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435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636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479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471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450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475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486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439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437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442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495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637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465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438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447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432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491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443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446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434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465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441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479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430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475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633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442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466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486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431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448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540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437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494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471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440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461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460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449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435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450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463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635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456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482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423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438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566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480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459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469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436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476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434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444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491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447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432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479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437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475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471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431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502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465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443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430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435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494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441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486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487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436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446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440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442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448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469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423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451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482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534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476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472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461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452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460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438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430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432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443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446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440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471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476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434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444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487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435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461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441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437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439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451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449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431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491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447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475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450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479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438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477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483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482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465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502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463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430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435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451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443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446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439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423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441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444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471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448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450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432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459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438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440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447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434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479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477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465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442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487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436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502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456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431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482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540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521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461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432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465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443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430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435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447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439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479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431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482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438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448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444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466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446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471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502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440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434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449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436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441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475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442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456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461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437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494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483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486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451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477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476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469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450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460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491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439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446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434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432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430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440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443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444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491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435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447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487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471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431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438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475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449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477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437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482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451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450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634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448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539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476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481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460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452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423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494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479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442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445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441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465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436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432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439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444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502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443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465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471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461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446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440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475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441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442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434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451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449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438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431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487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430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435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466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447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482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456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452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476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603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483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437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459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479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460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494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615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423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477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450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539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456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432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443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430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446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441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475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439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471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479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466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434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438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444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436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435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447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449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423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460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437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477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465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506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450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431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440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442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483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486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469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480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461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451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468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482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567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502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481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443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449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441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434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452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438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440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430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447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436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435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432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439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431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482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476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446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494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638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460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442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444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475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445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534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437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456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432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479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430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447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446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461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471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443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440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439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482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451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435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477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436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441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442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431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449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434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438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444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486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633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502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450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452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475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437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494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476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448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465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460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639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456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443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446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432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477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430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482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434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439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638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466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442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440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436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456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449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444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431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437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435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438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475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463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476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451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465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467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447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441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460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479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461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634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595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487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448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640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483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452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445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641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453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506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450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642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432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435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449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430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440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451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438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441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443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465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434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461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446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447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436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638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482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469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431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456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479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480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475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439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442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477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450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459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444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494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466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423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468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437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486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643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467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463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476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483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448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460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493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445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478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634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481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432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443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456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430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447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475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638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446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442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439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444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450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434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469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441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476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437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435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451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477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440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436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449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465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431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461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459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466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460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482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634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423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479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448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467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644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438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645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646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506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595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493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432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471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446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451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443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436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447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442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430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439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444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449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466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491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461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448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435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441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469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647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475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437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456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440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438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477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465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476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502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494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431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482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423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486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472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460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479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463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639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434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539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648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483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450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432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430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446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437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443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471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444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482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451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456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449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431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466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477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465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434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438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435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440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436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441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476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439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447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475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442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649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460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481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494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459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480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572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644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486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434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491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449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432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442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475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440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441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476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456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431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443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438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430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436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460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435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447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446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486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477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459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444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439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474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467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479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482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450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461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471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650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572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451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453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502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494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423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446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471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443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440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439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435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647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449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436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431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461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438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466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441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456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477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482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451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499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442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432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434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460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469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487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483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437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450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465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463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494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480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430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651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476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467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510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447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459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652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456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444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478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423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502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475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521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430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432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471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434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446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443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465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449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450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435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466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444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477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451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476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436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447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440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439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456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482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438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448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441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437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634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483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460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475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431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442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463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536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461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494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469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459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572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445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468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467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464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479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481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506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432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430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443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446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471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466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434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447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449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451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475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463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477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435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482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444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651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439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440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479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456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431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476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441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437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438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436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506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442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491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483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450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461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469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459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494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465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460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487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445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480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653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481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474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423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634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600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593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432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447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446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430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471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443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449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451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435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440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439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456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444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434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479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436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475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482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466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438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442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431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450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460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437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494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459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461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453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502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499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441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483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465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476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477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423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469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480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487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463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493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486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566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491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481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634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433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595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603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472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654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458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452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448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506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600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468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445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471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430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432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446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436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443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435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461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441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439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451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434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440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437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466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449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442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456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438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482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463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483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477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476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499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444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475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447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431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493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458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459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467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655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502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534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460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481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469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465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468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643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452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487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450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448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479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445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423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433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480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496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653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485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656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486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430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432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443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456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446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471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476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442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436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441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444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435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451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458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460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466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447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434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449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657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502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461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479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475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494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437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463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431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477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483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482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438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459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450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465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486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440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439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423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448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480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455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467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574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510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534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445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432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430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434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476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471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449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442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447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443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475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479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437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436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441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444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439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460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458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446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482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440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465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431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451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435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469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438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494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466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461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478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600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456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658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483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477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486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445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450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453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459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499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557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448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472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423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566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467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496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446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443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461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451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440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439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432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471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482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430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435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477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436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465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449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447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441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434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438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466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442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476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456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659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475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469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479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480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448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437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491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431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463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540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483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458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452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444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459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499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502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423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445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660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557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467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487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455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486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468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494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430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446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434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432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444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447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449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477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443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471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460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482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466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436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438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441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456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461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435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450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463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442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475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451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439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479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476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483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452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467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600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440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506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486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437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459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636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465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445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478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431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602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423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448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491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455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661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443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439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430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432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449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446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471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435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434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476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440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482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451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438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447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442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461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456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444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465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436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466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441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468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477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448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463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479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458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445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450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437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475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469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483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460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487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431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459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480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478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423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502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494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433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486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467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452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521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495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481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662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496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491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493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443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446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471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451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430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482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449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432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431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466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461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435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477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441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447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436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476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442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434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438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439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483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456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460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440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663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494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463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653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469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467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433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475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459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437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444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493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468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479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487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448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506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502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465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480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445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450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423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603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474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664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507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566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499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665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435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471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432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430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446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434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439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443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444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475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441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465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440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449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451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447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466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477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460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438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436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463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431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437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456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467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461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483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450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476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458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479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482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442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448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486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493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423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478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468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494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487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469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600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603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433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459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506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533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452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636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666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524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514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502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453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480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432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430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446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443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451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434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441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436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444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476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442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458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431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482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466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471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475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438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456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449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439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435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448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461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447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463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437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479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465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477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494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450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483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459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486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468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493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423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445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460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510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440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467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452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506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502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480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653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487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499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574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667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464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449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446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476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443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432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442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467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451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471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456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436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461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479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441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435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430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439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466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438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437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477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478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458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460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459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453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440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448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447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434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463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431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482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452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475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483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486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506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494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493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444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450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502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566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480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603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485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465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469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435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446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430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434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443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449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471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432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447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451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439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444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466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456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448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436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482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494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477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475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487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465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438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431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461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476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442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441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469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460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450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479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463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534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600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480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458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437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440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486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467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478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634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452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423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606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433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468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455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432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430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443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440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446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435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461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475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434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471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668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451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441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439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463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477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436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476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444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465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437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456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447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466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449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483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482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431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450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448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445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494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487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452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433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479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442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480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458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486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469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460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468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459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478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493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423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534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510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540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571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499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467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566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669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550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502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661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471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446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670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443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435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477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434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502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441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482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451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438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430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439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466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440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463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476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449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447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461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442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431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465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436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460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459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437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456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444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475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483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479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450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448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487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469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468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493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480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494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671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445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478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452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486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467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634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669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521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672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485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574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507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673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595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556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474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674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675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499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663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676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661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513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534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453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471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443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430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446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432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435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466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440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438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439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451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436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434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431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461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441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463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449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476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456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482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477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442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677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475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447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487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444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450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465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437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469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448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460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483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603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494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468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641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479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478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467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459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453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566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534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678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423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445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679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433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456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452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510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493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480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474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506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486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595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680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455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471</v>
      </c>
      <c r="D5103" s="165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681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443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435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432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430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439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440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682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683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451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466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475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449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461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487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477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434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482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460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684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442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444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431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685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494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459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476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483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456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465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463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433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479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437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628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502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468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469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448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445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467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506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452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634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686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687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688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672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510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600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689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486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653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493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491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464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478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499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690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453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641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432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443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446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471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430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685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434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691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692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693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525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694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695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696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697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698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699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700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701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702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476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703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469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704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448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437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459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705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686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706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707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708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709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710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711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712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713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714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715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716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717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718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706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719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493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653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720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721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499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722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486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723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724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725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726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727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728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478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729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730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731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732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430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471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619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443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436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432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703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437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435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709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733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713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451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702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441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439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438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434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477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449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711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714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476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734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550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707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482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705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706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478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735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736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737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738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517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483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595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502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739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679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534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603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445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653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458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722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565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471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434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443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446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441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442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460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438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435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740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456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451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741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449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476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477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439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742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465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743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432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739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744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431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447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482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437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502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479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745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648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596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712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710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746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747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748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722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749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705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750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701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751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726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732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752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753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715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725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754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755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713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756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724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757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758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759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760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761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762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763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706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730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764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765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446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766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767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768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769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708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525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692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709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707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703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695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770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771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701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772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773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702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711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774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696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775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698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732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700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694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699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776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706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777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748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746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751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710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724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747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756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713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778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749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705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779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714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780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445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760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781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762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761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731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750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782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783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784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785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755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786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730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763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753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712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787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725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726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788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443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446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439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471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789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525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696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706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702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790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692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771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695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700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772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711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703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694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773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693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774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775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701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707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791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792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722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699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747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770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714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777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715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710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732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705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713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749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445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782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787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746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712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793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794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731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750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795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763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780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796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755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751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760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778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724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797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719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798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799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758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800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791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801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767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790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772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703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696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525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706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773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699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692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697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698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439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775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471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695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693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700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694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776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774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702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749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705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711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777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707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770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714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787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712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789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724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746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747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701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753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710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722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715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751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760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730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750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717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793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754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726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802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718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732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788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713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794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731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725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716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758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762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706</v>
      </c>
      <c r="D5527" s="88">
        <v>40607</v>
      </c>
      <c r="E5527" s="88">
        <v>11</v>
      </c>
      <c r="F5527" s="7" t="s">
        <v>803</v>
      </c>
    </row>
    <row r="5528" spans="1:10">
      <c r="A5528" s="86">
        <v>44190</v>
      </c>
      <c r="B5528" s="87">
        <v>44190</v>
      </c>
      <c r="C5528" s="88" t="s">
        <v>804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791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8"/>
    </row>
    <row r="5530" spans="1:10">
      <c r="A5530" s="90">
        <v>44191</v>
      </c>
      <c r="B5530" s="91">
        <v>44191</v>
      </c>
      <c r="C5530" s="92" t="s">
        <v>790</v>
      </c>
      <c r="D5530" s="93">
        <f>VLOOKUP(Pag_Inicio_Corr_mas_casos[[#This Row],[Corregimiento]],Hoja3!$A$2:$D$676,4,0)</f>
        <v>130101</v>
      </c>
      <c r="E5530" s="92">
        <v>69</v>
      </c>
      <c r="J5530" s="167"/>
    </row>
    <row r="5531" spans="1:10">
      <c r="A5531" s="90">
        <v>44191</v>
      </c>
      <c r="B5531" s="91">
        <v>44191</v>
      </c>
      <c r="C5531" s="92" t="s">
        <v>772</v>
      </c>
      <c r="D5531" s="93">
        <f>VLOOKUP(Pag_Inicio_Corr_mas_casos[[#This Row],[Corregimiento]],Hoja3!$A$2:$D$676,4,0)</f>
        <v>130102</v>
      </c>
      <c r="E5531" s="92">
        <v>58</v>
      </c>
      <c r="J5531" s="167"/>
    </row>
    <row r="5532" spans="1:10">
      <c r="A5532" s="90">
        <v>44191</v>
      </c>
      <c r="B5532" s="91">
        <v>44191</v>
      </c>
      <c r="C5532" s="92" t="s">
        <v>706</v>
      </c>
      <c r="D5532" s="93">
        <f>VLOOKUP(Pag_Inicio_Corr_mas_casos[[#This Row],[Corregimiento]],Hoja3!$A$2:$D$676,4,0)</f>
        <v>80813</v>
      </c>
      <c r="E5532" s="92">
        <v>58</v>
      </c>
      <c r="J5532" s="167"/>
    </row>
    <row r="5533" spans="1:10">
      <c r="A5533" s="90">
        <v>44191</v>
      </c>
      <c r="B5533" s="91">
        <v>44191</v>
      </c>
      <c r="C5533" s="92" t="s">
        <v>696</v>
      </c>
      <c r="D5533" s="93">
        <f>VLOOKUP(Pag_Inicio_Corr_mas_casos[[#This Row],[Corregimiento]],Hoja3!$A$2:$D$676,4,0)</f>
        <v>80823</v>
      </c>
      <c r="E5533" s="92">
        <v>54</v>
      </c>
      <c r="J5533" s="167"/>
    </row>
    <row r="5534" spans="1:10">
      <c r="A5534" s="90">
        <v>44191</v>
      </c>
      <c r="B5534" s="91">
        <v>44191</v>
      </c>
      <c r="C5534" s="92" t="s">
        <v>702</v>
      </c>
      <c r="D5534" s="93">
        <f>VLOOKUP(Pag_Inicio_Corr_mas_casos[[#This Row],[Corregimiento]],Hoja3!$A$2:$D$676,4,0)</f>
        <v>80826</v>
      </c>
      <c r="E5534" s="92">
        <v>46</v>
      </c>
      <c r="J5534" s="167"/>
    </row>
    <row r="5535" spans="1:10">
      <c r="A5535" s="90">
        <v>44191</v>
      </c>
      <c r="B5535" s="91">
        <v>44191</v>
      </c>
      <c r="C5535" s="92" t="s">
        <v>801</v>
      </c>
      <c r="D5535" s="93">
        <f>VLOOKUP(Pag_Inicio_Corr_mas_casos[[#This Row],[Corregimiento]],Hoja3!$A$2:$D$676,4,0)</f>
        <v>80812</v>
      </c>
      <c r="E5535" s="92">
        <v>46</v>
      </c>
      <c r="J5535" s="167"/>
    </row>
    <row r="5536" spans="1:10">
      <c r="A5536" s="90">
        <v>44191</v>
      </c>
      <c r="B5536" s="91">
        <v>44191</v>
      </c>
      <c r="C5536" s="92" t="s">
        <v>767</v>
      </c>
      <c r="D5536" s="93">
        <f>VLOOKUP(Pag_Inicio_Corr_mas_casos[[#This Row],[Corregimiento]],Hoja3!$A$2:$D$676,4,0)</f>
        <v>80819</v>
      </c>
      <c r="E5536" s="92">
        <v>46</v>
      </c>
      <c r="J5536" s="167"/>
    </row>
    <row r="5537" spans="1:10">
      <c r="A5537" s="90">
        <v>44191</v>
      </c>
      <c r="B5537" s="91">
        <v>44191</v>
      </c>
      <c r="C5537" s="92" t="s">
        <v>711</v>
      </c>
      <c r="D5537" s="93">
        <f>VLOOKUP(Pag_Inicio_Corr_mas_casos[[#This Row],[Corregimiento]],Hoja3!$A$2:$D$676,4,0)</f>
        <v>80815</v>
      </c>
      <c r="E5537" s="92">
        <v>38</v>
      </c>
      <c r="J5537" s="167"/>
    </row>
    <row r="5538" spans="1:10">
      <c r="A5538" s="90">
        <v>44191</v>
      </c>
      <c r="B5538" s="91">
        <v>44191</v>
      </c>
      <c r="C5538" s="92" t="s">
        <v>525</v>
      </c>
      <c r="D5538" s="93">
        <f>VLOOKUP(Pag_Inicio_Corr_mas_casos[[#This Row],[Corregimiento]],Hoja3!$A$2:$D$676,4,0)</f>
        <v>80821</v>
      </c>
      <c r="E5538" s="92">
        <v>37</v>
      </c>
      <c r="J5538" s="167"/>
    </row>
    <row r="5539" spans="1:10">
      <c r="A5539" s="90">
        <v>44191</v>
      </c>
      <c r="B5539" s="91">
        <v>44191</v>
      </c>
      <c r="C5539" s="92" t="s">
        <v>774</v>
      </c>
      <c r="D5539" s="93">
        <f>VLOOKUP(Pag_Inicio_Corr_mas_casos[[#This Row],[Corregimiento]],Hoja3!$A$2:$D$676,4,0)</f>
        <v>81001</v>
      </c>
      <c r="E5539" s="92">
        <v>35</v>
      </c>
      <c r="J5539" s="167"/>
    </row>
    <row r="5540" spans="1:10">
      <c r="A5540" s="90">
        <v>44191</v>
      </c>
      <c r="B5540" s="91">
        <v>44191</v>
      </c>
      <c r="C5540" s="92" t="s">
        <v>770</v>
      </c>
      <c r="D5540" s="93">
        <f>VLOOKUP(Pag_Inicio_Corr_mas_casos[[#This Row],[Corregimiento]],Hoja3!$A$2:$D$676,4,0)</f>
        <v>130702</v>
      </c>
      <c r="E5540" s="92">
        <v>35</v>
      </c>
      <c r="J5540" s="167"/>
    </row>
    <row r="5541" spans="1:10">
      <c r="A5541" s="90">
        <v>44191</v>
      </c>
      <c r="B5541" s="91">
        <v>44191</v>
      </c>
      <c r="C5541" s="92" t="s">
        <v>700</v>
      </c>
      <c r="D5541" s="93">
        <f>VLOOKUP(Pag_Inicio_Corr_mas_casos[[#This Row],[Corregimiento]],Hoja3!$A$2:$D$676,4,0)</f>
        <v>81007</v>
      </c>
      <c r="E5541" s="92">
        <v>34</v>
      </c>
      <c r="J5541" s="167"/>
    </row>
    <row r="5542" spans="1:10">
      <c r="A5542" s="90">
        <v>44191</v>
      </c>
      <c r="B5542" s="91">
        <v>44191</v>
      </c>
      <c r="C5542" s="92" t="s">
        <v>793</v>
      </c>
      <c r="D5542" s="93">
        <f>VLOOKUP(Pag_Inicio_Corr_mas_casos[[#This Row],[Corregimiento]],Hoja3!$A$2:$D$676,4,0)</f>
        <v>130108</v>
      </c>
      <c r="E5542" s="92">
        <v>34</v>
      </c>
      <c r="J5542" s="167"/>
    </row>
    <row r="5543" spans="1:10">
      <c r="A5543" s="90">
        <v>44191</v>
      </c>
      <c r="B5543" s="91">
        <v>44191</v>
      </c>
      <c r="C5543" s="92" t="s">
        <v>776</v>
      </c>
      <c r="D5543" s="93">
        <f>VLOOKUP(Pag_Inicio_Corr_mas_casos[[#This Row],[Corregimiento]],Hoja3!$A$2:$D$676,4,0)</f>
        <v>81003</v>
      </c>
      <c r="E5543" s="92">
        <v>34</v>
      </c>
      <c r="J5543" s="167"/>
    </row>
    <row r="5544" spans="1:10">
      <c r="A5544" s="90">
        <v>44191</v>
      </c>
      <c r="B5544" s="91">
        <v>44191</v>
      </c>
      <c r="C5544" s="92" t="s">
        <v>699</v>
      </c>
      <c r="D5544" s="93">
        <f>VLOOKUP(Pag_Inicio_Corr_mas_casos[[#This Row],[Corregimiento]],Hoja3!$A$2:$D$676,4,0)</f>
        <v>130708</v>
      </c>
      <c r="E5544" s="92">
        <v>31</v>
      </c>
      <c r="J5544" s="167"/>
    </row>
    <row r="5545" spans="1:10">
      <c r="A5545" s="90">
        <v>44191</v>
      </c>
      <c r="B5545" s="91">
        <v>44191</v>
      </c>
      <c r="C5545" s="92" t="s">
        <v>695</v>
      </c>
      <c r="D5545" s="93">
        <f>VLOOKUP(Pag_Inicio_Corr_mas_casos[[#This Row],[Corregimiento]],Hoja3!$A$2:$D$676,4,0)</f>
        <v>80806</v>
      </c>
      <c r="E5545" s="92">
        <v>30</v>
      </c>
      <c r="J5545" s="167"/>
    </row>
    <row r="5546" spans="1:10">
      <c r="A5546" s="90">
        <v>44191</v>
      </c>
      <c r="B5546" s="91">
        <v>44191</v>
      </c>
      <c r="C5546" s="92" t="s">
        <v>773</v>
      </c>
      <c r="D5546" s="93">
        <f>VLOOKUP(Pag_Inicio_Corr_mas_casos[[#This Row],[Corregimiento]],Hoja3!$A$2:$D$676,4,0)</f>
        <v>81008</v>
      </c>
      <c r="E5546" s="92">
        <v>30</v>
      </c>
      <c r="J5546" s="167"/>
    </row>
    <row r="5547" spans="1:10">
      <c r="A5547" s="90">
        <v>44191</v>
      </c>
      <c r="B5547" s="91">
        <v>44191</v>
      </c>
      <c r="C5547" s="92" t="s">
        <v>692</v>
      </c>
      <c r="D5547" s="93">
        <f>VLOOKUP(Pag_Inicio_Corr_mas_casos[[#This Row],[Corregimiento]],Hoja3!$A$2:$D$676,4,0)</f>
        <v>80810</v>
      </c>
      <c r="E5547" s="92">
        <v>30</v>
      </c>
      <c r="J5547" s="167"/>
    </row>
    <row r="5548" spans="1:10">
      <c r="A5548" s="90">
        <v>44191</v>
      </c>
      <c r="B5548" s="91">
        <v>44191</v>
      </c>
      <c r="C5548" s="92" t="s">
        <v>694</v>
      </c>
      <c r="D5548" s="93">
        <f>VLOOKUP(Pag_Inicio_Corr_mas_casos[[#This Row],[Corregimiento]],Hoja3!$A$2:$D$676,4,0)</f>
        <v>81009</v>
      </c>
      <c r="E5548" s="92">
        <v>30</v>
      </c>
      <c r="J5548" s="167"/>
    </row>
    <row r="5549" spans="1:10">
      <c r="A5549" s="90">
        <v>44191</v>
      </c>
      <c r="B5549" s="91">
        <v>44191</v>
      </c>
      <c r="C5549" s="92" t="s">
        <v>712</v>
      </c>
      <c r="D5549" s="93">
        <f>VLOOKUP(Pag_Inicio_Corr_mas_casos[[#This Row],[Corregimiento]],Hoja3!$A$2:$D$676,4,0)</f>
        <v>130716</v>
      </c>
      <c r="E5549" s="92">
        <v>29</v>
      </c>
      <c r="J5549" s="167"/>
    </row>
    <row r="5550" spans="1:10">
      <c r="A5550" s="90">
        <v>44191</v>
      </c>
      <c r="B5550" s="91">
        <v>44191</v>
      </c>
      <c r="C5550" s="92" t="s">
        <v>693</v>
      </c>
      <c r="D5550" s="93">
        <f>VLOOKUP(Pag_Inicio_Corr_mas_casos[[#This Row],[Corregimiento]],Hoja3!$A$2:$D$676,4,0)</f>
        <v>130717</v>
      </c>
      <c r="E5550" s="92">
        <v>29</v>
      </c>
      <c r="J5550" s="167"/>
    </row>
    <row r="5551" spans="1:10">
      <c r="A5551" s="90">
        <v>44191</v>
      </c>
      <c r="B5551" s="91">
        <v>44191</v>
      </c>
      <c r="C5551" s="92" t="s">
        <v>703</v>
      </c>
      <c r="D5551" s="93">
        <f>VLOOKUP(Pag_Inicio_Corr_mas_casos[[#This Row],[Corregimiento]],Hoja3!$A$2:$D$676,4,0)</f>
        <v>80811</v>
      </c>
      <c r="E5551" s="92">
        <v>29</v>
      </c>
      <c r="J5551" s="167"/>
    </row>
    <row r="5552" spans="1:10">
      <c r="A5552" s="90">
        <v>44191</v>
      </c>
      <c r="B5552" s="91">
        <v>44191</v>
      </c>
      <c r="C5552" s="92" t="s">
        <v>471</v>
      </c>
      <c r="D5552" s="93">
        <f>VLOOKUP(Pag_Inicio_Corr_mas_casos[[#This Row],[Corregimiento]],Hoja3!$A$2:$D$676,4,0)</f>
        <v>80809</v>
      </c>
      <c r="E5552" s="92">
        <v>29</v>
      </c>
      <c r="J5552" s="167"/>
    </row>
    <row r="5553" spans="1:10">
      <c r="A5553" s="90">
        <v>44191</v>
      </c>
      <c r="B5553" s="91">
        <v>44191</v>
      </c>
      <c r="C5553" s="92" t="s">
        <v>705</v>
      </c>
      <c r="D5553" s="93">
        <f>VLOOKUP(Pag_Inicio_Corr_mas_casos[[#This Row],[Corregimiento]],Hoja3!$A$2:$D$676,4,0)</f>
        <v>130107</v>
      </c>
      <c r="E5553" s="92">
        <v>28</v>
      </c>
      <c r="J5553" s="167"/>
    </row>
    <row r="5554" spans="1:10">
      <c r="A5554" s="90">
        <v>44191</v>
      </c>
      <c r="B5554" s="91">
        <v>44191</v>
      </c>
      <c r="C5554" s="92" t="s">
        <v>781</v>
      </c>
      <c r="D5554" s="93">
        <f>VLOOKUP(Pag_Inicio_Corr_mas_casos[[#This Row],[Corregimiento]],Hoja3!$A$2:$D$676,4,0)</f>
        <v>91101</v>
      </c>
      <c r="E5554" s="92">
        <v>27</v>
      </c>
      <c r="J5554" s="167"/>
    </row>
    <row r="5555" spans="1:10">
      <c r="A5555" s="90">
        <v>44191</v>
      </c>
      <c r="B5555" s="91">
        <v>44191</v>
      </c>
      <c r="C5555" s="92" t="s">
        <v>698</v>
      </c>
      <c r="D5555" s="93">
        <f>VLOOKUP(Pag_Inicio_Corr_mas_casos[[#This Row],[Corregimiento]],Hoja3!$A$2:$D$676,4,0)</f>
        <v>80816</v>
      </c>
      <c r="E5555" s="92">
        <v>26</v>
      </c>
      <c r="J5555" s="167"/>
    </row>
    <row r="5556" spans="1:10">
      <c r="A5556" s="90">
        <v>44191</v>
      </c>
      <c r="B5556" s="91">
        <v>44191</v>
      </c>
      <c r="C5556" s="92" t="s">
        <v>722</v>
      </c>
      <c r="D5556" s="93">
        <f>VLOOKUP(Pag_Inicio_Corr_mas_casos[[#This Row],[Corregimiento]],Hoja3!$A$2:$D$676,4,0)</f>
        <v>30107</v>
      </c>
      <c r="E5556" s="92">
        <v>25</v>
      </c>
      <c r="J5556" s="167"/>
    </row>
    <row r="5557" spans="1:10">
      <c r="A5557" s="90">
        <v>44191</v>
      </c>
      <c r="B5557" s="91">
        <v>44191</v>
      </c>
      <c r="C5557" s="92" t="s">
        <v>719</v>
      </c>
      <c r="D5557" s="93">
        <f>VLOOKUP(Pag_Inicio_Corr_mas_casos[[#This Row],[Corregimiento]],Hoja3!$A$2:$D$676,4,0)</f>
        <v>30113</v>
      </c>
      <c r="E5557" s="92">
        <v>25</v>
      </c>
      <c r="J5557" s="167"/>
    </row>
    <row r="5558" spans="1:10">
      <c r="A5558" s="90">
        <v>44191</v>
      </c>
      <c r="B5558" s="91">
        <v>44191</v>
      </c>
      <c r="C5558" s="92" t="s">
        <v>697</v>
      </c>
      <c r="D5558" s="93">
        <f>VLOOKUP(Pag_Inicio_Corr_mas_casos[[#This Row],[Corregimiento]],Hoja3!$A$2:$D$676,4,0)</f>
        <v>80807</v>
      </c>
      <c r="E5558" s="92">
        <v>24</v>
      </c>
      <c r="J5558" s="167"/>
    </row>
    <row r="5559" spans="1:10">
      <c r="A5559" s="90">
        <v>44191</v>
      </c>
      <c r="B5559" s="91">
        <v>44191</v>
      </c>
      <c r="C5559" s="92" t="s">
        <v>756</v>
      </c>
      <c r="D5559" s="93">
        <f>VLOOKUP(Pag_Inicio_Corr_mas_casos[[#This Row],[Corregimiento]],Hoja3!$A$2:$D$676,4,0)</f>
        <v>40501</v>
      </c>
      <c r="E5559" s="92">
        <v>24</v>
      </c>
      <c r="J5559" s="167"/>
    </row>
    <row r="5560" spans="1:10">
      <c r="A5560" s="90">
        <v>44191</v>
      </c>
      <c r="B5560" s="91">
        <v>44191</v>
      </c>
      <c r="C5560" s="92" t="s">
        <v>787</v>
      </c>
      <c r="D5560" s="93">
        <f>VLOOKUP(Pag_Inicio_Corr_mas_casos[[#This Row],[Corregimiento]],Hoja3!$A$2:$D$676,4,0)</f>
        <v>30104</v>
      </c>
      <c r="E5560" s="92">
        <v>22</v>
      </c>
      <c r="J5560" s="167"/>
    </row>
    <row r="5561" spans="1:10">
      <c r="A5561" s="90">
        <v>44191</v>
      </c>
      <c r="B5561" s="91">
        <v>44191</v>
      </c>
      <c r="C5561" s="92" t="s">
        <v>797</v>
      </c>
      <c r="D5561" s="93">
        <f>VLOOKUP(Pag_Inicio_Corr_mas_casos[[#This Row],[Corregimiento]],Hoja3!$A$2:$D$676,4,0)</f>
        <v>20401</v>
      </c>
      <c r="E5561" s="92">
        <v>22</v>
      </c>
      <c r="J5561" s="167"/>
    </row>
    <row r="5562" spans="1:10">
      <c r="A5562" s="90">
        <v>44191</v>
      </c>
      <c r="B5562" s="91">
        <v>44191</v>
      </c>
      <c r="C5562" s="92" t="s">
        <v>789</v>
      </c>
      <c r="D5562" s="93">
        <f>VLOOKUP(Pag_Inicio_Corr_mas_casos[[#This Row],[Corregimiento]],Hoja3!$A$2:$D$676,4,0)</f>
        <v>80822</v>
      </c>
      <c r="E5562" s="92">
        <v>21</v>
      </c>
      <c r="J5562" s="167"/>
    </row>
    <row r="5563" spans="1:10">
      <c r="A5563" s="90">
        <v>44191</v>
      </c>
      <c r="B5563" s="91">
        <v>44191</v>
      </c>
      <c r="C5563" s="92" t="s">
        <v>714</v>
      </c>
      <c r="D5563" s="93">
        <f>VLOOKUP(Pag_Inicio_Corr_mas_casos[[#This Row],[Corregimiento]],Hoja3!$A$2:$D$676,4,0)</f>
        <v>130701</v>
      </c>
      <c r="E5563" s="92">
        <v>19</v>
      </c>
      <c r="J5563" s="167"/>
    </row>
    <row r="5564" spans="1:10">
      <c r="A5564" s="90">
        <v>44191</v>
      </c>
      <c r="B5564" s="91">
        <v>44191</v>
      </c>
      <c r="C5564" s="92" t="s">
        <v>708</v>
      </c>
      <c r="D5564" s="93">
        <f>VLOOKUP(Pag_Inicio_Corr_mas_casos[[#This Row],[Corregimiento]],Hoja3!$A$2:$D$676,4,0)</f>
        <v>80817</v>
      </c>
      <c r="E5564" s="92">
        <v>19</v>
      </c>
      <c r="J5564" s="167"/>
    </row>
    <row r="5565" spans="1:10">
      <c r="A5565" s="90">
        <v>44191</v>
      </c>
      <c r="B5565" s="91">
        <v>44191</v>
      </c>
      <c r="C5565" s="92" t="s">
        <v>731</v>
      </c>
      <c r="D5565" s="93">
        <f>VLOOKUP(Pag_Inicio_Corr_mas_casos[[#This Row],[Corregimiento]],Hoja3!$A$2:$D$676,4,0)</f>
        <v>60105</v>
      </c>
      <c r="E5565" s="92">
        <v>18</v>
      </c>
      <c r="J5565" s="167"/>
    </row>
    <row r="5566" spans="1:10">
      <c r="A5566" s="90">
        <v>44191</v>
      </c>
      <c r="B5566" s="91">
        <v>44191</v>
      </c>
      <c r="C5566" s="92" t="s">
        <v>802</v>
      </c>
      <c r="D5566" s="93">
        <f>VLOOKUP(Pag_Inicio_Corr_mas_casos[[#This Row],[Corregimiento]],Hoja3!$A$2:$D$676,4,0)</f>
        <v>40601</v>
      </c>
      <c r="E5566" s="92">
        <v>17</v>
      </c>
      <c r="J5566" s="167"/>
    </row>
    <row r="5567" spans="1:10">
      <c r="A5567" s="90">
        <v>44191</v>
      </c>
      <c r="B5567" s="91">
        <v>44191</v>
      </c>
      <c r="C5567" s="92" t="s">
        <v>778</v>
      </c>
      <c r="D5567" s="93">
        <f>VLOOKUP(Pag_Inicio_Corr_mas_casos[[#This Row],[Corregimiento]],Hoja3!$A$2:$D$676,4,0)</f>
        <v>30111</v>
      </c>
      <c r="E5567" s="92">
        <v>17</v>
      </c>
      <c r="J5567" s="167"/>
    </row>
    <row r="5568" spans="1:10">
      <c r="A5568" s="90">
        <v>44191</v>
      </c>
      <c r="B5568" s="91">
        <v>44191</v>
      </c>
      <c r="C5568" s="92" t="s">
        <v>715</v>
      </c>
      <c r="D5568" s="93">
        <f>VLOOKUP(Pag_Inicio_Corr_mas_casos[[#This Row],[Corregimiento]],Hoja3!$A$2:$D$676,4,0)</f>
        <v>80804</v>
      </c>
      <c r="E5568" s="92">
        <v>16</v>
      </c>
      <c r="J5568" s="167"/>
    </row>
    <row r="5569" spans="1:10">
      <c r="A5569" s="90">
        <v>44191</v>
      </c>
      <c r="B5569" s="91">
        <v>44191</v>
      </c>
      <c r="C5569" s="92" t="s">
        <v>707</v>
      </c>
      <c r="D5569" s="93">
        <f>VLOOKUP(Pag_Inicio_Corr_mas_casos[[#This Row],[Corregimiento]],Hoja3!$A$2:$D$676,4,0)</f>
        <v>80820</v>
      </c>
      <c r="E5569" s="92">
        <v>16</v>
      </c>
      <c r="J5569" s="167"/>
    </row>
    <row r="5570" spans="1:10">
      <c r="A5570" s="90">
        <v>44191</v>
      </c>
      <c r="B5570" s="91">
        <v>44191</v>
      </c>
      <c r="C5570" s="92" t="s">
        <v>701</v>
      </c>
      <c r="D5570" s="93">
        <f>VLOOKUP(Pag_Inicio_Corr_mas_casos[[#This Row],[Corregimiento]],Hoja3!$A$2:$D$676,4,0)</f>
        <v>80814</v>
      </c>
      <c r="E5570" s="92">
        <v>15</v>
      </c>
      <c r="J5570" s="167"/>
    </row>
    <row r="5571" spans="1:10">
      <c r="A5571" s="90">
        <v>44191</v>
      </c>
      <c r="B5571" s="91">
        <v>44191</v>
      </c>
      <c r="C5571" s="92" t="s">
        <v>747</v>
      </c>
      <c r="D5571" s="93">
        <f>VLOOKUP(Pag_Inicio_Corr_mas_casos[[#This Row],[Corregimiento]],Hoja3!$A$2:$D$676,4,0)</f>
        <v>80808</v>
      </c>
      <c r="E5571" s="92">
        <v>15</v>
      </c>
      <c r="J5571" s="167"/>
    </row>
    <row r="5572" spans="1:10">
      <c r="A5572" s="90">
        <v>44191</v>
      </c>
      <c r="B5572" s="91">
        <v>44191</v>
      </c>
      <c r="C5572" s="92" t="s">
        <v>750</v>
      </c>
      <c r="D5572" s="93">
        <f>VLOOKUP(Pag_Inicio_Corr_mas_casos[[#This Row],[Corregimiento]],Hoja3!$A$2:$D$676,4,0)</f>
        <v>81005</v>
      </c>
      <c r="E5572" s="92">
        <v>15</v>
      </c>
      <c r="J5572" s="167"/>
    </row>
    <row r="5573" spans="1:10">
      <c r="A5573" s="90">
        <v>44191</v>
      </c>
      <c r="B5573" s="91">
        <v>44191</v>
      </c>
      <c r="C5573" s="92" t="s">
        <v>775</v>
      </c>
      <c r="D5573" s="93">
        <f>VLOOKUP(Pag_Inicio_Corr_mas_casos[[#This Row],[Corregimiento]],Hoja3!$A$2:$D$676,4,0)</f>
        <v>81002</v>
      </c>
      <c r="E5573" s="92">
        <v>14</v>
      </c>
      <c r="J5573" s="167"/>
    </row>
    <row r="5574" spans="1:10">
      <c r="A5574" s="90">
        <v>44191</v>
      </c>
      <c r="B5574" s="91">
        <v>44191</v>
      </c>
      <c r="C5574" s="92" t="s">
        <v>805</v>
      </c>
      <c r="D5574" s="93">
        <f>VLOOKUP(Pag_Inicio_Corr_mas_casos[[#This Row],[Corregimiento]],Hoja3!$A$2:$D$676,4,0)</f>
        <v>80501</v>
      </c>
      <c r="E5574" s="92">
        <v>14</v>
      </c>
      <c r="J5574" s="167"/>
    </row>
    <row r="5575" spans="1:10">
      <c r="A5575" s="90">
        <v>44191</v>
      </c>
      <c r="B5575" s="91">
        <v>44191</v>
      </c>
      <c r="C5575" s="92" t="s">
        <v>806</v>
      </c>
      <c r="D5575" s="93">
        <f>VLOOKUP(Pag_Inicio_Corr_mas_casos[[#This Row],[Corregimiento]],Hoja3!$A$2:$D$676,4,0)</f>
        <v>20105</v>
      </c>
      <c r="E5575" s="92">
        <v>13</v>
      </c>
      <c r="J5575" s="167"/>
    </row>
    <row r="5576" spans="1:10">
      <c r="A5576" s="90">
        <v>44191</v>
      </c>
      <c r="B5576" s="91">
        <v>44191</v>
      </c>
      <c r="C5576" s="92" t="s">
        <v>783</v>
      </c>
      <c r="D5576" s="93">
        <f>VLOOKUP(Pag_Inicio_Corr_mas_casos[[#This Row],[Corregimiento]],Hoja3!$A$2:$D$676,4,0)</f>
        <v>20103</v>
      </c>
      <c r="E5576" s="92">
        <v>13</v>
      </c>
      <c r="J5576" s="167"/>
    </row>
    <row r="5577" spans="1:10">
      <c r="A5577" s="90">
        <v>44191</v>
      </c>
      <c r="B5577" s="91">
        <v>44191</v>
      </c>
      <c r="C5577" s="92" t="s">
        <v>724</v>
      </c>
      <c r="D5577" s="93">
        <f>VLOOKUP(Pag_Inicio_Corr_mas_casos[[#This Row],[Corregimiento]],Hoja3!$A$2:$D$676,4,0)</f>
        <v>130709</v>
      </c>
      <c r="E5577" s="92">
        <v>13</v>
      </c>
      <c r="J5577" s="167"/>
    </row>
    <row r="5578" spans="1:10">
      <c r="A5578" s="90">
        <v>44191</v>
      </c>
      <c r="B5578" s="91">
        <v>44191</v>
      </c>
      <c r="C5578" s="92" t="s">
        <v>716</v>
      </c>
      <c r="D5578" s="93">
        <f>VLOOKUP(Pag_Inicio_Corr_mas_casos[[#This Row],[Corregimiento]],Hoja3!$A$2:$D$676,4,0)</f>
        <v>20601</v>
      </c>
      <c r="E5578" s="92">
        <v>13</v>
      </c>
      <c r="J5578" s="167"/>
    </row>
    <row r="5579" spans="1:10">
      <c r="A5579" s="90">
        <v>44191</v>
      </c>
      <c r="B5579" s="91">
        <v>44191</v>
      </c>
      <c r="C5579" s="92" t="s">
        <v>807</v>
      </c>
      <c r="D5579" s="93">
        <f>VLOOKUP(Pag_Inicio_Corr_mas_casos[[#This Row],[Corregimiento]],Hoja3!$A$2:$D$676,4,0)</f>
        <v>40201</v>
      </c>
      <c r="E5579" s="92">
        <v>13</v>
      </c>
      <c r="J5579" s="167"/>
    </row>
    <row r="5580" spans="1:10">
      <c r="A5580" s="90">
        <v>44191</v>
      </c>
      <c r="B5580" s="91">
        <v>44191</v>
      </c>
      <c r="C5580" s="92" t="s">
        <v>808</v>
      </c>
      <c r="D5580" s="93">
        <f>VLOOKUP(Pag_Inicio_Corr_mas_casos[[#This Row],[Corregimiento]],Hoja3!$A$2:$D$676,4,0)</f>
        <v>130301</v>
      </c>
      <c r="E5580" s="92">
        <v>12</v>
      </c>
      <c r="J5580" s="167"/>
    </row>
    <row r="5581" spans="1:10">
      <c r="A5581" s="90">
        <v>44191</v>
      </c>
      <c r="B5581" s="91">
        <v>44191</v>
      </c>
      <c r="C5581" s="92" t="s">
        <v>725</v>
      </c>
      <c r="D5581" s="93">
        <f>VLOOKUP(Pag_Inicio_Corr_mas_casos[[#This Row],[Corregimiento]],Hoja3!$A$2:$D$676,4,0)</f>
        <v>40606</v>
      </c>
      <c r="E5581" s="92">
        <v>12</v>
      </c>
      <c r="J5581" s="167"/>
    </row>
    <row r="5582" spans="1:10">
      <c r="A5582" s="90">
        <v>44191</v>
      </c>
      <c r="B5582" s="91">
        <v>44191</v>
      </c>
      <c r="C5582" s="92" t="s">
        <v>706</v>
      </c>
      <c r="D5582" s="92">
        <v>40607</v>
      </c>
      <c r="E5582" s="92">
        <v>12</v>
      </c>
      <c r="F5582" s="7" t="s">
        <v>803</v>
      </c>
      <c r="J5582" s="167"/>
    </row>
    <row r="5583" spans="1:10">
      <c r="A5583" s="90">
        <v>44191</v>
      </c>
      <c r="B5583" s="91">
        <v>44191</v>
      </c>
      <c r="C5583" s="92" t="s">
        <v>746</v>
      </c>
      <c r="D5583" s="93">
        <f>VLOOKUP(Pag_Inicio_Corr_mas_casos[[#This Row],[Corregimiento]],Hoja3!$A$2:$D$676,4,0)</f>
        <v>130706</v>
      </c>
      <c r="E5583" s="92">
        <v>11</v>
      </c>
      <c r="J5583" s="167"/>
    </row>
    <row r="5584" spans="1:10">
      <c r="A5584" s="102">
        <v>44192</v>
      </c>
      <c r="B5584" s="103">
        <v>44192</v>
      </c>
      <c r="C5584" s="104" t="s">
        <v>471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7"/>
    </row>
    <row r="5585" spans="1:10">
      <c r="A5585" s="102">
        <v>44192</v>
      </c>
      <c r="B5585" s="103">
        <v>44192</v>
      </c>
      <c r="C5585" s="104" t="s">
        <v>801</v>
      </c>
      <c r="D5585" s="105">
        <f>VLOOKUP(Pag_Inicio_Corr_mas_casos[[#This Row],[Corregimiento]],Hoja3!$A$2:$D$676,4,0)</f>
        <v>80812</v>
      </c>
      <c r="E5585" s="104">
        <v>82</v>
      </c>
      <c r="J5585" s="167"/>
    </row>
    <row r="5586" spans="1:10">
      <c r="A5586" s="102">
        <v>44192</v>
      </c>
      <c r="B5586" s="103">
        <v>44192</v>
      </c>
      <c r="C5586" s="104" t="s">
        <v>767</v>
      </c>
      <c r="D5586" s="105">
        <f>VLOOKUP(Pag_Inicio_Corr_mas_casos[[#This Row],[Corregimiento]],Hoja3!$A$2:$D$676,4,0)</f>
        <v>80819</v>
      </c>
      <c r="E5586" s="104">
        <v>75</v>
      </c>
      <c r="J5586" s="167"/>
    </row>
    <row r="5587" spans="1:10">
      <c r="A5587" s="102">
        <v>44192</v>
      </c>
      <c r="B5587" s="103">
        <v>44192</v>
      </c>
      <c r="C5587" s="104" t="s">
        <v>695</v>
      </c>
      <c r="D5587" s="105">
        <f>VLOOKUP(Pag_Inicio_Corr_mas_casos[[#This Row],[Corregimiento]],Hoja3!$A$2:$D$676,4,0)</f>
        <v>80806</v>
      </c>
      <c r="E5587" s="104">
        <v>65</v>
      </c>
      <c r="J5587" s="167"/>
    </row>
    <row r="5588" spans="1:10">
      <c r="A5588" s="102">
        <v>44192</v>
      </c>
      <c r="B5588" s="103">
        <v>44192</v>
      </c>
      <c r="C5588" s="104" t="s">
        <v>809</v>
      </c>
      <c r="D5588" s="105">
        <f>VLOOKUP(Pag_Inicio_Corr_mas_casos[[#This Row],[Corregimiento]],Hoja3!$A$2:$D$676,4,0)</f>
        <v>130102</v>
      </c>
      <c r="E5588" s="104">
        <v>63</v>
      </c>
      <c r="J5588" s="167"/>
    </row>
    <row r="5589" spans="1:10">
      <c r="A5589" s="102">
        <v>44192</v>
      </c>
      <c r="B5589" s="103">
        <v>44192</v>
      </c>
      <c r="C5589" s="104" t="s">
        <v>698</v>
      </c>
      <c r="D5589" s="105">
        <f>VLOOKUP(Pag_Inicio_Corr_mas_casos[[#This Row],[Corregimiento]],Hoja3!$A$2:$D$676,4,0)</f>
        <v>80816</v>
      </c>
      <c r="E5589" s="104">
        <v>60</v>
      </c>
      <c r="J5589" s="167"/>
    </row>
    <row r="5590" spans="1:10">
      <c r="A5590" s="102">
        <v>44192</v>
      </c>
      <c r="B5590" s="103">
        <v>44192</v>
      </c>
      <c r="C5590" s="104" t="s">
        <v>707</v>
      </c>
      <c r="D5590" s="105">
        <f>VLOOKUP(Pag_Inicio_Corr_mas_casos[[#This Row],[Corregimiento]],Hoja3!$A$2:$D$676,4,0)</f>
        <v>80820</v>
      </c>
      <c r="E5590" s="104">
        <v>59</v>
      </c>
      <c r="J5590" s="167"/>
    </row>
    <row r="5591" spans="1:10">
      <c r="A5591" s="102">
        <v>44192</v>
      </c>
      <c r="B5591" s="103">
        <v>44192</v>
      </c>
      <c r="C5591" s="104" t="s">
        <v>696</v>
      </c>
      <c r="D5591" s="105">
        <f>VLOOKUP(Pag_Inicio_Corr_mas_casos[[#This Row],[Corregimiento]],Hoja3!$A$2:$D$676,4,0)</f>
        <v>80823</v>
      </c>
      <c r="E5591" s="104">
        <v>55</v>
      </c>
      <c r="J5591" s="167"/>
    </row>
    <row r="5592" spans="1:10">
      <c r="A5592" s="102">
        <v>44192</v>
      </c>
      <c r="B5592" s="103">
        <v>44192</v>
      </c>
      <c r="C5592" s="104" t="s">
        <v>791</v>
      </c>
      <c r="D5592" s="105">
        <f>VLOOKUP(Pag_Inicio_Corr_mas_casos[[#This Row],[Corregimiento]],Hoja3!$A$2:$D$676,4,0)</f>
        <v>130106</v>
      </c>
      <c r="E5592" s="104">
        <v>55</v>
      </c>
      <c r="J5592" s="167"/>
    </row>
    <row r="5593" spans="1:10">
      <c r="A5593" s="102">
        <v>44192</v>
      </c>
      <c r="B5593" s="103">
        <v>44192</v>
      </c>
      <c r="C5593" s="104" t="s">
        <v>711</v>
      </c>
      <c r="D5593" s="105">
        <f>VLOOKUP(Pag_Inicio_Corr_mas_casos[[#This Row],[Corregimiento]],Hoja3!$A$2:$D$676,4,0)</f>
        <v>80815</v>
      </c>
      <c r="E5593" s="104">
        <v>53</v>
      </c>
      <c r="J5593" s="167"/>
    </row>
    <row r="5594" spans="1:10">
      <c r="A5594" s="102">
        <v>44192</v>
      </c>
      <c r="B5594" s="103">
        <v>44192</v>
      </c>
      <c r="C5594" s="104" t="s">
        <v>776</v>
      </c>
      <c r="D5594" s="105">
        <f>VLOOKUP(Pag_Inicio_Corr_mas_casos[[#This Row],[Corregimiento]],Hoja3!$A$2:$D$676,4,0)</f>
        <v>81003</v>
      </c>
      <c r="E5594" s="104">
        <v>51</v>
      </c>
      <c r="J5594" s="167"/>
    </row>
    <row r="5595" spans="1:10">
      <c r="A5595" s="102">
        <v>44192</v>
      </c>
      <c r="B5595" s="103">
        <v>44192</v>
      </c>
      <c r="C5595" s="104" t="s">
        <v>700</v>
      </c>
      <c r="D5595" s="105">
        <f>VLOOKUP(Pag_Inicio_Corr_mas_casos[[#This Row],[Corregimiento]],Hoja3!$A$2:$D$676,4,0)</f>
        <v>81007</v>
      </c>
      <c r="E5595" s="104">
        <v>50</v>
      </c>
      <c r="J5595" s="167"/>
    </row>
    <row r="5596" spans="1:10">
      <c r="A5596" s="102">
        <v>44192</v>
      </c>
      <c r="B5596" s="103">
        <v>44192</v>
      </c>
      <c r="C5596" s="104" t="s">
        <v>774</v>
      </c>
      <c r="D5596" s="105">
        <f>VLOOKUP(Pag_Inicio_Corr_mas_casos[[#This Row],[Corregimiento]],Hoja3!$A$2:$D$676,4,0)</f>
        <v>81001</v>
      </c>
      <c r="E5596" s="104">
        <v>49</v>
      </c>
      <c r="J5596" s="167"/>
    </row>
    <row r="5597" spans="1:10">
      <c r="A5597" s="102">
        <v>44192</v>
      </c>
      <c r="B5597" s="103">
        <v>44192</v>
      </c>
      <c r="C5597" s="104" t="s">
        <v>773</v>
      </c>
      <c r="D5597" s="105">
        <f>VLOOKUP(Pag_Inicio_Corr_mas_casos[[#This Row],[Corregimiento]],Hoja3!$A$2:$D$676,4,0)</f>
        <v>81008</v>
      </c>
      <c r="E5597" s="104">
        <v>49</v>
      </c>
      <c r="J5597" s="167"/>
    </row>
    <row r="5598" spans="1:10">
      <c r="A5598" s="102">
        <v>44192</v>
      </c>
      <c r="B5598" s="103">
        <v>44192</v>
      </c>
      <c r="C5598" s="104" t="s">
        <v>697</v>
      </c>
      <c r="D5598" s="105">
        <f>VLOOKUP(Pag_Inicio_Corr_mas_casos[[#This Row],[Corregimiento]],Hoja3!$A$2:$D$676,4,0)</f>
        <v>80807</v>
      </c>
      <c r="E5598" s="104">
        <v>46</v>
      </c>
      <c r="J5598" s="167"/>
    </row>
    <row r="5599" spans="1:10">
      <c r="A5599" s="102">
        <v>44192</v>
      </c>
      <c r="B5599" s="103">
        <v>44192</v>
      </c>
      <c r="C5599" s="104" t="s">
        <v>775</v>
      </c>
      <c r="D5599" s="105">
        <f>VLOOKUP(Pag_Inicio_Corr_mas_casos[[#This Row],[Corregimiento]],Hoja3!$A$2:$D$676,4,0)</f>
        <v>81002</v>
      </c>
      <c r="E5599" s="104">
        <v>45</v>
      </c>
      <c r="J5599" s="167"/>
    </row>
    <row r="5600" spans="1:10">
      <c r="A5600" s="102">
        <v>44192</v>
      </c>
      <c r="B5600" s="103">
        <v>44192</v>
      </c>
      <c r="C5600" s="104" t="s">
        <v>694</v>
      </c>
      <c r="D5600" s="105">
        <f>VLOOKUP(Pag_Inicio_Corr_mas_casos[[#This Row],[Corregimiento]],Hoja3!$A$2:$D$676,4,0)</f>
        <v>81009</v>
      </c>
      <c r="E5600" s="104">
        <v>45</v>
      </c>
      <c r="J5600" s="167"/>
    </row>
    <row r="5601" spans="1:10">
      <c r="A5601" s="102">
        <v>44192</v>
      </c>
      <c r="B5601" s="103">
        <v>44192</v>
      </c>
      <c r="C5601" s="104" t="s">
        <v>525</v>
      </c>
      <c r="D5601" s="105">
        <f>VLOOKUP(Pag_Inicio_Corr_mas_casos[[#This Row],[Corregimiento]],Hoja3!$A$2:$D$676,4,0)</f>
        <v>80821</v>
      </c>
      <c r="E5601" s="104">
        <v>44</v>
      </c>
      <c r="J5601" s="167"/>
    </row>
    <row r="5602" spans="1:10">
      <c r="A5602" s="102">
        <v>44192</v>
      </c>
      <c r="B5602" s="103">
        <v>44192</v>
      </c>
      <c r="C5602" s="104" t="s">
        <v>705</v>
      </c>
      <c r="D5602" s="105">
        <f>VLOOKUP(Pag_Inicio_Corr_mas_casos[[#This Row],[Corregimiento]],Hoja3!$A$2:$D$676,4,0)</f>
        <v>130107</v>
      </c>
      <c r="E5602" s="104">
        <v>44</v>
      </c>
      <c r="J5602" s="167"/>
    </row>
    <row r="5603" spans="1:10">
      <c r="A5603" s="102">
        <v>44192</v>
      </c>
      <c r="B5603" s="103">
        <v>44192</v>
      </c>
      <c r="C5603" s="104" t="s">
        <v>702</v>
      </c>
      <c r="D5603" s="105">
        <f>VLOOKUP(Pag_Inicio_Corr_mas_casos[[#This Row],[Corregimiento]],Hoja3!$A$2:$D$676,4,0)</f>
        <v>80826</v>
      </c>
      <c r="E5603" s="104">
        <v>43</v>
      </c>
      <c r="J5603" s="167"/>
    </row>
    <row r="5604" spans="1:10">
      <c r="A5604" s="102">
        <v>44192</v>
      </c>
      <c r="B5604" s="103">
        <v>44192</v>
      </c>
      <c r="C5604" s="104" t="s">
        <v>708</v>
      </c>
      <c r="D5604" s="105">
        <f>VLOOKUP(Pag_Inicio_Corr_mas_casos[[#This Row],[Corregimiento]],Hoja3!$A$2:$D$676,4,0)</f>
        <v>80817</v>
      </c>
      <c r="E5604" s="104">
        <v>42</v>
      </c>
      <c r="J5604" s="167"/>
    </row>
    <row r="5605" spans="1:10">
      <c r="A5605" s="102">
        <v>44192</v>
      </c>
      <c r="B5605" s="103">
        <v>44192</v>
      </c>
      <c r="C5605" s="104" t="s">
        <v>790</v>
      </c>
      <c r="D5605" s="105">
        <f>VLOOKUP(Pag_Inicio_Corr_mas_casos[[#This Row],[Corregimiento]],Hoja3!$A$2:$D$676,4,0)</f>
        <v>130101</v>
      </c>
      <c r="E5605" s="104">
        <v>41</v>
      </c>
      <c r="J5605" s="167"/>
    </row>
    <row r="5606" spans="1:10">
      <c r="A5606" s="102">
        <v>44192</v>
      </c>
      <c r="B5606" s="103">
        <v>44192</v>
      </c>
      <c r="C5606" s="104" t="s">
        <v>789</v>
      </c>
      <c r="D5606" s="105">
        <f>VLOOKUP(Pag_Inicio_Corr_mas_casos[[#This Row],[Corregimiento]],Hoja3!$A$2:$D$676,4,0)</f>
        <v>80822</v>
      </c>
      <c r="E5606" s="104">
        <v>38</v>
      </c>
      <c r="J5606" s="167"/>
    </row>
    <row r="5607" spans="1:10">
      <c r="A5607" s="102">
        <v>44192</v>
      </c>
      <c r="B5607" s="103">
        <v>44192</v>
      </c>
      <c r="C5607" s="104" t="s">
        <v>701</v>
      </c>
      <c r="D5607" s="105">
        <f>VLOOKUP(Pag_Inicio_Corr_mas_casos[[#This Row],[Corregimiento]],Hoja3!$A$2:$D$676,4,0)</f>
        <v>80814</v>
      </c>
      <c r="E5607" s="104">
        <v>37</v>
      </c>
      <c r="J5607" s="167"/>
    </row>
    <row r="5608" spans="1:10">
      <c r="A5608" s="102">
        <v>44192</v>
      </c>
      <c r="B5608" s="103">
        <v>44192</v>
      </c>
      <c r="C5608" s="104" t="s">
        <v>692</v>
      </c>
      <c r="D5608" s="105">
        <f>VLOOKUP(Pag_Inicio_Corr_mas_casos[[#This Row],[Corregimiento]],Hoja3!$A$2:$D$676,4,0)</f>
        <v>80810</v>
      </c>
      <c r="E5608" s="104">
        <v>37</v>
      </c>
      <c r="J5608" s="167"/>
    </row>
    <row r="5609" spans="1:10">
      <c r="A5609" s="102">
        <v>44192</v>
      </c>
      <c r="B5609" s="103">
        <v>44192</v>
      </c>
      <c r="C5609" s="104" t="s">
        <v>706</v>
      </c>
      <c r="D5609" s="105">
        <f>VLOOKUP(Pag_Inicio_Corr_mas_casos[[#This Row],[Corregimiento]],Hoja3!$A$2:$D$676,4,0)</f>
        <v>80813</v>
      </c>
      <c r="E5609" s="104">
        <v>34</v>
      </c>
      <c r="J5609" s="167"/>
    </row>
    <row r="5610" spans="1:10">
      <c r="A5610" s="102">
        <v>44192</v>
      </c>
      <c r="B5610" s="103">
        <v>44192</v>
      </c>
      <c r="C5610" s="104" t="s">
        <v>716</v>
      </c>
      <c r="D5610" s="105">
        <f>VLOOKUP(Pag_Inicio_Corr_mas_casos[[#This Row],[Corregimiento]],Hoja3!$A$2:$D$676,4,0)</f>
        <v>20601</v>
      </c>
      <c r="E5610" s="104">
        <v>33</v>
      </c>
      <c r="J5610" s="167"/>
    </row>
    <row r="5611" spans="1:10">
      <c r="A5611" s="102">
        <v>44192</v>
      </c>
      <c r="B5611" s="103">
        <v>44192</v>
      </c>
      <c r="C5611" s="104" t="s">
        <v>770</v>
      </c>
      <c r="D5611" s="105">
        <f>VLOOKUP(Pag_Inicio_Corr_mas_casos[[#This Row],[Corregimiento]],Hoja3!$A$2:$D$676,4,0)</f>
        <v>130702</v>
      </c>
      <c r="E5611" s="104">
        <v>32</v>
      </c>
      <c r="J5611" s="167"/>
    </row>
    <row r="5612" spans="1:10">
      <c r="A5612" s="102">
        <v>44192</v>
      </c>
      <c r="B5612" s="103">
        <v>44192</v>
      </c>
      <c r="C5612" s="104" t="s">
        <v>747</v>
      </c>
      <c r="D5612" s="105">
        <f>VLOOKUP(Pag_Inicio_Corr_mas_casos[[#This Row],[Corregimiento]],Hoja3!$A$2:$D$676,4,0)</f>
        <v>80808</v>
      </c>
      <c r="E5612" s="104">
        <v>31</v>
      </c>
      <c r="J5612" s="167"/>
    </row>
    <row r="5613" spans="1:10">
      <c r="A5613" s="102">
        <v>44192</v>
      </c>
      <c r="B5613" s="103">
        <v>44192</v>
      </c>
      <c r="C5613" s="104" t="s">
        <v>728</v>
      </c>
      <c r="D5613" s="105">
        <f>VLOOKUP(Pag_Inicio_Corr_mas_casos[[#This Row],[Corregimiento]],Hoja3!$A$2:$D$676,4,0)</f>
        <v>20606</v>
      </c>
      <c r="E5613" s="104">
        <v>29</v>
      </c>
      <c r="J5613" s="167"/>
    </row>
    <row r="5614" spans="1:10">
      <c r="A5614" s="102">
        <v>44192</v>
      </c>
      <c r="B5614" s="103">
        <v>44192</v>
      </c>
      <c r="C5614" s="104" t="s">
        <v>793</v>
      </c>
      <c r="D5614" s="105">
        <f>VLOOKUP(Pag_Inicio_Corr_mas_casos[[#This Row],[Corregimiento]],Hoja3!$A$2:$D$676,4,0)</f>
        <v>130108</v>
      </c>
      <c r="E5614" s="104">
        <v>28</v>
      </c>
      <c r="J5614" s="167"/>
    </row>
    <row r="5615" spans="1:10">
      <c r="A5615" s="102">
        <v>44192</v>
      </c>
      <c r="B5615" s="103">
        <v>44192</v>
      </c>
      <c r="C5615" s="104" t="s">
        <v>699</v>
      </c>
      <c r="D5615" s="105">
        <f>VLOOKUP(Pag_Inicio_Corr_mas_casos[[#This Row],[Corregimiento]],Hoja3!$A$2:$D$676,4,0)</f>
        <v>130708</v>
      </c>
      <c r="E5615" s="104">
        <v>28</v>
      </c>
      <c r="J5615" s="167"/>
    </row>
    <row r="5616" spans="1:10">
      <c r="A5616" s="102">
        <v>44192</v>
      </c>
      <c r="B5616" s="103">
        <v>44192</v>
      </c>
      <c r="C5616" s="104" t="s">
        <v>713</v>
      </c>
      <c r="D5616" s="105">
        <f>VLOOKUP(Pag_Inicio_Corr_mas_casos[[#This Row],[Corregimiento]],Hoja3!$A$2:$D$676,4,0)</f>
        <v>50208</v>
      </c>
      <c r="E5616" s="104">
        <v>28</v>
      </c>
      <c r="J5616" s="167"/>
    </row>
    <row r="5617" spans="1:10">
      <c r="A5617" s="102">
        <v>44192</v>
      </c>
      <c r="B5617" s="103">
        <v>44192</v>
      </c>
      <c r="C5617" s="104" t="s">
        <v>784</v>
      </c>
      <c r="D5617" s="105">
        <f>VLOOKUP(Pag_Inicio_Corr_mas_casos[[#This Row],[Corregimiento]],Hoja3!$A$2:$D$676,4,0)</f>
        <v>20609</v>
      </c>
      <c r="E5617" s="104">
        <v>23</v>
      </c>
      <c r="J5617" s="167"/>
    </row>
    <row r="5618" spans="1:10">
      <c r="A5618" s="102">
        <v>44192</v>
      </c>
      <c r="B5618" s="103">
        <v>44192</v>
      </c>
      <c r="C5618" s="104" t="s">
        <v>807</v>
      </c>
      <c r="D5618" s="105">
        <f>VLOOKUP(Pag_Inicio_Corr_mas_casos[[#This Row],[Corregimiento]],Hoja3!$A$2:$D$676,4,0)</f>
        <v>40201</v>
      </c>
      <c r="E5618" s="104">
        <v>22</v>
      </c>
      <c r="J5618" s="167"/>
    </row>
    <row r="5619" spans="1:10">
      <c r="A5619" s="102">
        <v>44192</v>
      </c>
      <c r="B5619" s="103">
        <v>44192</v>
      </c>
      <c r="C5619" s="104" t="s">
        <v>693</v>
      </c>
      <c r="D5619" s="105">
        <f>VLOOKUP(Pag_Inicio_Corr_mas_casos[[#This Row],[Corregimiento]],Hoja3!$A$2:$D$676,4,0)</f>
        <v>130717</v>
      </c>
      <c r="E5619" s="104">
        <v>22</v>
      </c>
      <c r="J5619" s="167"/>
    </row>
    <row r="5620" spans="1:10">
      <c r="A5620" s="102">
        <v>44192</v>
      </c>
      <c r="B5620" s="103">
        <v>44192</v>
      </c>
      <c r="C5620" s="104" t="s">
        <v>777</v>
      </c>
      <c r="D5620" s="105">
        <f>VLOOKUP(Pag_Inicio_Corr_mas_casos[[#This Row],[Corregimiento]],Hoja3!$A$2:$D$676,4,0)</f>
        <v>91001</v>
      </c>
      <c r="E5620" s="104">
        <v>22</v>
      </c>
      <c r="J5620" s="167"/>
    </row>
    <row r="5621" spans="1:10">
      <c r="A5621" s="102">
        <v>44192</v>
      </c>
      <c r="B5621" s="103">
        <v>44192</v>
      </c>
      <c r="C5621" s="104" t="s">
        <v>805</v>
      </c>
      <c r="D5621" s="105">
        <f>VLOOKUP(Pag_Inicio_Corr_mas_casos[[#This Row],[Corregimiento]],Hoja3!$A$2:$D$676,4,0)</f>
        <v>80501</v>
      </c>
      <c r="E5621" s="104">
        <v>21</v>
      </c>
      <c r="J5621" s="167"/>
    </row>
    <row r="5622" spans="1:10">
      <c r="A5622" s="102">
        <v>44192</v>
      </c>
      <c r="B5622" s="103">
        <v>44192</v>
      </c>
      <c r="C5622" s="104" t="s">
        <v>722</v>
      </c>
      <c r="D5622" s="105">
        <f>VLOOKUP(Pag_Inicio_Corr_mas_casos[[#This Row],[Corregimiento]],Hoja3!$A$2:$D$676,4,0)</f>
        <v>30107</v>
      </c>
      <c r="E5622" s="104">
        <v>21</v>
      </c>
      <c r="J5622" s="167"/>
    </row>
    <row r="5623" spans="1:10">
      <c r="A5623" s="102">
        <v>44192</v>
      </c>
      <c r="B5623" s="103">
        <v>44192</v>
      </c>
      <c r="C5623" s="104" t="s">
        <v>806</v>
      </c>
      <c r="D5623" s="105">
        <f>VLOOKUP(Pag_Inicio_Corr_mas_casos[[#This Row],[Corregimiento]],Hoja3!$A$2:$D$676,4,0)</f>
        <v>20105</v>
      </c>
      <c r="E5623" s="104">
        <v>20</v>
      </c>
      <c r="J5623" s="167"/>
    </row>
    <row r="5624" spans="1:10">
      <c r="A5624" s="102">
        <v>44192</v>
      </c>
      <c r="B5624" s="103">
        <v>44192</v>
      </c>
      <c r="C5624" s="104" t="s">
        <v>761</v>
      </c>
      <c r="D5624" s="105">
        <f>VLOOKUP(Pag_Inicio_Corr_mas_casos[[#This Row],[Corregimiento]],Hoja3!$A$2:$D$676,4,0)</f>
        <v>60101</v>
      </c>
      <c r="E5624" s="104">
        <v>20</v>
      </c>
      <c r="J5624" s="167"/>
    </row>
    <row r="5625" spans="1:10">
      <c r="A5625" s="102">
        <v>44192</v>
      </c>
      <c r="B5625" s="103">
        <v>44192</v>
      </c>
      <c r="C5625" s="104" t="s">
        <v>715</v>
      </c>
      <c r="D5625" s="105">
        <f>VLOOKUP(Pag_Inicio_Corr_mas_casos[[#This Row],[Corregimiento]],Hoja3!$A$2:$D$676,4,0)</f>
        <v>80804</v>
      </c>
      <c r="E5625" s="104">
        <v>19</v>
      </c>
      <c r="J5625" s="167"/>
    </row>
    <row r="5626" spans="1:10">
      <c r="A5626" s="102">
        <v>44192</v>
      </c>
      <c r="B5626" s="103">
        <v>44192</v>
      </c>
      <c r="C5626" s="104" t="s">
        <v>703</v>
      </c>
      <c r="D5626" s="105">
        <f>VLOOKUP(Pag_Inicio_Corr_mas_casos[[#This Row],[Corregimiento]],Hoja3!$A$2:$D$676,4,0)</f>
        <v>80811</v>
      </c>
      <c r="E5626" s="104">
        <v>19</v>
      </c>
      <c r="J5626" s="167"/>
    </row>
    <row r="5627" spans="1:10">
      <c r="A5627" s="102">
        <v>44192</v>
      </c>
      <c r="B5627" s="103">
        <v>44192</v>
      </c>
      <c r="C5627" s="104" t="s">
        <v>798</v>
      </c>
      <c r="D5627" s="105">
        <f>VLOOKUP(Pag_Inicio_Corr_mas_casos[[#This Row],[Corregimiento]],Hoja3!$A$2:$D$676,4,0)</f>
        <v>20602</v>
      </c>
      <c r="E5627" s="104">
        <v>18</v>
      </c>
      <c r="J5627" s="167"/>
    </row>
    <row r="5628" spans="1:10">
      <c r="A5628" s="102">
        <v>44192</v>
      </c>
      <c r="B5628" s="103">
        <v>44192</v>
      </c>
      <c r="C5628" s="166" t="s">
        <v>726</v>
      </c>
      <c r="D5628" s="105">
        <f>VLOOKUP(Pag_Inicio_Corr_mas_casos[[#This Row],[Corregimiento]],Hoja3!$A$2:$D$676,4,0)</f>
        <v>130103</v>
      </c>
      <c r="E5628" s="104">
        <v>18</v>
      </c>
      <c r="J5628" s="167"/>
    </row>
    <row r="5629" spans="1:10">
      <c r="A5629" s="102">
        <v>44192</v>
      </c>
      <c r="B5629" s="103">
        <v>44192</v>
      </c>
      <c r="C5629" s="104" t="s">
        <v>714</v>
      </c>
      <c r="D5629" s="105">
        <f>VLOOKUP(Pag_Inicio_Corr_mas_casos[[#This Row],[Corregimiento]],Hoja3!$A$2:$D$676,4,0)</f>
        <v>130701</v>
      </c>
      <c r="E5629" s="104">
        <v>17</v>
      </c>
      <c r="J5629" s="167"/>
    </row>
    <row r="5630" spans="1:10">
      <c r="A5630" s="102">
        <v>44192</v>
      </c>
      <c r="B5630" s="103">
        <v>44192</v>
      </c>
      <c r="C5630" s="104" t="s">
        <v>746</v>
      </c>
      <c r="D5630" s="105">
        <f>VLOOKUP(Pag_Inicio_Corr_mas_casos[[#This Row],[Corregimiento]],Hoja3!$A$2:$D$676,4,0)</f>
        <v>130706</v>
      </c>
      <c r="E5630" s="104">
        <v>17</v>
      </c>
      <c r="J5630" s="167"/>
    </row>
    <row r="5631" spans="1:10">
      <c r="A5631" s="102">
        <v>44192</v>
      </c>
      <c r="B5631" s="103">
        <v>44192</v>
      </c>
      <c r="C5631" s="104" t="s">
        <v>717</v>
      </c>
      <c r="D5631" s="105">
        <f>VLOOKUP(Pag_Inicio_Corr_mas_casos[[#This Row],[Corregimiento]],Hoja3!$A$2:$D$676,4,0)</f>
        <v>81006</v>
      </c>
      <c r="E5631" s="104">
        <v>16</v>
      </c>
      <c r="J5631" s="167"/>
    </row>
    <row r="5632" spans="1:10">
      <c r="A5632" s="102">
        <v>44192</v>
      </c>
      <c r="B5632" s="103">
        <v>44192</v>
      </c>
      <c r="C5632" s="104" t="s">
        <v>762</v>
      </c>
      <c r="D5632" s="105">
        <f>VLOOKUP(Pag_Inicio_Corr_mas_casos[[#This Row],[Corregimiento]],Hoja3!$A$2:$D$676,4,0)</f>
        <v>40612</v>
      </c>
      <c r="E5632" s="104">
        <v>16</v>
      </c>
      <c r="J5632" s="167"/>
    </row>
    <row r="5633" spans="1:10">
      <c r="A5633" s="102">
        <v>44192</v>
      </c>
      <c r="B5633" s="103">
        <v>44192</v>
      </c>
      <c r="C5633" s="104" t="s">
        <v>712</v>
      </c>
      <c r="D5633" s="105">
        <f>VLOOKUP(Pag_Inicio_Corr_mas_casos[[#This Row],[Corregimiento]],Hoja3!$A$2:$D$676,4,0)</f>
        <v>130716</v>
      </c>
      <c r="E5633" s="104">
        <v>16</v>
      </c>
      <c r="J5633" s="167"/>
    </row>
    <row r="5634" spans="1:10">
      <c r="A5634" s="102">
        <v>44192</v>
      </c>
      <c r="B5634" s="103">
        <v>44192</v>
      </c>
      <c r="C5634" s="104" t="s">
        <v>810</v>
      </c>
      <c r="D5634" s="105">
        <f>VLOOKUP(Pag_Inicio_Corr_mas_casos[[#This Row],[Corregimiento]],Hoja3!$A$2:$D$676,4,0)</f>
        <v>90301</v>
      </c>
      <c r="E5634" s="104">
        <v>115</v>
      </c>
      <c r="J5634" s="167"/>
    </row>
    <row r="5635" spans="1:10">
      <c r="A5635" s="102">
        <v>44192</v>
      </c>
      <c r="B5635" s="103">
        <v>44192</v>
      </c>
      <c r="C5635" s="104" t="s">
        <v>787</v>
      </c>
      <c r="D5635" s="105">
        <f>VLOOKUP(Pag_Inicio_Corr_mas_casos[[#This Row],[Corregimiento]],Hoja3!$A$2:$D$676,4,0)</f>
        <v>30104</v>
      </c>
      <c r="E5635" s="104">
        <v>15</v>
      </c>
      <c r="J5635" s="167"/>
    </row>
    <row r="5636" spans="1:10">
      <c r="A5636" s="102">
        <v>44192</v>
      </c>
      <c r="B5636" s="103">
        <v>44192</v>
      </c>
      <c r="C5636" s="104" t="s">
        <v>760</v>
      </c>
      <c r="D5636" s="105">
        <f>VLOOKUP(Pag_Inicio_Corr_mas_casos[[#This Row],[Corregimiento]],Hoja3!$A$2:$D$676,4,0)</f>
        <v>60103</v>
      </c>
      <c r="E5636" s="104">
        <v>15</v>
      </c>
      <c r="J5636" s="167"/>
    </row>
    <row r="5637" spans="1:10">
      <c r="A5637" s="102">
        <v>44192</v>
      </c>
      <c r="B5637" s="103">
        <v>44192</v>
      </c>
      <c r="C5637" s="104" t="s">
        <v>811</v>
      </c>
      <c r="D5637" s="105">
        <f>VLOOKUP(Pag_Inicio_Corr_mas_casos[[#This Row],[Corregimiento]],Hoja3!$A$2:$D$676,4,0)</f>
        <v>90605</v>
      </c>
      <c r="E5637" s="104">
        <v>15</v>
      </c>
      <c r="J5637" s="167"/>
    </row>
    <row r="5638" spans="1:10">
      <c r="A5638" s="102">
        <v>44192</v>
      </c>
      <c r="B5638" s="103">
        <v>44192</v>
      </c>
      <c r="C5638" s="104" t="s">
        <v>812</v>
      </c>
      <c r="D5638" s="105">
        <f>VLOOKUP(Pag_Inicio_Corr_mas_casos[[#This Row],[Corregimiento]],Hoja3!$A$2:$D$676,4,0)</f>
        <v>20101</v>
      </c>
      <c r="E5638" s="104">
        <v>13</v>
      </c>
      <c r="J5638" s="167"/>
    </row>
    <row r="5639" spans="1:10">
      <c r="A5639" s="102">
        <v>44192</v>
      </c>
      <c r="B5639" s="103">
        <v>44192</v>
      </c>
      <c r="C5639" s="104" t="s">
        <v>751</v>
      </c>
      <c r="D5639" s="105">
        <f>VLOOKUP(Pag_Inicio_Corr_mas_casos[[#This Row],[Corregimiento]],Hoja3!$A$2:$D$676,4,0)</f>
        <v>80802</v>
      </c>
      <c r="E5639" s="104">
        <v>13</v>
      </c>
      <c r="J5639" s="167"/>
    </row>
    <row r="5640" spans="1:10">
      <c r="A5640" s="102">
        <v>44192</v>
      </c>
      <c r="B5640" s="103">
        <v>44192</v>
      </c>
      <c r="C5640" s="104" t="s">
        <v>813</v>
      </c>
      <c r="D5640" s="105">
        <f>VLOOKUP(Pag_Inicio_Corr_mas_casos[[#This Row],[Corregimiento]],Hoja3!$A$2:$D$676,4,0)</f>
        <v>40501</v>
      </c>
      <c r="E5640" s="104">
        <v>13</v>
      </c>
      <c r="J5640" s="167"/>
    </row>
    <row r="5641" spans="1:10">
      <c r="A5641" s="102">
        <v>44192</v>
      </c>
      <c r="B5641" s="103">
        <v>44192</v>
      </c>
      <c r="C5641" s="104" t="s">
        <v>719</v>
      </c>
      <c r="D5641" s="105">
        <f>VLOOKUP(Pag_Inicio_Corr_mas_casos[[#This Row],[Corregimiento]],Hoja3!$A$2:$D$676,4,0)</f>
        <v>30113</v>
      </c>
      <c r="E5641" s="104">
        <v>13</v>
      </c>
      <c r="J5641" s="167"/>
    </row>
    <row r="5642" spans="1:10">
      <c r="A5642" s="102">
        <v>44192</v>
      </c>
      <c r="B5642" s="103">
        <v>44192</v>
      </c>
      <c r="C5642" s="104" t="s">
        <v>814</v>
      </c>
      <c r="D5642" s="105">
        <f>VLOOKUP(Pag_Inicio_Corr_mas_casos[[#This Row],[Corregimiento]],Hoja3!$A$2:$D$676,4,0)</f>
        <v>91007</v>
      </c>
      <c r="E5642" s="104">
        <v>12</v>
      </c>
      <c r="J5642" s="167"/>
    </row>
    <row r="5643" spans="1:10">
      <c r="A5643" s="102">
        <v>44192</v>
      </c>
      <c r="B5643" s="103">
        <v>44192</v>
      </c>
      <c r="C5643" s="104" t="s">
        <v>815</v>
      </c>
      <c r="D5643" s="105">
        <f>VLOOKUP(Pag_Inicio_Corr_mas_casos[[#This Row],[Corregimiento]],Hoja3!$A$2:$D$676,4,0)</f>
        <v>40601</v>
      </c>
      <c r="E5643" s="104">
        <v>12</v>
      </c>
      <c r="J5643" s="167"/>
    </row>
    <row r="5644" spans="1:10">
      <c r="A5644" s="102">
        <v>44192</v>
      </c>
      <c r="B5644" s="103">
        <v>44192</v>
      </c>
      <c r="C5644" s="104" t="s">
        <v>732</v>
      </c>
      <c r="D5644" s="105">
        <f>VLOOKUP(Pag_Inicio_Corr_mas_casos[[#This Row],[Corregimiento]],Hoja3!$A$2:$D$676,4,0)</f>
        <v>80803</v>
      </c>
      <c r="E5644" s="104">
        <v>12</v>
      </c>
      <c r="J5644" s="167"/>
    </row>
    <row r="5645" spans="1:10">
      <c r="A5645" s="102">
        <v>44192</v>
      </c>
      <c r="B5645" s="103">
        <v>44192</v>
      </c>
      <c r="C5645" s="104" t="s">
        <v>804</v>
      </c>
      <c r="D5645" s="105">
        <f>VLOOKUP(Pag_Inicio_Corr_mas_casos[[#This Row],[Corregimiento]],Hoja3!$A$2:$D$676,4,0)</f>
        <v>50316</v>
      </c>
      <c r="E5645" s="104">
        <v>12</v>
      </c>
      <c r="J5645" s="167"/>
    </row>
    <row r="5646" spans="1:10">
      <c r="A5646" s="102">
        <v>44192</v>
      </c>
      <c r="B5646" s="103">
        <v>44192</v>
      </c>
      <c r="C5646" s="104" t="s">
        <v>750</v>
      </c>
      <c r="D5646" s="105">
        <f>VLOOKUP(Pag_Inicio_Corr_mas_casos[[#This Row],[Corregimiento]],Hoja3!$A$2:$D$676,4,0)</f>
        <v>81005</v>
      </c>
      <c r="E5646" s="104">
        <v>12</v>
      </c>
      <c r="J5646" s="167"/>
    </row>
    <row r="5647" spans="1:10">
      <c r="A5647" s="102">
        <v>44192</v>
      </c>
      <c r="B5647" s="103">
        <v>44192</v>
      </c>
      <c r="C5647" s="104" t="s">
        <v>755</v>
      </c>
      <c r="D5647" s="105">
        <f>VLOOKUP(Pag_Inicio_Corr_mas_casos[[#This Row],[Corregimiento]],Hoja3!$A$2:$D$676,4,0)</f>
        <v>80805</v>
      </c>
      <c r="E5647" s="104">
        <v>11</v>
      </c>
      <c r="J5647" s="167"/>
    </row>
    <row r="5648" spans="1:10">
      <c r="A5648" s="102">
        <v>44192</v>
      </c>
      <c r="B5648" s="103">
        <v>44192</v>
      </c>
      <c r="C5648" s="104" t="s">
        <v>754</v>
      </c>
      <c r="D5648" s="105">
        <f>VLOOKUP(Pag_Inicio_Corr_mas_casos[[#This Row],[Corregimiento]],Hoja3!$A$2:$D$676,4,0)</f>
        <v>60104</v>
      </c>
      <c r="E5648" s="104">
        <v>11</v>
      </c>
      <c r="J5648" s="167"/>
    </row>
    <row r="5649" spans="1:10">
      <c r="A5649" s="102">
        <v>44192</v>
      </c>
      <c r="B5649" s="103">
        <v>44192</v>
      </c>
      <c r="C5649" s="104" t="s">
        <v>816</v>
      </c>
      <c r="D5649" s="105">
        <f>VLOOKUP(Pag_Inicio_Corr_mas_casos[[#This Row],[Corregimiento]],Hoja3!$A$2:$D$676,4,0)</f>
        <v>60401</v>
      </c>
      <c r="E5649" s="104">
        <v>11</v>
      </c>
      <c r="J5649" s="167"/>
    </row>
    <row r="5650" spans="1:10">
      <c r="A5650" s="102">
        <v>44192</v>
      </c>
      <c r="B5650" s="103">
        <v>44192</v>
      </c>
      <c r="C5650" s="104" t="s">
        <v>817</v>
      </c>
      <c r="D5650" s="105">
        <f>VLOOKUP(Pag_Inicio_Corr_mas_casos[[#This Row],[Corregimiento]],Hoja3!$A$2:$D$676,4,0)</f>
        <v>91109</v>
      </c>
      <c r="E5650" s="104">
        <v>11</v>
      </c>
      <c r="J5650" s="167"/>
    </row>
    <row r="5651" spans="1:10">
      <c r="A5651" s="98">
        <v>44193</v>
      </c>
      <c r="B5651" s="99">
        <v>44193</v>
      </c>
      <c r="C5651" s="100" t="s">
        <v>619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7"/>
    </row>
    <row r="5652" spans="1:10">
      <c r="A5652" s="98">
        <v>44193</v>
      </c>
      <c r="B5652" s="99">
        <v>44193</v>
      </c>
      <c r="C5652" s="100" t="s">
        <v>766</v>
      </c>
      <c r="D5652" s="101">
        <f>VLOOKUP(Pag_Inicio_Corr_mas_casos[[#This Row],[Corregimiento]],Hoja3!$A$2:$D$676,4,0)</f>
        <v>80809</v>
      </c>
      <c r="E5652" s="100">
        <v>61</v>
      </c>
      <c r="J5652" s="167"/>
    </row>
    <row r="5653" spans="1:10">
      <c r="A5653" s="98">
        <v>44193</v>
      </c>
      <c r="B5653" s="99">
        <v>44193</v>
      </c>
      <c r="C5653" s="100" t="s">
        <v>809</v>
      </c>
      <c r="D5653" s="101">
        <f>VLOOKUP(Pag_Inicio_Corr_mas_casos[[#This Row],[Corregimiento]],Hoja3!$A$2:$D$676,4,0)</f>
        <v>130102</v>
      </c>
      <c r="E5653" s="100">
        <v>56</v>
      </c>
      <c r="J5653" s="167"/>
    </row>
    <row r="5654" spans="1:10">
      <c r="A5654" s="98">
        <v>44193</v>
      </c>
      <c r="B5654" s="99">
        <v>44193</v>
      </c>
      <c r="C5654" s="100" t="s">
        <v>696</v>
      </c>
      <c r="D5654" s="101">
        <f>VLOOKUP(Pag_Inicio_Corr_mas_casos[[#This Row],[Corregimiento]],Hoja3!$A$2:$D$676,4,0)</f>
        <v>80823</v>
      </c>
      <c r="E5654" s="100">
        <v>51</v>
      </c>
      <c r="J5654" s="167"/>
    </row>
    <row r="5655" spans="1:10">
      <c r="A5655" s="98">
        <v>44193</v>
      </c>
      <c r="B5655" s="99">
        <v>44193</v>
      </c>
      <c r="C5655" s="100" t="s">
        <v>767</v>
      </c>
      <c r="D5655" s="101">
        <f>VLOOKUP(Pag_Inicio_Corr_mas_casos[[#This Row],[Corregimiento]],Hoja3!$A$2:$D$676,4,0)</f>
        <v>80819</v>
      </c>
      <c r="E5655" s="100">
        <v>49</v>
      </c>
      <c r="J5655" s="167"/>
    </row>
    <row r="5656" spans="1:10">
      <c r="A5656" s="98">
        <v>44193</v>
      </c>
      <c r="B5656" s="99">
        <v>44193</v>
      </c>
      <c r="C5656" s="100" t="s">
        <v>525</v>
      </c>
      <c r="D5656" s="101">
        <f>VLOOKUP(Pag_Inicio_Corr_mas_casos[[#This Row],[Corregimiento]],Hoja3!$A$2:$D$676,4,0)</f>
        <v>80821</v>
      </c>
      <c r="E5656" s="100">
        <v>48</v>
      </c>
      <c r="J5656" s="167"/>
    </row>
    <row r="5657" spans="1:10">
      <c r="A5657" s="98">
        <v>44193</v>
      </c>
      <c r="B5657" s="99">
        <v>44193</v>
      </c>
      <c r="C5657" s="100" t="s">
        <v>693</v>
      </c>
      <c r="D5657" s="101">
        <f>VLOOKUP(Pag_Inicio_Corr_mas_casos[[#This Row],[Corregimiento]],Hoja3!$A$2:$D$676,4,0)</f>
        <v>130717</v>
      </c>
      <c r="E5657" s="100">
        <v>46</v>
      </c>
      <c r="J5657" s="167"/>
    </row>
    <row r="5658" spans="1:10">
      <c r="A5658" s="98">
        <v>44193</v>
      </c>
      <c r="B5658" s="99">
        <v>44193</v>
      </c>
      <c r="C5658" s="100" t="s">
        <v>711</v>
      </c>
      <c r="D5658" s="101">
        <f>VLOOKUP(Pag_Inicio_Corr_mas_casos[[#This Row],[Corregimiento]],Hoja3!$A$2:$D$676,4,0)</f>
        <v>80815</v>
      </c>
      <c r="E5658" s="100">
        <v>45</v>
      </c>
      <c r="J5658" s="167"/>
    </row>
    <row r="5659" spans="1:10">
      <c r="A5659" s="98">
        <v>44193</v>
      </c>
      <c r="B5659" s="99">
        <v>44193</v>
      </c>
      <c r="C5659" s="100" t="s">
        <v>774</v>
      </c>
      <c r="D5659" s="101">
        <f>VLOOKUP(Pag_Inicio_Corr_mas_casos[[#This Row],[Corregimiento]],Hoja3!$A$2:$D$676,4,0)</f>
        <v>81001</v>
      </c>
      <c r="E5659" s="100">
        <v>44</v>
      </c>
      <c r="J5659" s="167"/>
    </row>
    <row r="5660" spans="1:10">
      <c r="A5660" s="98">
        <v>44193</v>
      </c>
      <c r="B5660" s="99">
        <v>44193</v>
      </c>
      <c r="C5660" s="100" t="s">
        <v>692</v>
      </c>
      <c r="D5660" s="101">
        <f>VLOOKUP(Pag_Inicio_Corr_mas_casos[[#This Row],[Corregimiento]],Hoja3!$A$2:$D$676,4,0)</f>
        <v>80810</v>
      </c>
      <c r="E5660" s="100">
        <v>41</v>
      </c>
      <c r="J5660" s="167"/>
    </row>
    <row r="5661" spans="1:10">
      <c r="A5661" s="98">
        <v>44193</v>
      </c>
      <c r="B5661" s="99">
        <v>44193</v>
      </c>
      <c r="C5661" s="100" t="s">
        <v>701</v>
      </c>
      <c r="D5661" s="101">
        <f>VLOOKUP(Pag_Inicio_Corr_mas_casos[[#This Row],[Corregimiento]],Hoja3!$A$2:$D$676,4,0)</f>
        <v>80814</v>
      </c>
      <c r="E5661" s="100">
        <v>39</v>
      </c>
      <c r="J5661" s="167"/>
    </row>
    <row r="5662" spans="1:10">
      <c r="A5662" s="98">
        <v>44193</v>
      </c>
      <c r="B5662" s="99">
        <v>44193</v>
      </c>
      <c r="C5662" s="100" t="s">
        <v>705</v>
      </c>
      <c r="D5662" s="101">
        <f>VLOOKUP(Pag_Inicio_Corr_mas_casos[[#This Row],[Corregimiento]],Hoja3!$A$2:$D$676,4,0)</f>
        <v>130107</v>
      </c>
      <c r="E5662" s="100">
        <v>38</v>
      </c>
      <c r="J5662" s="167"/>
    </row>
    <row r="5663" spans="1:10">
      <c r="A5663" s="98">
        <v>44193</v>
      </c>
      <c r="B5663" s="99">
        <v>44193</v>
      </c>
      <c r="C5663" s="100" t="s">
        <v>698</v>
      </c>
      <c r="D5663" s="101">
        <f>VLOOKUP(Pag_Inicio_Corr_mas_casos[[#This Row],[Corregimiento]],Hoja3!$A$2:$D$676,4,0)</f>
        <v>80816</v>
      </c>
      <c r="E5663" s="100">
        <v>37</v>
      </c>
      <c r="J5663" s="167"/>
    </row>
    <row r="5664" spans="1:10">
      <c r="A5664" s="98">
        <v>44193</v>
      </c>
      <c r="B5664" s="99">
        <v>44193</v>
      </c>
      <c r="C5664" s="100" t="s">
        <v>707</v>
      </c>
      <c r="D5664" s="101">
        <f>VLOOKUP(Pag_Inicio_Corr_mas_casos[[#This Row],[Corregimiento]],Hoja3!$A$2:$D$676,4,0)</f>
        <v>80820</v>
      </c>
      <c r="E5664" s="100">
        <v>37</v>
      </c>
      <c r="J5664" s="167"/>
    </row>
    <row r="5665" spans="1:10">
      <c r="A5665" s="98">
        <v>44193</v>
      </c>
      <c r="B5665" s="99">
        <v>44193</v>
      </c>
      <c r="C5665" s="100" t="s">
        <v>694</v>
      </c>
      <c r="D5665" s="101">
        <f>VLOOKUP(Pag_Inicio_Corr_mas_casos[[#This Row],[Corregimiento]],Hoja3!$A$2:$D$676,4,0)</f>
        <v>81009</v>
      </c>
      <c r="E5665" s="100">
        <v>37</v>
      </c>
      <c r="J5665" s="167"/>
    </row>
    <row r="5666" spans="1:10">
      <c r="A5666" s="98">
        <v>44193</v>
      </c>
      <c r="B5666" s="99">
        <v>44193</v>
      </c>
      <c r="C5666" s="100" t="s">
        <v>790</v>
      </c>
      <c r="D5666" s="101">
        <f>VLOOKUP(Pag_Inicio_Corr_mas_casos[[#This Row],[Corregimiento]],Hoja3!$A$2:$D$676,4,0)</f>
        <v>130101</v>
      </c>
      <c r="E5666" s="100">
        <v>35</v>
      </c>
      <c r="J5666" s="167"/>
    </row>
    <row r="5667" spans="1:10">
      <c r="A5667" s="98">
        <v>44193</v>
      </c>
      <c r="B5667" s="99">
        <v>44193</v>
      </c>
      <c r="C5667" s="100" t="s">
        <v>720</v>
      </c>
      <c r="D5667" s="101">
        <f>VLOOKUP(Pag_Inicio_Corr_mas_casos[[#This Row],[Corregimiento]],Hoja3!$A$2:$D$676,4,0)</f>
        <v>91001</v>
      </c>
      <c r="E5667" s="100">
        <v>35</v>
      </c>
      <c r="J5667" s="167"/>
    </row>
    <row r="5668" spans="1:10">
      <c r="A5668" s="98">
        <v>44193</v>
      </c>
      <c r="B5668" s="99">
        <v>44193</v>
      </c>
      <c r="C5668" s="100" t="s">
        <v>700</v>
      </c>
      <c r="D5668" s="101">
        <f>VLOOKUP(Pag_Inicio_Corr_mas_casos[[#This Row],[Corregimiento]],Hoja3!$A$2:$D$676,4,0)</f>
        <v>81007</v>
      </c>
      <c r="E5668" s="100">
        <v>34</v>
      </c>
      <c r="J5668" s="167"/>
    </row>
    <row r="5669" spans="1:10">
      <c r="A5669" s="98">
        <v>44193</v>
      </c>
      <c r="B5669" s="99">
        <v>44193</v>
      </c>
      <c r="C5669" s="100" t="s">
        <v>702</v>
      </c>
      <c r="D5669" s="101">
        <f>VLOOKUP(Pag_Inicio_Corr_mas_casos[[#This Row],[Corregimiento]],Hoja3!$A$2:$D$676,4,0)</f>
        <v>80826</v>
      </c>
      <c r="E5669" s="100">
        <v>33</v>
      </c>
      <c r="J5669" s="167"/>
    </row>
    <row r="5670" spans="1:10">
      <c r="A5670" s="98">
        <v>44193</v>
      </c>
      <c r="B5670" s="99">
        <v>44193</v>
      </c>
      <c r="C5670" s="100" t="s">
        <v>708</v>
      </c>
      <c r="D5670" s="101">
        <f>VLOOKUP(Pag_Inicio_Corr_mas_casos[[#This Row],[Corregimiento]],Hoja3!$A$2:$D$676,4,0)</f>
        <v>80817</v>
      </c>
      <c r="E5670" s="100">
        <v>33</v>
      </c>
      <c r="J5670" s="167"/>
    </row>
    <row r="5671" spans="1:10">
      <c r="A5671" s="98">
        <v>44193</v>
      </c>
      <c r="B5671" s="99">
        <v>44193</v>
      </c>
      <c r="C5671" s="100" t="s">
        <v>699</v>
      </c>
      <c r="D5671" s="101">
        <f>VLOOKUP(Pag_Inicio_Corr_mas_casos[[#This Row],[Corregimiento]],Hoja3!$A$2:$D$676,4,0)</f>
        <v>130708</v>
      </c>
      <c r="E5671" s="100">
        <v>32</v>
      </c>
      <c r="J5671" s="167"/>
    </row>
    <row r="5672" spans="1:10">
      <c r="A5672" s="98">
        <v>44193</v>
      </c>
      <c r="B5672" s="99">
        <v>44193</v>
      </c>
      <c r="C5672" s="100" t="s">
        <v>725</v>
      </c>
      <c r="D5672" s="101">
        <f>VLOOKUP(Pag_Inicio_Corr_mas_casos[[#This Row],[Corregimiento]],Hoja3!$A$2:$D$676,4,0)</f>
        <v>40606</v>
      </c>
      <c r="E5672" s="100">
        <v>30</v>
      </c>
      <c r="J5672" s="167"/>
    </row>
    <row r="5673" spans="1:10">
      <c r="A5673" s="98">
        <v>44193</v>
      </c>
      <c r="B5673" s="99">
        <v>44193</v>
      </c>
      <c r="C5673" s="100" t="s">
        <v>791</v>
      </c>
      <c r="D5673" s="101">
        <f>VLOOKUP(Pag_Inicio_Corr_mas_casos[[#This Row],[Corregimiento]],Hoja3!$A$2:$D$676,4,0)</f>
        <v>130106</v>
      </c>
      <c r="E5673" s="100">
        <v>30</v>
      </c>
      <c r="J5673" s="167"/>
    </row>
    <row r="5674" spans="1:10">
      <c r="A5674" s="98">
        <v>44193</v>
      </c>
      <c r="B5674" s="99">
        <v>44193</v>
      </c>
      <c r="C5674" s="100" t="s">
        <v>709</v>
      </c>
      <c r="D5674" s="101">
        <f>VLOOKUP(Pag_Inicio_Corr_mas_casos[[#This Row],[Corregimiento]],Hoja3!$A$2:$D$676,4,0)</f>
        <v>80822</v>
      </c>
      <c r="E5674" s="100">
        <v>29</v>
      </c>
      <c r="J5674" s="167"/>
    </row>
    <row r="5675" spans="1:10">
      <c r="A5675" s="98">
        <v>44193</v>
      </c>
      <c r="B5675" s="99">
        <v>44193</v>
      </c>
      <c r="C5675" s="100" t="s">
        <v>770</v>
      </c>
      <c r="D5675" s="101">
        <f>VLOOKUP(Pag_Inicio_Corr_mas_casos[[#This Row],[Corregimiento]],Hoja3!$A$2:$D$676,4,0)</f>
        <v>130702</v>
      </c>
      <c r="E5675" s="100">
        <v>29</v>
      </c>
      <c r="J5675" s="167"/>
    </row>
    <row r="5676" spans="1:10">
      <c r="A5676" s="98">
        <v>44193</v>
      </c>
      <c r="B5676" s="99">
        <v>44193</v>
      </c>
      <c r="C5676" s="100" t="s">
        <v>775</v>
      </c>
      <c r="D5676" s="101">
        <f>VLOOKUP(Pag_Inicio_Corr_mas_casos[[#This Row],[Corregimiento]],Hoja3!$A$2:$D$676,4,0)</f>
        <v>81002</v>
      </c>
      <c r="E5676" s="100">
        <v>29</v>
      </c>
      <c r="J5676" s="167"/>
    </row>
    <row r="5677" spans="1:10">
      <c r="A5677" s="98">
        <v>44193</v>
      </c>
      <c r="B5677" s="99">
        <v>44193</v>
      </c>
      <c r="C5677" s="100" t="s">
        <v>713</v>
      </c>
      <c r="D5677" s="101">
        <f>VLOOKUP(Pag_Inicio_Corr_mas_casos[[#This Row],[Corregimiento]],Hoja3!$A$2:$D$676,4,0)</f>
        <v>50208</v>
      </c>
      <c r="E5677" s="100">
        <v>29</v>
      </c>
      <c r="J5677" s="167"/>
    </row>
    <row r="5678" spans="1:10">
      <c r="A5678" s="98">
        <v>44193</v>
      </c>
      <c r="B5678" s="99">
        <v>44193</v>
      </c>
      <c r="C5678" s="100" t="s">
        <v>706</v>
      </c>
      <c r="D5678" s="101">
        <f>VLOOKUP(Pag_Inicio_Corr_mas_casos[[#This Row],[Corregimiento]],Hoja3!$A$2:$D$676,4,0)</f>
        <v>80813</v>
      </c>
      <c r="E5678" s="100">
        <v>29</v>
      </c>
      <c r="J5678" s="167"/>
    </row>
    <row r="5679" spans="1:10">
      <c r="A5679" s="98">
        <v>44193</v>
      </c>
      <c r="B5679" s="99">
        <v>44193</v>
      </c>
      <c r="C5679" s="100" t="s">
        <v>719</v>
      </c>
      <c r="D5679" s="101">
        <f>VLOOKUP(Pag_Inicio_Corr_mas_casos[[#This Row],[Corregimiento]],Hoja3!$A$2:$D$676,4,0)</f>
        <v>30113</v>
      </c>
      <c r="E5679" s="100">
        <v>29</v>
      </c>
      <c r="J5679" s="167"/>
    </row>
    <row r="5680" spans="1:10">
      <c r="A5680" s="98">
        <v>44193</v>
      </c>
      <c r="B5680" s="99">
        <v>44193</v>
      </c>
      <c r="C5680" s="100" t="s">
        <v>722</v>
      </c>
      <c r="D5680" s="101">
        <f>VLOOKUP(Pag_Inicio_Corr_mas_casos[[#This Row],[Corregimiento]],Hoja3!$A$2:$D$676,4,0)</f>
        <v>30107</v>
      </c>
      <c r="E5680" s="100">
        <v>27</v>
      </c>
      <c r="J5680" s="167"/>
    </row>
    <row r="5681" spans="1:10">
      <c r="A5681" s="98">
        <v>44193</v>
      </c>
      <c r="B5681" s="99">
        <v>44193</v>
      </c>
      <c r="C5681" s="100" t="s">
        <v>695</v>
      </c>
      <c r="D5681" s="101">
        <f>VLOOKUP(Pag_Inicio_Corr_mas_casos[[#This Row],[Corregimiento]],Hoja3!$A$2:$D$676,4,0)</f>
        <v>80806</v>
      </c>
      <c r="E5681" s="100">
        <v>25</v>
      </c>
      <c r="J5681" s="167"/>
    </row>
    <row r="5682" spans="1:10">
      <c r="A5682" s="98">
        <v>44193</v>
      </c>
      <c r="B5682" s="99">
        <v>44193</v>
      </c>
      <c r="C5682" s="100" t="s">
        <v>776</v>
      </c>
      <c r="D5682" s="101">
        <f>VLOOKUP(Pag_Inicio_Corr_mas_casos[[#This Row],[Corregimiento]],Hoja3!$A$2:$D$676,4,0)</f>
        <v>81003</v>
      </c>
      <c r="E5682" s="100">
        <v>25</v>
      </c>
      <c r="J5682" s="167"/>
    </row>
    <row r="5683" spans="1:10">
      <c r="A5683" s="98">
        <v>44193</v>
      </c>
      <c r="B5683" s="99">
        <v>44193</v>
      </c>
      <c r="C5683" s="100" t="s">
        <v>697</v>
      </c>
      <c r="D5683" s="101">
        <f>VLOOKUP(Pag_Inicio_Corr_mas_casos[[#This Row],[Corregimiento]],Hoja3!$A$2:$D$676,4,0)</f>
        <v>80807</v>
      </c>
      <c r="E5683" s="100">
        <v>24</v>
      </c>
      <c r="J5683" s="167"/>
    </row>
    <row r="5684" spans="1:10">
      <c r="A5684" s="98">
        <v>44193</v>
      </c>
      <c r="B5684" s="99">
        <v>44193</v>
      </c>
      <c r="C5684" s="100" t="s">
        <v>703</v>
      </c>
      <c r="D5684" s="101">
        <f>VLOOKUP(Pag_Inicio_Corr_mas_casos[[#This Row],[Corregimiento]],Hoja3!$A$2:$D$676,4,0)</f>
        <v>80811</v>
      </c>
      <c r="E5684" s="100">
        <v>23</v>
      </c>
      <c r="J5684" s="167"/>
    </row>
    <row r="5685" spans="1:10">
      <c r="A5685" s="98">
        <v>44193</v>
      </c>
      <c r="B5685" s="99">
        <v>44193</v>
      </c>
      <c r="C5685" s="100" t="s">
        <v>750</v>
      </c>
      <c r="D5685" s="101">
        <f>VLOOKUP(Pag_Inicio_Corr_mas_casos[[#This Row],[Corregimiento]],Hoja3!$A$2:$D$676,4,0)</f>
        <v>81005</v>
      </c>
      <c r="E5685" s="100">
        <v>23</v>
      </c>
      <c r="J5685" s="167"/>
    </row>
    <row r="5686" spans="1:10">
      <c r="A5686" s="98">
        <v>44193</v>
      </c>
      <c r="B5686" s="99">
        <v>44193</v>
      </c>
      <c r="C5686" s="100" t="s">
        <v>714</v>
      </c>
      <c r="D5686" s="101">
        <f>VLOOKUP(Pag_Inicio_Corr_mas_casos[[#This Row],[Corregimiento]],Hoja3!$A$2:$D$676,4,0)</f>
        <v>130701</v>
      </c>
      <c r="E5686" s="100">
        <v>22</v>
      </c>
      <c r="J5686" s="167"/>
    </row>
    <row r="5687" spans="1:10">
      <c r="A5687" s="98">
        <v>44193</v>
      </c>
      <c r="B5687" s="99">
        <v>44193</v>
      </c>
      <c r="C5687" s="100" t="s">
        <v>712</v>
      </c>
      <c r="D5687" s="101">
        <f>VLOOKUP(Pag_Inicio_Corr_mas_casos[[#This Row],[Corregimiento]],Hoja3!$A$2:$D$676,4,0)</f>
        <v>130716</v>
      </c>
      <c r="E5687" s="100">
        <v>22</v>
      </c>
      <c r="J5687" s="167"/>
    </row>
    <row r="5688" spans="1:10">
      <c r="A5688" s="98">
        <v>44193</v>
      </c>
      <c r="B5688" s="99">
        <v>44193</v>
      </c>
      <c r="C5688" s="100" t="s">
        <v>782</v>
      </c>
      <c r="D5688" s="101">
        <f>VLOOKUP(Pag_Inicio_Corr_mas_casos[[#This Row],[Corregimiento]],Hoja3!$A$2:$D$676,4,0)</f>
        <v>30103</v>
      </c>
      <c r="E5688" s="100">
        <v>21</v>
      </c>
      <c r="J5688" s="167"/>
    </row>
    <row r="5689" spans="1:10">
      <c r="A5689" s="98">
        <v>44193</v>
      </c>
      <c r="B5689" s="99">
        <v>44193</v>
      </c>
      <c r="C5689" s="100" t="s">
        <v>787</v>
      </c>
      <c r="D5689" s="101">
        <f>VLOOKUP(Pag_Inicio_Corr_mas_casos[[#This Row],[Corregimiento]],Hoja3!$A$2:$D$676,4,0)</f>
        <v>30104</v>
      </c>
      <c r="E5689" s="100">
        <v>21</v>
      </c>
      <c r="J5689" s="167"/>
    </row>
    <row r="5690" spans="1:10">
      <c r="A5690" s="98">
        <v>44193</v>
      </c>
      <c r="B5690" s="99">
        <v>44193</v>
      </c>
      <c r="C5690" s="100" t="s">
        <v>793</v>
      </c>
      <c r="D5690" s="101">
        <f>VLOOKUP(Pag_Inicio_Corr_mas_casos[[#This Row],[Corregimiento]],Hoja3!$A$2:$D$676,4,0)</f>
        <v>130108</v>
      </c>
      <c r="E5690" s="100">
        <v>20</v>
      </c>
      <c r="J5690" s="167"/>
    </row>
    <row r="5691" spans="1:10">
      <c r="A5691" s="98">
        <v>44193</v>
      </c>
      <c r="B5691" s="99">
        <v>44193</v>
      </c>
      <c r="C5691" s="100" t="s">
        <v>805</v>
      </c>
      <c r="D5691" s="101">
        <f>VLOOKUP(Pag_Inicio_Corr_mas_casos[[#This Row],[Corregimiento]],Hoja3!$A$2:$D$676,4,0)</f>
        <v>80501</v>
      </c>
      <c r="E5691" s="100">
        <v>20</v>
      </c>
      <c r="J5691" s="167"/>
    </row>
    <row r="5692" spans="1:10">
      <c r="A5692" s="98">
        <v>44193</v>
      </c>
      <c r="B5692" s="99">
        <v>44193</v>
      </c>
      <c r="C5692" s="100" t="s">
        <v>815</v>
      </c>
      <c r="D5692" s="101">
        <f>VLOOKUP(Pag_Inicio_Corr_mas_casos[[#This Row],[Corregimiento]],Hoja3!$A$2:$D$676,4,0)</f>
        <v>40601</v>
      </c>
      <c r="E5692" s="100">
        <v>20</v>
      </c>
      <c r="J5692" s="167"/>
    </row>
    <row r="5693" spans="1:10">
      <c r="A5693" s="98">
        <v>44193</v>
      </c>
      <c r="B5693" s="99">
        <v>44193</v>
      </c>
      <c r="C5693" s="100" t="s">
        <v>731</v>
      </c>
      <c r="D5693" s="101">
        <f>VLOOKUP(Pag_Inicio_Corr_mas_casos[[#This Row],[Corregimiento]],Hoja3!$A$2:$D$676,4,0)</f>
        <v>60105</v>
      </c>
      <c r="E5693" s="100">
        <v>20</v>
      </c>
      <c r="J5693" s="167"/>
    </row>
    <row r="5694" spans="1:10">
      <c r="A5694" s="98">
        <v>44193</v>
      </c>
      <c r="B5694" s="99">
        <v>44193</v>
      </c>
      <c r="C5694" s="100" t="s">
        <v>818</v>
      </c>
      <c r="D5694" s="101">
        <f>VLOOKUP(Pag_Inicio_Corr_mas_casos[[#This Row],[Corregimiento]],Hoja3!$A$2:$D$676,4,0)</f>
        <v>20401</v>
      </c>
      <c r="E5694" s="100">
        <v>19</v>
      </c>
      <c r="J5694" s="167"/>
    </row>
    <row r="5695" spans="1:10">
      <c r="A5695" s="98">
        <v>44193</v>
      </c>
      <c r="B5695" s="99">
        <v>44193</v>
      </c>
      <c r="C5695" s="100" t="s">
        <v>773</v>
      </c>
      <c r="D5695" s="101">
        <f>VLOOKUP(Pag_Inicio_Corr_mas_casos[[#This Row],[Corregimiento]],Hoja3!$A$2:$D$676,4,0)</f>
        <v>81008</v>
      </c>
      <c r="E5695" s="100">
        <v>19</v>
      </c>
      <c r="J5695" s="167"/>
    </row>
    <row r="5696" spans="1:10">
      <c r="A5696" s="98">
        <v>44193</v>
      </c>
      <c r="B5696" s="99">
        <v>44193</v>
      </c>
      <c r="C5696" s="100" t="s">
        <v>724</v>
      </c>
      <c r="D5696" s="101">
        <f>VLOOKUP(Pag_Inicio_Corr_mas_casos[[#This Row],[Corregimiento]],Hoja3!$A$2:$D$676,4,0)</f>
        <v>130709</v>
      </c>
      <c r="E5696" s="100">
        <v>17</v>
      </c>
      <c r="J5696" s="167"/>
    </row>
    <row r="5697" spans="1:10">
      <c r="A5697" s="98">
        <v>44193</v>
      </c>
      <c r="B5697" s="99">
        <v>44193</v>
      </c>
      <c r="C5697" s="100" t="s">
        <v>813</v>
      </c>
      <c r="D5697" s="101">
        <f>VLOOKUP(Pag_Inicio_Corr_mas_casos[[#This Row],[Corregimiento]],Hoja3!$A$2:$D$676,4,0)</f>
        <v>40501</v>
      </c>
      <c r="E5697" s="100">
        <v>17</v>
      </c>
      <c r="J5697" s="167"/>
    </row>
    <row r="5698" spans="1:10">
      <c r="A5698" s="98">
        <v>44193</v>
      </c>
      <c r="B5698" s="99">
        <v>44193</v>
      </c>
      <c r="C5698" s="100" t="s">
        <v>715</v>
      </c>
      <c r="D5698" s="101">
        <f>VLOOKUP(Pag_Inicio_Corr_mas_casos[[#This Row],[Corregimiento]],Hoja3!$A$2:$D$676,4,0)</f>
        <v>80804</v>
      </c>
      <c r="E5698" s="100">
        <v>16</v>
      </c>
      <c r="J5698" s="167"/>
    </row>
    <row r="5699" spans="1:10">
      <c r="A5699" s="98">
        <v>44193</v>
      </c>
      <c r="B5699" s="99">
        <v>44193</v>
      </c>
      <c r="C5699" s="100" t="s">
        <v>758</v>
      </c>
      <c r="D5699" s="101">
        <f>VLOOKUP(Pag_Inicio_Corr_mas_casos[[#This Row],[Corregimiento]],Hoja3!$A$2:$D$676,4,0)</f>
        <v>40611</v>
      </c>
      <c r="E5699" s="100">
        <v>15</v>
      </c>
      <c r="J5699" s="167"/>
    </row>
    <row r="5700" spans="1:10">
      <c r="A5700" s="98">
        <v>44193</v>
      </c>
      <c r="B5700" s="99">
        <v>44193</v>
      </c>
      <c r="C5700" s="100" t="s">
        <v>819</v>
      </c>
      <c r="D5700" s="101">
        <f>VLOOKUP(Pag_Inicio_Corr_mas_casos[[#This Row],[Corregimiento]],Hoja3!$A$2:$D$676,4,0)</f>
        <v>30405</v>
      </c>
      <c r="E5700" s="100">
        <v>15</v>
      </c>
      <c r="J5700" s="167"/>
    </row>
    <row r="5701" spans="1:10">
      <c r="A5701" s="98">
        <v>44193</v>
      </c>
      <c r="B5701" s="99">
        <v>44193</v>
      </c>
      <c r="C5701" s="100" t="s">
        <v>820</v>
      </c>
      <c r="D5701" s="101">
        <f>VLOOKUP(Pag_Inicio_Corr_mas_casos[[#This Row],[Corregimiento]],Hoja3!$A$2:$D$676,4,0)</f>
        <v>30110</v>
      </c>
      <c r="E5701" s="100">
        <v>15</v>
      </c>
      <c r="J5701" s="167"/>
    </row>
    <row r="5702" spans="1:10">
      <c r="A5702" s="98">
        <v>44193</v>
      </c>
      <c r="B5702" s="99">
        <v>44193</v>
      </c>
      <c r="C5702" s="100" t="s">
        <v>711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7"/>
    </row>
    <row r="5703" spans="1:10">
      <c r="A5703" s="98">
        <v>44193</v>
      </c>
      <c r="B5703" s="99">
        <v>44193</v>
      </c>
      <c r="C5703" s="100" t="s">
        <v>759</v>
      </c>
      <c r="D5703" s="101">
        <f>VLOOKUP(Pag_Inicio_Corr_mas_casos[[#This Row],[Corregimiento]],Hoja3!$A$2:$D$676,4,0)</f>
        <v>130310</v>
      </c>
      <c r="E5703" s="100">
        <v>14</v>
      </c>
      <c r="J5703" s="167"/>
    </row>
    <row r="5704" spans="1:10">
      <c r="A5704" s="98">
        <v>44193</v>
      </c>
      <c r="B5704" s="99">
        <v>44193</v>
      </c>
      <c r="C5704" s="100" t="s">
        <v>821</v>
      </c>
      <c r="D5704" s="101">
        <f>VLOOKUP(Pag_Inicio_Corr_mas_casos[[#This Row],[Corregimiento]],Hoja3!$A$2:$D$676,4,0)</f>
        <v>40610</v>
      </c>
      <c r="E5704" s="100">
        <v>14</v>
      </c>
      <c r="J5704" s="167"/>
    </row>
    <row r="5705" spans="1:10">
      <c r="A5705" s="98">
        <v>44193</v>
      </c>
      <c r="B5705" s="99">
        <v>44193</v>
      </c>
      <c r="C5705" s="100" t="s">
        <v>726</v>
      </c>
      <c r="D5705" s="101">
        <f>VLOOKUP(Pag_Inicio_Corr_mas_casos[[#This Row],[Corregimiento]],Hoja3!$A$2:$D$676,4,0)</f>
        <v>130103</v>
      </c>
      <c r="E5705" s="100">
        <v>13</v>
      </c>
      <c r="J5705" s="167"/>
    </row>
    <row r="5706" spans="1:10">
      <c r="A5706" s="98">
        <v>44193</v>
      </c>
      <c r="B5706" s="99">
        <v>44193</v>
      </c>
      <c r="C5706" s="100" t="s">
        <v>716</v>
      </c>
      <c r="D5706" s="101">
        <f>VLOOKUP(Pag_Inicio_Corr_mas_casos[[#This Row],[Corregimiento]],Hoja3!$A$2:$D$676,4,0)</f>
        <v>20601</v>
      </c>
      <c r="E5706" s="100">
        <v>13</v>
      </c>
      <c r="J5706" s="167"/>
    </row>
    <row r="5707" spans="1:10">
      <c r="A5707" s="98">
        <v>44193</v>
      </c>
      <c r="B5707" s="99">
        <v>44193</v>
      </c>
      <c r="C5707" s="100" t="s">
        <v>747</v>
      </c>
      <c r="D5707" s="101">
        <f>VLOOKUP(Pag_Inicio_Corr_mas_casos[[#This Row],[Corregimiento]],Hoja3!$A$2:$D$676,4,0)</f>
        <v>80808</v>
      </c>
      <c r="E5707" s="100">
        <v>13</v>
      </c>
      <c r="J5707" s="167"/>
    </row>
    <row r="5708" spans="1:10">
      <c r="A5708" s="98">
        <v>44193</v>
      </c>
      <c r="B5708" s="99">
        <v>44193</v>
      </c>
      <c r="C5708" s="100" t="s">
        <v>727</v>
      </c>
      <c r="D5708" s="101">
        <f>VLOOKUP(Pag_Inicio_Corr_mas_casos[[#This Row],[Corregimiento]],Hoja3!$A$2:$D$676,4,0)</f>
        <v>80508</v>
      </c>
      <c r="E5708" s="100">
        <v>13</v>
      </c>
      <c r="J5708" s="167"/>
    </row>
    <row r="5709" spans="1:10">
      <c r="A5709" s="98">
        <v>44193</v>
      </c>
      <c r="B5709" s="99">
        <v>44193</v>
      </c>
      <c r="C5709" s="100" t="s">
        <v>822</v>
      </c>
      <c r="D5709" s="101">
        <f>VLOOKUP(Pag_Inicio_Corr_mas_casos[[#This Row],[Corregimiento]],Hoja3!$A$2:$D$676,4,0)</f>
        <v>20201</v>
      </c>
      <c r="E5709" s="100">
        <v>12</v>
      </c>
      <c r="J5709" s="167"/>
    </row>
    <row r="5710" spans="1:10">
      <c r="A5710" s="98">
        <v>44193</v>
      </c>
      <c r="B5710" s="99">
        <v>44193</v>
      </c>
      <c r="C5710" s="100" t="s">
        <v>806</v>
      </c>
      <c r="D5710" s="101">
        <f>VLOOKUP(Pag_Inicio_Corr_mas_casos[[#This Row],[Corregimiento]],Hoja3!$A$2:$D$676,4,0)</f>
        <v>20105</v>
      </c>
      <c r="E5710" s="100">
        <v>11</v>
      </c>
      <c r="J5710" s="167"/>
    </row>
    <row r="5711" spans="1:10">
      <c r="A5711" s="98">
        <v>44193</v>
      </c>
      <c r="B5711" s="99">
        <v>44193</v>
      </c>
      <c r="C5711" s="100" t="s">
        <v>778</v>
      </c>
      <c r="D5711" s="101">
        <f>VLOOKUP(Pag_Inicio_Corr_mas_casos[[#This Row],[Corregimiento]],Hoja3!$A$2:$D$676,4,0)</f>
        <v>30111</v>
      </c>
      <c r="E5711" s="100">
        <v>11</v>
      </c>
      <c r="J5711" s="167"/>
    </row>
    <row r="5712" spans="1:10">
      <c r="A5712" s="170">
        <v>44194</v>
      </c>
      <c r="B5712" s="171">
        <v>44194</v>
      </c>
      <c r="C5712" s="172" t="s">
        <v>801</v>
      </c>
      <c r="D5712" s="173">
        <f>VLOOKUP(Pag_Inicio_Corr_mas_casos[[#This Row],[Corregimiento]],Hoja3!$A$2:$D$676,4,0)</f>
        <v>80812</v>
      </c>
      <c r="E5712" s="172">
        <v>137</v>
      </c>
      <c r="F5712">
        <v>87</v>
      </c>
      <c r="J5712" s="167"/>
    </row>
    <row r="5713" spans="1:10">
      <c r="A5713" s="170">
        <v>44194</v>
      </c>
      <c r="B5713" s="171">
        <v>44194</v>
      </c>
      <c r="C5713" s="172" t="s">
        <v>767</v>
      </c>
      <c r="D5713" s="173">
        <f>VLOOKUP(Pag_Inicio_Corr_mas_casos[[#This Row],[Corregimiento]],Hoja3!$A$2:$D$676,4,0)</f>
        <v>80819</v>
      </c>
      <c r="E5713" s="172">
        <v>107</v>
      </c>
      <c r="J5713" s="167"/>
    </row>
    <row r="5714" spans="1:10">
      <c r="A5714" s="170">
        <v>44194</v>
      </c>
      <c r="B5714" s="171">
        <v>44194</v>
      </c>
      <c r="C5714" s="172" t="s">
        <v>703</v>
      </c>
      <c r="D5714" s="173">
        <f>VLOOKUP(Pag_Inicio_Corr_mas_casos[[#This Row],[Corregimiento]],Hoja3!$A$2:$D$676,4,0)</f>
        <v>80811</v>
      </c>
      <c r="E5714" s="172">
        <v>102</v>
      </c>
      <c r="J5714" s="167"/>
    </row>
    <row r="5715" spans="1:10">
      <c r="A5715" s="170">
        <v>44194</v>
      </c>
      <c r="B5715" s="171">
        <v>44194</v>
      </c>
      <c r="C5715" s="172" t="s">
        <v>791</v>
      </c>
      <c r="D5715" s="173">
        <f>VLOOKUP(Pag_Inicio_Corr_mas_casos[[#This Row],[Corregimiento]],Hoja3!$A$2:$D$676,4,0)</f>
        <v>130106</v>
      </c>
      <c r="E5715" s="172">
        <v>99</v>
      </c>
      <c r="J5715" s="167"/>
    </row>
    <row r="5716" spans="1:10">
      <c r="A5716" s="170">
        <v>44194</v>
      </c>
      <c r="B5716" s="171">
        <v>44194</v>
      </c>
      <c r="C5716" s="172" t="s">
        <v>694</v>
      </c>
      <c r="D5716" s="173">
        <f>VLOOKUP(Pag_Inicio_Corr_mas_casos[[#This Row],[Corregimiento]],Hoja3!$A$2:$D$676,4,0)</f>
        <v>81009</v>
      </c>
      <c r="E5716" s="172">
        <v>95</v>
      </c>
      <c r="J5716" s="167"/>
    </row>
    <row r="5717" spans="1:10">
      <c r="A5717" s="170">
        <v>44194</v>
      </c>
      <c r="B5717" s="171">
        <v>44194</v>
      </c>
      <c r="C5717" s="172" t="s">
        <v>777</v>
      </c>
      <c r="D5717" s="173">
        <f>VLOOKUP(Pag_Inicio_Corr_mas_casos[[#This Row],[Corregimiento]],Hoja3!$A$2:$D$676,4,0)</f>
        <v>91001</v>
      </c>
      <c r="E5717" s="172">
        <v>94</v>
      </c>
      <c r="J5717" s="167"/>
    </row>
    <row r="5718" spans="1:10">
      <c r="A5718" s="170">
        <v>44194</v>
      </c>
      <c r="B5718" s="171">
        <v>44194</v>
      </c>
      <c r="C5718" s="172" t="s">
        <v>525</v>
      </c>
      <c r="D5718" s="173">
        <f>VLOOKUP(Pag_Inicio_Corr_mas_casos[[#This Row],[Corregimiento]],Hoja3!$A$2:$D$676,4,0)</f>
        <v>80821</v>
      </c>
      <c r="E5718" s="172">
        <v>92</v>
      </c>
      <c r="J5718" s="167"/>
    </row>
    <row r="5719" spans="1:10">
      <c r="A5719" s="170">
        <v>44194</v>
      </c>
      <c r="B5719" s="171">
        <v>44194</v>
      </c>
      <c r="C5719" s="172" t="s">
        <v>823</v>
      </c>
      <c r="D5719" s="173">
        <f>VLOOKUP(Pag_Inicio_Corr_mas_casos[[#This Row],[Corregimiento]],Hoja3!$A$2:$D$676,4,0)</f>
        <v>130101</v>
      </c>
      <c r="E5719" s="172">
        <v>91</v>
      </c>
      <c r="J5719" s="167"/>
    </row>
    <row r="5720" spans="1:10">
      <c r="A5720" s="170">
        <v>44194</v>
      </c>
      <c r="B5720" s="171">
        <v>44194</v>
      </c>
      <c r="C5720" s="172" t="s">
        <v>708</v>
      </c>
      <c r="D5720" s="173">
        <f>VLOOKUP(Pag_Inicio_Corr_mas_casos[[#This Row],[Corregimiento]],Hoja3!$A$2:$D$676,4,0)</f>
        <v>80817</v>
      </c>
      <c r="E5720" s="172">
        <v>90</v>
      </c>
      <c r="J5720" s="167"/>
    </row>
    <row r="5721" spans="1:10">
      <c r="A5721" s="170">
        <v>44194</v>
      </c>
      <c r="B5721" s="171">
        <v>44194</v>
      </c>
      <c r="C5721" s="172" t="s">
        <v>766</v>
      </c>
      <c r="D5721" s="173">
        <f>VLOOKUP(Pag_Inicio_Corr_mas_casos[[#This Row],[Corregimiento]],Hoja3!$A$2:$D$676,4,0)</f>
        <v>80809</v>
      </c>
      <c r="E5721" s="172">
        <v>90</v>
      </c>
      <c r="J5721" s="167"/>
    </row>
    <row r="5722" spans="1:10">
      <c r="A5722" s="170">
        <v>44194</v>
      </c>
      <c r="B5722" s="171">
        <v>44194</v>
      </c>
      <c r="C5722" s="172" t="s">
        <v>695</v>
      </c>
      <c r="D5722" s="173">
        <f>VLOOKUP(Pag_Inicio_Corr_mas_casos[[#This Row],[Corregimiento]],Hoja3!$A$2:$D$676,4,0)</f>
        <v>80806</v>
      </c>
      <c r="E5722" s="172">
        <v>89</v>
      </c>
      <c r="J5722" s="167"/>
    </row>
    <row r="5723" spans="1:10">
      <c r="A5723" s="170">
        <v>44194</v>
      </c>
      <c r="B5723" s="171">
        <v>44194</v>
      </c>
      <c r="C5723" s="172" t="s">
        <v>711</v>
      </c>
      <c r="D5723" s="173">
        <f>VLOOKUP(Pag_Inicio_Corr_mas_casos[[#This Row],[Corregimiento]],Hoja3!$A$2:$D$676,4,0)</f>
        <v>80815</v>
      </c>
      <c r="E5723" s="172">
        <v>116</v>
      </c>
      <c r="J5723" s="167"/>
    </row>
    <row r="5724" spans="1:10">
      <c r="A5724" s="170">
        <v>44194</v>
      </c>
      <c r="B5724" s="171">
        <v>44194</v>
      </c>
      <c r="C5724" s="172" t="s">
        <v>776</v>
      </c>
      <c r="D5724" s="173">
        <f>VLOOKUP(Pag_Inicio_Corr_mas_casos[[#This Row],[Corregimiento]],Hoja3!$A$2:$D$676,4,0)</f>
        <v>81003</v>
      </c>
      <c r="E5724" s="172">
        <v>86</v>
      </c>
      <c r="J5724" s="167"/>
    </row>
    <row r="5725" spans="1:10">
      <c r="A5725" s="170">
        <v>44194</v>
      </c>
      <c r="B5725" s="171">
        <v>44194</v>
      </c>
      <c r="C5725" s="172" t="s">
        <v>709</v>
      </c>
      <c r="D5725" s="173">
        <f>VLOOKUP(Pag_Inicio_Corr_mas_casos[[#This Row],[Corregimiento]],Hoja3!$A$2:$D$676,4,0)</f>
        <v>80822</v>
      </c>
      <c r="E5725" s="172">
        <v>82</v>
      </c>
      <c r="J5725" s="167"/>
    </row>
    <row r="5726" spans="1:10">
      <c r="A5726" s="170">
        <v>44194</v>
      </c>
      <c r="B5726" s="171">
        <v>44194</v>
      </c>
      <c r="C5726" s="172" t="s">
        <v>770</v>
      </c>
      <c r="D5726" s="173">
        <f>VLOOKUP(Pag_Inicio_Corr_mas_casos[[#This Row],[Corregimiento]],Hoja3!$A$2:$D$676,4,0)</f>
        <v>130702</v>
      </c>
      <c r="E5726" s="172">
        <v>82</v>
      </c>
      <c r="J5726" s="167"/>
    </row>
    <row r="5727" spans="1:10">
      <c r="A5727" s="170">
        <v>44194</v>
      </c>
      <c r="B5727" s="171">
        <v>44194</v>
      </c>
      <c r="C5727" s="172" t="s">
        <v>696</v>
      </c>
      <c r="D5727" s="173">
        <f>VLOOKUP(Pag_Inicio_Corr_mas_casos[[#This Row],[Corregimiento]],Hoja3!$A$2:$D$676,4,0)</f>
        <v>80823</v>
      </c>
      <c r="E5727" s="172">
        <v>82</v>
      </c>
      <c r="J5727" s="167"/>
    </row>
    <row r="5728" spans="1:10">
      <c r="A5728" s="170">
        <v>44194</v>
      </c>
      <c r="B5728" s="171">
        <v>44194</v>
      </c>
      <c r="C5728" s="172" t="s">
        <v>692</v>
      </c>
      <c r="D5728" s="173">
        <f>VLOOKUP(Pag_Inicio_Corr_mas_casos[[#This Row],[Corregimiento]],Hoja3!$A$2:$D$676,4,0)</f>
        <v>80810</v>
      </c>
      <c r="E5728" s="172">
        <v>80</v>
      </c>
      <c r="J5728" s="167"/>
    </row>
    <row r="5729" spans="1:10">
      <c r="A5729" s="170">
        <v>44194</v>
      </c>
      <c r="B5729" s="171">
        <v>44194</v>
      </c>
      <c r="C5729" s="172" t="s">
        <v>809</v>
      </c>
      <c r="D5729" s="173">
        <f>VLOOKUP(Pag_Inicio_Corr_mas_casos[[#This Row],[Corregimiento]],Hoja3!$A$2:$D$676,4,0)</f>
        <v>130102</v>
      </c>
      <c r="E5729" s="172">
        <v>78</v>
      </c>
      <c r="J5729" s="167"/>
    </row>
    <row r="5730" spans="1:10">
      <c r="A5730" s="170">
        <v>44194</v>
      </c>
      <c r="B5730" s="171">
        <v>44194</v>
      </c>
      <c r="C5730" s="172" t="s">
        <v>774</v>
      </c>
      <c r="D5730" s="173">
        <f>VLOOKUP(Pag_Inicio_Corr_mas_casos[[#This Row],[Corregimiento]],Hoja3!$A$2:$D$676,4,0)</f>
        <v>81001</v>
      </c>
      <c r="E5730" s="172">
        <v>73</v>
      </c>
      <c r="J5730" s="167"/>
    </row>
    <row r="5731" spans="1:10">
      <c r="A5731" s="170">
        <v>44194</v>
      </c>
      <c r="B5731" s="171">
        <v>44194</v>
      </c>
      <c r="C5731" s="172" t="s">
        <v>702</v>
      </c>
      <c r="D5731" s="173">
        <f>VLOOKUP(Pag_Inicio_Corr_mas_casos[[#This Row],[Corregimiento]],Hoja3!$A$2:$D$676,4,0)</f>
        <v>80826</v>
      </c>
      <c r="E5731" s="172">
        <v>72</v>
      </c>
      <c r="J5731" s="167"/>
    </row>
    <row r="5732" spans="1:10">
      <c r="A5732" s="170">
        <v>44194</v>
      </c>
      <c r="B5732" s="171">
        <v>44194</v>
      </c>
      <c r="C5732" s="172" t="s">
        <v>698</v>
      </c>
      <c r="D5732" s="173">
        <f>VLOOKUP(Pag_Inicio_Corr_mas_casos[[#This Row],[Corregimiento]],Hoja3!$A$2:$D$676,4,0)</f>
        <v>80816</v>
      </c>
      <c r="E5732" s="172">
        <v>72</v>
      </c>
      <c r="J5732" s="167"/>
    </row>
    <row r="5733" spans="1:10">
      <c r="A5733" s="170">
        <v>44194</v>
      </c>
      <c r="B5733" s="171">
        <v>44194</v>
      </c>
      <c r="C5733" s="172" t="s">
        <v>697</v>
      </c>
      <c r="D5733" s="173">
        <f>VLOOKUP(Pag_Inicio_Corr_mas_casos[[#This Row],[Corregimiento]],Hoja3!$A$2:$D$676,4,0)</f>
        <v>80807</v>
      </c>
      <c r="E5733" s="172">
        <v>71</v>
      </c>
      <c r="J5733" s="167"/>
    </row>
    <row r="5734" spans="1:10">
      <c r="A5734" s="170">
        <v>44194</v>
      </c>
      <c r="B5734" s="171">
        <v>44194</v>
      </c>
      <c r="C5734" s="172" t="s">
        <v>705</v>
      </c>
      <c r="D5734" s="173">
        <f>VLOOKUP(Pag_Inicio_Corr_mas_casos[[#This Row],[Corregimiento]],Hoja3!$A$2:$D$676,4,0)</f>
        <v>130107</v>
      </c>
      <c r="E5734" s="172">
        <v>66</v>
      </c>
      <c r="J5734" s="167"/>
    </row>
    <row r="5735" spans="1:10">
      <c r="A5735" s="170">
        <v>44194</v>
      </c>
      <c r="B5735" s="171">
        <v>44194</v>
      </c>
      <c r="C5735" s="172" t="s">
        <v>775</v>
      </c>
      <c r="D5735" s="173">
        <f>VLOOKUP(Pag_Inicio_Corr_mas_casos[[#This Row],[Corregimiento]],Hoja3!$A$2:$D$676,4,0)</f>
        <v>81002</v>
      </c>
      <c r="E5735" s="172">
        <v>61</v>
      </c>
      <c r="J5735" s="167"/>
    </row>
    <row r="5736" spans="1:10">
      <c r="A5736" s="170">
        <v>44194</v>
      </c>
      <c r="B5736" s="171">
        <v>44194</v>
      </c>
      <c r="C5736" s="172" t="s">
        <v>700</v>
      </c>
      <c r="D5736" s="173">
        <f>VLOOKUP(Pag_Inicio_Corr_mas_casos[[#This Row],[Corregimiento]],Hoja3!$A$2:$D$676,4,0)</f>
        <v>81007</v>
      </c>
      <c r="E5736" s="172">
        <v>57</v>
      </c>
      <c r="J5736" s="167"/>
    </row>
    <row r="5737" spans="1:10">
      <c r="A5737" s="170">
        <v>44194</v>
      </c>
      <c r="B5737" s="171">
        <v>44194</v>
      </c>
      <c r="C5737" s="172" t="s">
        <v>699</v>
      </c>
      <c r="D5737" s="173">
        <f>VLOOKUP(Pag_Inicio_Corr_mas_casos[[#This Row],[Corregimiento]],Hoja3!$A$2:$D$676,4,0)</f>
        <v>130708</v>
      </c>
      <c r="E5737" s="172">
        <v>55</v>
      </c>
      <c r="J5737" s="167"/>
    </row>
    <row r="5738" spans="1:10">
      <c r="A5738" s="170">
        <v>44194</v>
      </c>
      <c r="B5738" s="171">
        <v>44194</v>
      </c>
      <c r="C5738" s="172" t="s">
        <v>773</v>
      </c>
      <c r="D5738" s="173">
        <f>VLOOKUP(Pag_Inicio_Corr_mas_casos[[#This Row],[Corregimiento]],Hoja3!$A$2:$D$676,4,0)</f>
        <v>81008</v>
      </c>
      <c r="E5738" s="172">
        <v>54</v>
      </c>
      <c r="J5738" s="167"/>
    </row>
    <row r="5739" spans="1:10">
      <c r="A5739" s="170">
        <v>44194</v>
      </c>
      <c r="B5739" s="171">
        <v>44194</v>
      </c>
      <c r="C5739" s="172" t="s">
        <v>749</v>
      </c>
      <c r="D5739" s="173">
        <f>VLOOKUP(Pag_Inicio_Corr_mas_casos[[#This Row],[Corregimiento]],Hoja3!$A$2:$D$676,4,0)</f>
        <v>130105</v>
      </c>
      <c r="E5739" s="172">
        <v>54</v>
      </c>
      <c r="J5739" s="167"/>
    </row>
    <row r="5740" spans="1:10">
      <c r="A5740" s="170">
        <v>44194</v>
      </c>
      <c r="B5740" s="171">
        <v>44194</v>
      </c>
      <c r="C5740" s="172" t="s">
        <v>693</v>
      </c>
      <c r="D5740" s="173">
        <f>VLOOKUP(Pag_Inicio_Corr_mas_casos[[#This Row],[Corregimiento]],Hoja3!$A$2:$D$676,4,0)</f>
        <v>130717</v>
      </c>
      <c r="E5740" s="172">
        <v>51</v>
      </c>
      <c r="J5740" s="167"/>
    </row>
    <row r="5741" spans="1:10">
      <c r="A5741" s="170">
        <v>44194</v>
      </c>
      <c r="B5741" s="171">
        <v>44194</v>
      </c>
      <c r="C5741" s="172" t="s">
        <v>706</v>
      </c>
      <c r="D5741" s="173">
        <f>VLOOKUP(Pag_Inicio_Corr_mas_casos[[#This Row],[Corregimiento]],Hoja3!$A$2:$D$676,4,0)</f>
        <v>80813</v>
      </c>
      <c r="E5741" s="172">
        <v>44</v>
      </c>
      <c r="J5741" s="167"/>
    </row>
    <row r="5742" spans="1:10">
      <c r="A5742" s="170">
        <v>44194</v>
      </c>
      <c r="B5742" s="171">
        <v>44194</v>
      </c>
      <c r="C5742" s="172" t="s">
        <v>714</v>
      </c>
      <c r="D5742" s="173">
        <f>VLOOKUP(Pag_Inicio_Corr_mas_casos[[#This Row],[Corregimiento]],Hoja3!$A$2:$D$676,4,0)</f>
        <v>130701</v>
      </c>
      <c r="E5742" s="172">
        <v>43</v>
      </c>
      <c r="J5742" s="167"/>
    </row>
    <row r="5743" spans="1:10">
      <c r="A5743" s="170">
        <v>44194</v>
      </c>
      <c r="B5743" s="171">
        <v>44194</v>
      </c>
      <c r="C5743" s="172" t="s">
        <v>712</v>
      </c>
      <c r="D5743" s="173">
        <f>VLOOKUP(Pag_Inicio_Corr_mas_casos[[#This Row],[Corregimiento]],Hoja3!$A$2:$D$676,4,0)</f>
        <v>130716</v>
      </c>
      <c r="E5743" s="172">
        <v>43</v>
      </c>
      <c r="J5743" s="167"/>
    </row>
    <row r="5744" spans="1:10">
      <c r="A5744" s="170">
        <v>44194</v>
      </c>
      <c r="B5744" s="171">
        <v>44194</v>
      </c>
      <c r="C5744" s="172" t="s">
        <v>815</v>
      </c>
      <c r="D5744" s="173">
        <f>VLOOKUP(Pag_Inicio_Corr_mas_casos[[#This Row],[Corregimiento]],Hoja3!$A$2:$D$676,4,0)</f>
        <v>40601</v>
      </c>
      <c r="E5744" s="172">
        <v>40</v>
      </c>
      <c r="J5744" s="167"/>
    </row>
    <row r="5745" spans="1:10">
      <c r="A5745" s="170">
        <v>44194</v>
      </c>
      <c r="B5745" s="171">
        <v>44194</v>
      </c>
      <c r="C5745" s="172" t="s">
        <v>746</v>
      </c>
      <c r="D5745" s="173">
        <f>VLOOKUP(Pag_Inicio_Corr_mas_casos[[#This Row],[Corregimiento]],Hoja3!$A$2:$D$676,4,0)</f>
        <v>130706</v>
      </c>
      <c r="E5745" s="172">
        <v>39</v>
      </c>
      <c r="J5745" s="167"/>
    </row>
    <row r="5746" spans="1:10">
      <c r="A5746" s="170">
        <v>44194</v>
      </c>
      <c r="B5746" s="171">
        <v>44194</v>
      </c>
      <c r="C5746" s="172" t="s">
        <v>793</v>
      </c>
      <c r="D5746" s="173">
        <f>VLOOKUP(Pag_Inicio_Corr_mas_casos[[#This Row],[Corregimiento]],Hoja3!$A$2:$D$676,4,0)</f>
        <v>130108</v>
      </c>
      <c r="E5746" s="172">
        <v>37</v>
      </c>
      <c r="J5746" s="167"/>
    </row>
    <row r="5747" spans="1:10">
      <c r="A5747" s="170">
        <v>44194</v>
      </c>
      <c r="B5747" s="171">
        <v>44194</v>
      </c>
      <c r="C5747" s="172" t="s">
        <v>716</v>
      </c>
      <c r="D5747" s="173">
        <f>VLOOKUP(Pag_Inicio_Corr_mas_casos[[#This Row],[Corregimiento]],Hoja3!$A$2:$D$676,4,0)</f>
        <v>20601</v>
      </c>
      <c r="E5747" s="172">
        <v>37</v>
      </c>
      <c r="J5747" s="167"/>
    </row>
    <row r="5748" spans="1:10">
      <c r="A5748" s="170">
        <v>44194</v>
      </c>
      <c r="B5748" s="171">
        <v>44194</v>
      </c>
      <c r="C5748" s="172" t="s">
        <v>722</v>
      </c>
      <c r="D5748" s="173">
        <f>VLOOKUP(Pag_Inicio_Corr_mas_casos[[#This Row],[Corregimiento]],Hoja3!$A$2:$D$676,4,0)</f>
        <v>30107</v>
      </c>
      <c r="E5748" s="172">
        <v>36</v>
      </c>
      <c r="J5748" s="167"/>
    </row>
    <row r="5749" spans="1:10">
      <c r="A5749" s="170">
        <v>44194</v>
      </c>
      <c r="B5749" s="171">
        <v>44194</v>
      </c>
      <c r="C5749" s="172" t="s">
        <v>707</v>
      </c>
      <c r="D5749" s="173">
        <f>VLOOKUP(Pag_Inicio_Corr_mas_casos[[#This Row],[Corregimiento]],Hoja3!$A$2:$D$676,4,0)</f>
        <v>80820</v>
      </c>
      <c r="E5749" s="172">
        <v>36</v>
      </c>
      <c r="J5749" s="167"/>
    </row>
    <row r="5750" spans="1:10">
      <c r="A5750" s="170">
        <v>44194</v>
      </c>
      <c r="B5750" s="171">
        <v>44194</v>
      </c>
      <c r="C5750" s="172" t="s">
        <v>747</v>
      </c>
      <c r="D5750" s="173">
        <f>VLOOKUP(Pag_Inicio_Corr_mas_casos[[#This Row],[Corregimiento]],Hoja3!$A$2:$D$676,4,0)</f>
        <v>80808</v>
      </c>
      <c r="E5750" s="172">
        <v>32</v>
      </c>
      <c r="J5750" s="167"/>
    </row>
    <row r="5751" spans="1:10">
      <c r="A5751" s="170">
        <v>44194</v>
      </c>
      <c r="B5751" s="171">
        <v>44194</v>
      </c>
      <c r="C5751" s="172" t="s">
        <v>814</v>
      </c>
      <c r="D5751" s="173">
        <f>VLOOKUP(Pag_Inicio_Corr_mas_casos[[#This Row],[Corregimiento]],Hoja3!$A$2:$D$676,4,0)</f>
        <v>91007</v>
      </c>
      <c r="E5751" s="172">
        <v>31</v>
      </c>
      <c r="J5751" s="167"/>
    </row>
    <row r="5752" spans="1:10">
      <c r="A5752" s="170">
        <v>44194</v>
      </c>
      <c r="B5752" s="171">
        <v>44194</v>
      </c>
      <c r="C5752" s="172" t="s">
        <v>724</v>
      </c>
      <c r="D5752" s="173">
        <f>VLOOKUP(Pag_Inicio_Corr_mas_casos[[#This Row],[Corregimiento]],Hoja3!$A$2:$D$676,4,0)</f>
        <v>130709</v>
      </c>
      <c r="E5752" s="172">
        <v>31</v>
      </c>
      <c r="J5752" s="167"/>
    </row>
    <row r="5753" spans="1:10">
      <c r="A5753" s="170">
        <v>44194</v>
      </c>
      <c r="B5753" s="171">
        <v>44194</v>
      </c>
      <c r="C5753" s="172" t="s">
        <v>717</v>
      </c>
      <c r="D5753" s="173">
        <f>VLOOKUP(Pag_Inicio_Corr_mas_casos[[#This Row],[Corregimiento]],Hoja3!$A$2:$D$676,4,0)</f>
        <v>81006</v>
      </c>
      <c r="E5753" s="172">
        <v>30</v>
      </c>
      <c r="J5753" s="167"/>
    </row>
    <row r="5754" spans="1:10">
      <c r="A5754" s="170">
        <v>44194</v>
      </c>
      <c r="B5754" s="171">
        <v>44194</v>
      </c>
      <c r="C5754" s="172" t="s">
        <v>751</v>
      </c>
      <c r="D5754" s="173">
        <f>VLOOKUP(Pag_Inicio_Corr_mas_casos[[#This Row],[Corregimiento]],Hoja3!$A$2:$D$676,4,0)</f>
        <v>80802</v>
      </c>
      <c r="E5754" s="172">
        <v>30</v>
      </c>
      <c r="J5754" s="167"/>
    </row>
    <row r="5755" spans="1:10">
      <c r="A5755" s="170">
        <v>44194</v>
      </c>
      <c r="B5755" s="171">
        <v>44194</v>
      </c>
      <c r="C5755" s="172" t="s">
        <v>816</v>
      </c>
      <c r="D5755" s="173">
        <f>VLOOKUP(Pag_Inicio_Corr_mas_casos[[#This Row],[Corregimiento]],Hoja3!$A$2:$D$676,4,0)</f>
        <v>60401</v>
      </c>
      <c r="E5755" s="172">
        <v>29</v>
      </c>
      <c r="J5755" s="167"/>
    </row>
    <row r="5756" spans="1:10">
      <c r="A5756" s="170">
        <v>44194</v>
      </c>
      <c r="B5756" s="171">
        <v>44194</v>
      </c>
      <c r="C5756" s="172" t="s">
        <v>761</v>
      </c>
      <c r="D5756" s="173">
        <f>VLOOKUP(Pag_Inicio_Corr_mas_casos[[#This Row],[Corregimiento]],Hoja3!$A$2:$D$676,4,0)</f>
        <v>60101</v>
      </c>
      <c r="E5756" s="172">
        <v>28</v>
      </c>
      <c r="J5756" s="167"/>
    </row>
    <row r="5757" spans="1:10">
      <c r="A5757" s="170">
        <v>44194</v>
      </c>
      <c r="B5757" s="171">
        <v>44194</v>
      </c>
      <c r="C5757" s="172" t="s">
        <v>813</v>
      </c>
      <c r="D5757" s="173">
        <f>VLOOKUP(Pag_Inicio_Corr_mas_casos[[#This Row],[Corregimiento]],Hoja3!$A$2:$D$676,4,0)</f>
        <v>40501</v>
      </c>
      <c r="E5757" s="172">
        <v>28</v>
      </c>
      <c r="J5757" s="167"/>
    </row>
    <row r="5758" spans="1:10">
      <c r="A5758" s="170">
        <v>44194</v>
      </c>
      <c r="B5758" s="171">
        <v>44194</v>
      </c>
      <c r="C5758" s="172" t="s">
        <v>713</v>
      </c>
      <c r="D5758" s="173">
        <f>VLOOKUP(Pag_Inicio_Corr_mas_casos[[#This Row],[Corregimiento]],Hoja3!$A$2:$D$676,4,0)</f>
        <v>50208</v>
      </c>
      <c r="E5758" s="172">
        <v>28</v>
      </c>
      <c r="J5758" s="167"/>
    </row>
    <row r="5759" spans="1:10">
      <c r="A5759" s="170">
        <v>44194</v>
      </c>
      <c r="B5759" s="171">
        <v>44194</v>
      </c>
      <c r="C5759" s="172" t="s">
        <v>732</v>
      </c>
      <c r="D5759" s="173">
        <f>VLOOKUP(Pag_Inicio_Corr_mas_casos[[#This Row],[Corregimiento]],Hoja3!$A$2:$D$676,4,0)</f>
        <v>80803</v>
      </c>
      <c r="E5759" s="172">
        <v>28</v>
      </c>
      <c r="J5759" s="167"/>
    </row>
    <row r="5760" spans="1:10">
      <c r="A5760" s="170">
        <v>44194</v>
      </c>
      <c r="B5760" s="171">
        <v>44194</v>
      </c>
      <c r="C5760" s="172" t="s">
        <v>701</v>
      </c>
      <c r="D5760" s="173">
        <f>VLOOKUP(Pag_Inicio_Corr_mas_casos[[#This Row],[Corregimiento]],Hoja3!$A$2:$D$676,4,0)</f>
        <v>80814</v>
      </c>
      <c r="E5760" s="172">
        <v>25</v>
      </c>
      <c r="J5760" s="167"/>
    </row>
    <row r="5761" spans="1:10">
      <c r="A5761" s="170">
        <v>44194</v>
      </c>
      <c r="B5761" s="171">
        <v>44194</v>
      </c>
      <c r="C5761" s="172" t="s">
        <v>787</v>
      </c>
      <c r="D5761" s="173">
        <f>VLOOKUP(Pag_Inicio_Corr_mas_casos[[#This Row],[Corregimiento]],Hoja3!$A$2:$D$676,4,0)</f>
        <v>30104</v>
      </c>
      <c r="E5761" s="172">
        <v>25</v>
      </c>
      <c r="J5761" s="167"/>
    </row>
    <row r="5762" spans="1:10">
      <c r="A5762" s="170">
        <v>44194</v>
      </c>
      <c r="B5762" s="171">
        <v>44194</v>
      </c>
      <c r="C5762" s="172" t="s">
        <v>758</v>
      </c>
      <c r="D5762" s="173">
        <f>VLOOKUP(Pag_Inicio_Corr_mas_casos[[#This Row],[Corregimiento]],Hoja3!$A$2:$D$676,4,0)</f>
        <v>40611</v>
      </c>
      <c r="E5762" s="172">
        <v>25</v>
      </c>
      <c r="J5762" s="167"/>
    </row>
    <row r="5763" spans="1:10">
      <c r="A5763" s="170">
        <v>44194</v>
      </c>
      <c r="B5763" s="171">
        <v>44194</v>
      </c>
      <c r="C5763" s="172" t="s">
        <v>782</v>
      </c>
      <c r="D5763" s="173">
        <f>VLOOKUP(Pag_Inicio_Corr_mas_casos[[#This Row],[Corregimiento]],Hoja3!$A$2:$D$676,4,0)</f>
        <v>30103</v>
      </c>
      <c r="E5763" s="172">
        <v>21</v>
      </c>
      <c r="J5763" s="167"/>
    </row>
    <row r="5764" spans="1:10">
      <c r="A5764" s="170">
        <v>44194</v>
      </c>
      <c r="B5764" s="171">
        <v>44194</v>
      </c>
      <c r="C5764" s="172" t="s">
        <v>715</v>
      </c>
      <c r="D5764" s="173">
        <f>VLOOKUP(Pag_Inicio_Corr_mas_casos[[#This Row],[Corregimiento]],Hoja3!$A$2:$D$676,4,0)</f>
        <v>80804</v>
      </c>
      <c r="E5764" s="172">
        <v>21</v>
      </c>
      <c r="J5764" s="167"/>
    </row>
    <row r="5765" spans="1:10">
      <c r="A5765" s="170">
        <v>44194</v>
      </c>
      <c r="B5765" s="171">
        <v>44194</v>
      </c>
      <c r="C5765" s="172" t="s">
        <v>731</v>
      </c>
      <c r="D5765" s="173">
        <f>VLOOKUP(Pag_Inicio_Corr_mas_casos[[#This Row],[Corregimiento]],Hoja3!$A$2:$D$676,4,0)</f>
        <v>60105</v>
      </c>
      <c r="E5765" s="172">
        <v>21</v>
      </c>
      <c r="J5765" s="167"/>
    </row>
    <row r="5766" spans="1:10">
      <c r="A5766" s="170">
        <v>44194</v>
      </c>
      <c r="B5766" s="171">
        <v>44194</v>
      </c>
      <c r="C5766" s="172" t="s">
        <v>824</v>
      </c>
      <c r="D5766" s="173">
        <f>VLOOKUP(Pag_Inicio_Corr_mas_casos[[#This Row],[Corregimiento]],Hoja3!$A$2:$D$676,4,0)</f>
        <v>91013</v>
      </c>
      <c r="E5766" s="172">
        <v>20</v>
      </c>
      <c r="J5766" s="167"/>
    </row>
    <row r="5767" spans="1:10">
      <c r="A5767" s="170">
        <v>44194</v>
      </c>
      <c r="B5767" s="171">
        <v>44194</v>
      </c>
      <c r="C5767" s="172" t="s">
        <v>825</v>
      </c>
      <c r="D5767" s="173">
        <f>VLOOKUP(Pag_Inicio_Corr_mas_casos[[#This Row],[Corregimiento]],Hoja3!$A$2:$D$676,4,0)</f>
        <v>91011</v>
      </c>
      <c r="E5767" s="172">
        <v>19</v>
      </c>
      <c r="J5767" s="163"/>
    </row>
    <row r="5768" spans="1:10">
      <c r="A5768" s="170">
        <v>44194</v>
      </c>
      <c r="B5768" s="171">
        <v>44194</v>
      </c>
      <c r="C5768" s="172" t="s">
        <v>755</v>
      </c>
      <c r="D5768" s="173">
        <f>VLOOKUP(Pag_Inicio_Corr_mas_casos[[#This Row],[Corregimiento]],Hoja3!$A$2:$D$676,4,0)</f>
        <v>80805</v>
      </c>
      <c r="E5768" s="172">
        <v>18</v>
      </c>
      <c r="J5768" s="169"/>
    </row>
    <row r="5769" spans="1:10">
      <c r="A5769" s="170">
        <v>44194</v>
      </c>
      <c r="B5769" s="171">
        <v>44194</v>
      </c>
      <c r="C5769" s="172" t="s">
        <v>754</v>
      </c>
      <c r="D5769" s="173">
        <f>VLOOKUP(Pag_Inicio_Corr_mas_casos[[#This Row],[Corregimiento]],Hoja3!$A$2:$D$676,4,0)</f>
        <v>60104</v>
      </c>
      <c r="E5769" s="172">
        <v>18</v>
      </c>
    </row>
    <row r="5770" spans="1:10">
      <c r="A5770" s="170">
        <v>44194</v>
      </c>
      <c r="B5770" s="171">
        <v>44194</v>
      </c>
      <c r="C5770" s="172" t="s">
        <v>760</v>
      </c>
      <c r="D5770" s="173">
        <f>VLOOKUP(Pag_Inicio_Corr_mas_casos[[#This Row],[Corregimiento]],Hoja3!$A$2:$D$676,4,0)</f>
        <v>60103</v>
      </c>
      <c r="E5770" s="172">
        <v>18</v>
      </c>
    </row>
    <row r="5771" spans="1:10">
      <c r="A5771" s="170">
        <v>44194</v>
      </c>
      <c r="B5771" s="171">
        <v>44194</v>
      </c>
      <c r="C5771" s="172" t="s">
        <v>706</v>
      </c>
      <c r="D5771" s="172">
        <v>40607</v>
      </c>
      <c r="E5771" s="172">
        <v>18</v>
      </c>
      <c r="F5771" s="7" t="s">
        <v>803</v>
      </c>
    </row>
    <row r="5772" spans="1:10">
      <c r="A5772" s="170">
        <v>44194</v>
      </c>
      <c r="B5772" s="171">
        <v>44194</v>
      </c>
      <c r="C5772" s="172" t="s">
        <v>750</v>
      </c>
      <c r="D5772" s="173">
        <f>VLOOKUP(Pag_Inicio_Corr_mas_casos[[#This Row],[Corregimiento]],Hoja3!$A$2:$D$676,4,0)</f>
        <v>81005</v>
      </c>
      <c r="E5772" s="172">
        <v>18</v>
      </c>
    </row>
    <row r="5773" spans="1:10">
      <c r="A5773" s="170">
        <v>44194</v>
      </c>
      <c r="B5773" s="171">
        <v>44194</v>
      </c>
      <c r="C5773" s="172" t="s">
        <v>786</v>
      </c>
      <c r="D5773" s="173">
        <f>VLOOKUP(Pag_Inicio_Corr_mas_casos[[#This Row],[Corregimiento]],Hoja3!$A$2:$D$676,4,0)</f>
        <v>60102</v>
      </c>
      <c r="E5773" s="172">
        <v>17</v>
      </c>
    </row>
    <row r="5774" spans="1:10">
      <c r="A5774" s="170">
        <v>44194</v>
      </c>
      <c r="B5774" s="171">
        <v>44194</v>
      </c>
      <c r="C5774" s="172" t="s">
        <v>811</v>
      </c>
      <c r="D5774" s="173">
        <f>VLOOKUP(Pag_Inicio_Corr_mas_casos[[#This Row],[Corregimiento]],Hoja3!$A$2:$D$676,4,0)</f>
        <v>90605</v>
      </c>
      <c r="E5774" s="172">
        <v>16</v>
      </c>
    </row>
    <row r="5775" spans="1:10">
      <c r="A5775" s="170">
        <v>44194</v>
      </c>
      <c r="B5775" s="171">
        <v>44194</v>
      </c>
      <c r="C5775" s="172" t="s">
        <v>826</v>
      </c>
      <c r="D5775" s="173">
        <f>VLOOKUP(Pag_Inicio_Corr_mas_casos[[#This Row],[Corregimiento]],Hoja3!$A$2:$D$676,4,0)</f>
        <v>130718</v>
      </c>
      <c r="E5775" s="172">
        <v>16</v>
      </c>
    </row>
    <row r="5776" spans="1:10">
      <c r="A5776" s="170">
        <v>44194</v>
      </c>
      <c r="B5776" s="171">
        <v>44194</v>
      </c>
      <c r="C5776" s="172" t="s">
        <v>805</v>
      </c>
      <c r="D5776" s="173">
        <f>VLOOKUP(Pag_Inicio_Corr_mas_casos[[#This Row],[Corregimiento]],Hoja3!$A$2:$D$676,4,0)</f>
        <v>80501</v>
      </c>
      <c r="E5776" s="172">
        <v>15</v>
      </c>
    </row>
    <row r="5777" spans="1:5">
      <c r="A5777" s="170">
        <v>44194</v>
      </c>
      <c r="B5777" s="171">
        <v>44194</v>
      </c>
      <c r="C5777" s="172" t="s">
        <v>762</v>
      </c>
      <c r="D5777" s="173">
        <f>VLOOKUP(Pag_Inicio_Corr_mas_casos[[#This Row],[Corregimiento]],Hoja3!$A$2:$D$676,4,0)</f>
        <v>40612</v>
      </c>
      <c r="E5777" s="172">
        <v>14</v>
      </c>
    </row>
    <row r="5778" spans="1:5">
      <c r="A5778" s="170">
        <v>44194</v>
      </c>
      <c r="B5778" s="171">
        <v>44194</v>
      </c>
      <c r="C5778" s="172" t="s">
        <v>801</v>
      </c>
      <c r="D5778" s="173">
        <f>VLOOKUP(Pag_Inicio_Corr_mas_casos[[#This Row],[Corregimiento]],Hoja3!$A$2:$D$676,4,0)</f>
        <v>80812</v>
      </c>
      <c r="E5778" s="172">
        <v>14</v>
      </c>
    </row>
    <row r="5779" spans="1:5">
      <c r="A5779" s="170">
        <v>44194</v>
      </c>
      <c r="B5779" s="171">
        <v>44194</v>
      </c>
      <c r="C5779" s="172" t="s">
        <v>827</v>
      </c>
      <c r="D5779" s="173">
        <f>VLOOKUP(Pag_Inicio_Corr_mas_casos[[#This Row],[Corregimiento]],Hoja3!$A$2:$D$676,4,0)</f>
        <v>91014</v>
      </c>
      <c r="E5779" s="172">
        <v>14</v>
      </c>
    </row>
    <row r="5780" spans="1:5">
      <c r="A5780" s="170">
        <v>44194</v>
      </c>
      <c r="B5780" s="171">
        <v>44194</v>
      </c>
      <c r="C5780" s="172" t="s">
        <v>730</v>
      </c>
      <c r="D5780" s="173">
        <f>VLOOKUP(Pag_Inicio_Corr_mas_casos[[#This Row],[Corregimiento]],Hoja3!$A$2:$D$676,4,0)</f>
        <v>20207</v>
      </c>
      <c r="E5780" s="172">
        <v>14</v>
      </c>
    </row>
    <row r="5781" spans="1:5">
      <c r="A5781" s="170">
        <v>44194</v>
      </c>
      <c r="B5781" s="171">
        <v>44194</v>
      </c>
      <c r="C5781" s="172" t="s">
        <v>778</v>
      </c>
      <c r="D5781" s="173">
        <f>VLOOKUP(Pag_Inicio_Corr_mas_casos[[#This Row],[Corregimiento]],Hoja3!$A$2:$D$676,4,0)</f>
        <v>30111</v>
      </c>
      <c r="E5781" s="172">
        <v>14</v>
      </c>
    </row>
    <row r="5782" spans="1:5">
      <c r="A5782" s="170">
        <v>44194</v>
      </c>
      <c r="B5782" s="171">
        <v>44194</v>
      </c>
      <c r="C5782" s="172" t="s">
        <v>828</v>
      </c>
      <c r="D5782" s="173">
        <f>VLOOKUP(Pag_Inicio_Corr_mas_casos[[#This Row],[Corregimiento]],Hoja3!$A$2:$D$676,4,0)</f>
        <v>30101</v>
      </c>
      <c r="E5782" s="172">
        <v>13</v>
      </c>
    </row>
    <row r="5783" spans="1:5">
      <c r="A5783" s="170">
        <v>44194</v>
      </c>
      <c r="B5783" s="171">
        <v>44194</v>
      </c>
      <c r="C5783" s="172" t="s">
        <v>783</v>
      </c>
      <c r="D5783" s="173">
        <f>VLOOKUP(Pag_Inicio_Corr_mas_casos[[#This Row],[Corregimiento]],Hoja3!$A$2:$D$676,4,0)</f>
        <v>20103</v>
      </c>
      <c r="E5783" s="172">
        <v>13</v>
      </c>
    </row>
    <row r="5784" spans="1:5">
      <c r="A5784" s="170">
        <v>44194</v>
      </c>
      <c r="B5784" s="171">
        <v>44194</v>
      </c>
      <c r="C5784" s="172" t="s">
        <v>796</v>
      </c>
      <c r="D5784" s="173">
        <f>VLOOKUP(Pag_Inicio_Corr_mas_casos[[#This Row],[Corregimiento]],Hoja3!$A$2:$D$676,4,0)</f>
        <v>70301</v>
      </c>
      <c r="E5784" s="172">
        <v>13</v>
      </c>
    </row>
    <row r="5785" spans="1:5">
      <c r="A5785" s="170">
        <v>44194</v>
      </c>
      <c r="B5785" s="171">
        <v>44194</v>
      </c>
      <c r="C5785" s="172" t="s">
        <v>725</v>
      </c>
      <c r="D5785" s="173">
        <f>VLOOKUP(Pag_Inicio_Corr_mas_casos[[#This Row],[Corregimiento]],Hoja3!$A$2:$D$676,4,0)</f>
        <v>40606</v>
      </c>
      <c r="E5785" s="172">
        <v>13</v>
      </c>
    </row>
    <row r="5786" spans="1:5">
      <c r="A5786" s="170">
        <v>44194</v>
      </c>
      <c r="B5786" s="171">
        <v>44194</v>
      </c>
      <c r="C5786" s="172" t="s">
        <v>759</v>
      </c>
      <c r="D5786" s="173">
        <f>VLOOKUP(Pag_Inicio_Corr_mas_casos[[#This Row],[Corregimiento]],Hoja3!$A$2:$D$676,4,0)</f>
        <v>130310</v>
      </c>
      <c r="E5786" s="172">
        <v>13</v>
      </c>
    </row>
    <row r="5787" spans="1:5">
      <c r="A5787" s="170">
        <v>44194</v>
      </c>
      <c r="B5787" s="171">
        <v>44194</v>
      </c>
      <c r="C5787" s="172" t="s">
        <v>818</v>
      </c>
      <c r="D5787" s="173">
        <f>VLOOKUP(Pag_Inicio_Corr_mas_casos[[#This Row],[Corregimiento]],Hoja3!$A$2:$D$676,4,0)</f>
        <v>20401</v>
      </c>
      <c r="E5787" s="172">
        <v>13</v>
      </c>
    </row>
    <row r="5788" spans="1:5">
      <c r="A5788" s="170">
        <v>44194</v>
      </c>
      <c r="B5788" s="171">
        <v>44194</v>
      </c>
      <c r="C5788" s="172" t="s">
        <v>829</v>
      </c>
      <c r="D5788" s="173">
        <f>VLOOKUP(Pag_Inicio_Corr_mas_casos[[#This Row],[Corregimiento]],Hoja3!$A$2:$D$676,4,0)</f>
        <v>90101</v>
      </c>
      <c r="E5788" s="172">
        <v>12</v>
      </c>
    </row>
    <row r="5789" spans="1:5">
      <c r="A5789" s="170">
        <v>44194</v>
      </c>
      <c r="B5789" s="171">
        <v>44194</v>
      </c>
      <c r="C5789" s="172" t="s">
        <v>830</v>
      </c>
      <c r="D5789" s="173">
        <f>VLOOKUP(Pag_Inicio_Corr_mas_casos[[#This Row],[Corregimiento]],Hoja3!$A$2:$D$676,4,0)</f>
        <v>20205</v>
      </c>
      <c r="E5789" s="172">
        <v>12</v>
      </c>
    </row>
    <row r="5790" spans="1:5">
      <c r="A5790" s="170">
        <v>44194</v>
      </c>
      <c r="B5790" s="171">
        <v>44194</v>
      </c>
      <c r="C5790" s="172" t="s">
        <v>788</v>
      </c>
      <c r="D5790" s="173">
        <f>VLOOKUP(Pag_Inicio_Corr_mas_casos[[#This Row],[Corregimiento]],Hoja3!$A$2:$D$676,4,0)</f>
        <v>91008</v>
      </c>
      <c r="E5790" s="172">
        <v>12</v>
      </c>
    </row>
    <row r="5791" spans="1:5">
      <c r="A5791" s="170">
        <v>44194</v>
      </c>
      <c r="B5791" s="171">
        <v>44194</v>
      </c>
      <c r="C5791" s="172" t="s">
        <v>764</v>
      </c>
      <c r="D5791" s="173">
        <f>VLOOKUP(Pag_Inicio_Corr_mas_casos[[#This Row],[Corregimiento]],Hoja3!$A$2:$D$676,4,0)</f>
        <v>40608</v>
      </c>
      <c r="E5791" s="172">
        <v>12</v>
      </c>
    </row>
    <row r="5792" spans="1:5">
      <c r="A5792" s="170">
        <v>44194</v>
      </c>
      <c r="B5792" s="171">
        <v>44194</v>
      </c>
      <c r="C5792" s="172" t="s">
        <v>831</v>
      </c>
      <c r="D5792" s="173">
        <f>VLOOKUP(Pag_Inicio_Corr_mas_casos[[#This Row],[Corregimiento]],Hoja3!$A$2:$D$676,4,0)</f>
        <v>90103</v>
      </c>
      <c r="E5792" s="172">
        <v>11</v>
      </c>
    </row>
    <row r="5793" spans="1:6">
      <c r="A5793" s="170">
        <v>44194</v>
      </c>
      <c r="B5793" s="171">
        <v>44194</v>
      </c>
      <c r="C5793" s="172" t="s">
        <v>832</v>
      </c>
      <c r="D5793" s="173">
        <f>VLOOKUP(Pag_Inicio_Corr_mas_casos[[#This Row],[Corregimiento]],Hoja3!$A$2:$D$676,4,0)</f>
        <v>40202</v>
      </c>
      <c r="E5793" s="172">
        <v>11</v>
      </c>
    </row>
    <row r="5794" spans="1:6">
      <c r="A5794" s="170">
        <v>44194</v>
      </c>
      <c r="B5794" s="171">
        <v>44194</v>
      </c>
      <c r="C5794" s="172" t="s">
        <v>707</v>
      </c>
      <c r="D5794" s="173">
        <f>VLOOKUP(Pag_Inicio_Corr_mas_casos[[#This Row],[Corregimiento]],Hoja3!$A$2:$D$676,4,0)</f>
        <v>80820</v>
      </c>
      <c r="E5794" s="172">
        <v>11</v>
      </c>
    </row>
    <row r="5795" spans="1:6">
      <c r="A5795" s="170">
        <v>44194</v>
      </c>
      <c r="B5795" s="171">
        <v>44194</v>
      </c>
      <c r="C5795" s="172" t="s">
        <v>753</v>
      </c>
      <c r="D5795" s="173">
        <f>VLOOKUP(Pag_Inicio_Corr_mas_casos[[#This Row],[Corregimiento]],Hoja3!$A$2:$D$676,4,0)</f>
        <v>81004</v>
      </c>
      <c r="E5795" s="172">
        <v>11</v>
      </c>
    </row>
    <row r="5796" spans="1:6">
      <c r="A5796" s="170">
        <v>44194</v>
      </c>
      <c r="B5796" s="171">
        <v>44194</v>
      </c>
      <c r="C5796" s="172" t="s">
        <v>726</v>
      </c>
      <c r="D5796" s="173">
        <f>VLOOKUP(Pag_Inicio_Corr_mas_casos[[#This Row],[Corregimiento]],Hoja3!$A$2:$D$676,4,0)</f>
        <v>130103</v>
      </c>
      <c r="E5796" s="172">
        <v>11</v>
      </c>
    </row>
    <row r="5797" spans="1:6">
      <c r="A5797" s="170">
        <v>44194</v>
      </c>
      <c r="B5797" s="171">
        <v>44194</v>
      </c>
      <c r="C5797" s="172" t="s">
        <v>728</v>
      </c>
      <c r="D5797" s="173">
        <f>VLOOKUP(Pag_Inicio_Corr_mas_casos[[#This Row],[Corregimiento]],Hoja3!$A$2:$D$676,4,0)</f>
        <v>20606</v>
      </c>
      <c r="E5797" s="172">
        <v>11</v>
      </c>
    </row>
    <row r="5798" spans="1:6">
      <c r="A5798" s="158">
        <v>44195</v>
      </c>
      <c r="B5798" s="159">
        <v>44195</v>
      </c>
      <c r="C5798" s="160" t="s">
        <v>767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801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766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809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525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823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791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694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708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692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698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774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777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775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706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697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707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709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701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711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722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776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695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700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703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702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696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747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749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693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787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715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770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732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705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773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751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717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719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716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746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714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699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816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805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761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753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818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825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712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730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725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724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760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793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782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788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750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758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814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754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812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755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827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778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807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833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784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829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824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834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706</v>
      </c>
      <c r="D5869" s="160">
        <v>40607</v>
      </c>
      <c r="E5869" s="160">
        <v>12</v>
      </c>
      <c r="F5869" s="7" t="s">
        <v>803</v>
      </c>
    </row>
    <row r="5870" spans="1:6">
      <c r="A5870" s="158">
        <v>44195</v>
      </c>
      <c r="B5870" s="159">
        <v>44195</v>
      </c>
      <c r="C5870" s="160" t="s">
        <v>822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835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836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762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796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837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820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823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767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801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525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809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708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703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709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692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791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699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766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696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707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694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774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711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698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775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777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700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776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705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770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695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732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722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697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793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773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706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701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715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724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702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815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746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693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787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782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805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714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761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747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726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712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750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717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753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751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713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760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716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838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839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711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840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796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778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814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755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824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841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725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719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825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821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758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842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843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806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844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788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820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830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443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801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525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706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845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823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791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766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698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696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775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773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776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702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703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697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709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708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711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692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774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700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695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787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815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813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694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770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809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699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747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749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722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701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728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712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810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732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725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760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714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751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705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693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707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764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730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758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717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788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716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812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846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731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715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719</v>
      </c>
      <c r="D6007" s="105">
        <f>VLOOKUP(Pag_Inicio_Corr_mas_casos[[#This Row],[Corregimiento]],Hoja3!$A$2:$D$676,4,0)</f>
        <v>30113</v>
      </c>
      <c r="E6007" s="104">
        <v>14</v>
      </c>
      <c r="F6007" s="92" t="s">
        <v>847</v>
      </c>
    </row>
    <row r="6008" spans="1:6">
      <c r="A6008" s="102">
        <v>44197</v>
      </c>
      <c r="B6008" s="103">
        <v>44197</v>
      </c>
      <c r="C6008" s="104" t="s">
        <v>848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814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750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793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796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753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706</v>
      </c>
      <c r="D6014" s="104">
        <v>40607</v>
      </c>
      <c r="E6014" s="104">
        <v>12</v>
      </c>
      <c r="F6014" s="92" t="s">
        <v>803</v>
      </c>
    </row>
    <row r="6015" spans="1:6">
      <c r="A6015" s="102">
        <v>44197</v>
      </c>
      <c r="B6015" s="103">
        <v>44197</v>
      </c>
      <c r="C6015" s="104" t="s">
        <v>759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746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807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849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850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782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821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851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766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695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767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823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809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711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696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707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774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698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773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775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705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709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525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834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699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815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793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805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700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706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770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702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776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708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693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801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818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731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714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852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782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715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713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712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750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746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717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697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813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806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692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753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760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716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694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701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747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825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777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787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722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853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854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794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703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731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721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767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801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809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815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775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693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709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851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823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697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694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770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711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712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692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714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699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724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813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793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766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525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706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746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776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715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705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695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722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698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700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774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702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707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773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825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822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777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814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762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726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703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730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794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758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760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816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855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696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729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750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706</v>
      </c>
      <c r="D6133" s="141">
        <v>40607</v>
      </c>
      <c r="E6133" s="141">
        <v>12</v>
      </c>
      <c r="F6133" s="7" t="s">
        <v>856</v>
      </c>
    </row>
    <row r="6134" spans="1:6">
      <c r="A6134" s="139">
        <v>44199</v>
      </c>
      <c r="B6134" s="140">
        <v>44199</v>
      </c>
      <c r="C6134" s="141" t="s">
        <v>857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701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858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757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753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818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821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619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774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695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767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696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766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709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823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705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708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707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702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525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791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700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693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699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698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770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773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793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706</v>
      </c>
      <c r="D6162" s="100">
        <v>40607</v>
      </c>
      <c r="E6162" s="100">
        <v>31</v>
      </c>
      <c r="F6162" s="7" t="s">
        <v>803</v>
      </c>
    </row>
    <row r="6163" spans="1:6">
      <c r="A6163" s="98">
        <v>44200</v>
      </c>
      <c r="B6163" s="99">
        <v>44200</v>
      </c>
      <c r="C6163" s="100" t="s">
        <v>706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697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692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776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725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703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694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775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805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756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809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762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701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806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777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711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815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747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714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849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788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760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818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712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750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859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758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727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787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746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753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816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716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860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825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715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761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722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724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841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730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808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717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830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857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861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778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809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619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525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823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767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791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709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694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696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692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695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766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711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708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702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698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815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776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722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774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700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697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773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770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775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699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730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701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706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712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707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693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705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714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793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746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777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751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787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703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782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758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716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747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713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818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717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725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706</v>
      </c>
      <c r="D6258" s="129">
        <v>40607</v>
      </c>
      <c r="E6258" s="129">
        <v>21</v>
      </c>
      <c r="F6258" t="s">
        <v>803</v>
      </c>
    </row>
    <row r="6259" spans="1:6">
      <c r="A6259" s="127">
        <v>44201</v>
      </c>
      <c r="B6259" s="128">
        <v>44201</v>
      </c>
      <c r="C6259" s="129" t="s">
        <v>756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732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724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862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812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760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863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749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715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761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750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806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762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754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864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755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796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822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865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746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726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866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804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814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805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867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852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807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834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767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801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525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709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766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695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708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706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809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698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702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823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692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696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694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703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697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700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707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777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776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701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711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773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699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775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791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778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815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722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774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705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787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770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805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714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693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813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716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750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715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793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747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806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719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760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724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751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814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712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732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713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746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749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820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730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755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849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762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753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782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818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725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717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798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852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828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822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868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758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834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869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870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796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832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788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830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825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871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812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759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859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872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838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873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848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874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761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757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862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835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816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824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767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823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791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801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525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775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709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696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708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700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774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809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766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773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706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698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711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692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699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815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695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702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776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694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793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697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717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777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707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813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703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693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787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747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705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714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770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761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722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701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716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746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712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725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730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875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820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778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762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805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753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755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713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749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715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758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750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825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838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852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871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731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867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759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798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807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833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818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727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732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814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876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788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729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706</v>
      </c>
      <c r="D6455" s="100">
        <v>40607</v>
      </c>
      <c r="E6455" s="100">
        <v>13</v>
      </c>
      <c r="F6455" s="7" t="s">
        <v>803</v>
      </c>
    </row>
    <row r="6456" spans="1:6">
      <c r="A6456" s="98">
        <v>44203</v>
      </c>
      <c r="B6456" s="99">
        <v>44203</v>
      </c>
      <c r="C6456" s="100" t="s">
        <v>806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782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821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751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862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804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760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877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784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767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809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709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699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696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823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791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766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801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711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702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700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525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708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770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698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714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775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695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707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773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705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815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746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774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694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692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776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712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701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706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732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697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693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793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724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703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777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722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787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805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813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715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760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717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749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751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759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747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726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730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753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834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716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878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761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762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816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784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758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725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818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706</v>
      </c>
      <c r="D6527" s="129">
        <v>40607</v>
      </c>
      <c r="E6527" s="129">
        <v>19</v>
      </c>
      <c r="F6527" t="s">
        <v>803</v>
      </c>
    </row>
    <row r="6528" spans="1:6">
      <c r="A6528" s="127">
        <v>44204</v>
      </c>
      <c r="B6528" s="128">
        <v>44204</v>
      </c>
      <c r="C6528" s="129" t="s">
        <v>778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713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849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855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750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806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814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755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857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731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822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782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731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821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858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840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865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876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872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820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804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619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791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525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696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767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823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699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706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698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809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714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774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711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695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773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702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697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815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766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694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770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708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700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775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692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693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776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777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703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705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716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717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793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782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709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813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825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715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762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707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724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713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818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746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725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758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706</v>
      </c>
      <c r="D6595" s="92">
        <v>40607</v>
      </c>
      <c r="E6595" s="92">
        <v>25</v>
      </c>
      <c r="F6595" t="s">
        <v>803</v>
      </c>
    </row>
    <row r="6596" spans="1:6">
      <c r="A6596" s="90">
        <v>44205</v>
      </c>
      <c r="B6596" s="91">
        <v>44205</v>
      </c>
      <c r="C6596" s="92" t="s">
        <v>807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761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730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722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760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712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750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833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747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719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821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822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806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759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804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701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814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732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810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805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755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812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879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570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841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788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843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834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749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808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876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729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4">
        <v>44206</v>
      </c>
      <c r="B6628" s="55">
        <v>44206</v>
      </c>
      <c r="C6628" s="10" t="s">
        <v>766</v>
      </c>
      <c r="D6628" s="175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4">
        <v>44206</v>
      </c>
      <c r="B6629" s="55">
        <v>44206</v>
      </c>
      <c r="C6629" s="10" t="s">
        <v>791</v>
      </c>
      <c r="D6629" s="175">
        <f>VLOOKUP(Pag_Inicio_Corr_mas_casos[[#This Row],[Corregimiento]],Hoja3!$A$2:$D$676,4,0)</f>
        <v>130106</v>
      </c>
      <c r="E6629" s="10">
        <v>55</v>
      </c>
    </row>
    <row r="6630" spans="1:6">
      <c r="A6630" s="174">
        <v>44206</v>
      </c>
      <c r="B6630" s="55">
        <v>44206</v>
      </c>
      <c r="C6630" s="10" t="s">
        <v>700</v>
      </c>
      <c r="D6630" s="175">
        <f>VLOOKUP(Pag_Inicio_Corr_mas_casos[[#This Row],[Corregimiento]],Hoja3!$A$2:$D$676,4,0)</f>
        <v>81007</v>
      </c>
      <c r="E6630" s="10">
        <v>51</v>
      </c>
    </row>
    <row r="6631" spans="1:6">
      <c r="A6631" s="174">
        <v>44206</v>
      </c>
      <c r="B6631" s="55">
        <v>44206</v>
      </c>
      <c r="C6631" s="10" t="s">
        <v>774</v>
      </c>
      <c r="D6631" s="175">
        <f>VLOOKUP(Pag_Inicio_Corr_mas_casos[[#This Row],[Corregimiento]],Hoja3!$A$2:$D$676,4,0)</f>
        <v>81001</v>
      </c>
      <c r="E6631" s="10">
        <v>50</v>
      </c>
    </row>
    <row r="6632" spans="1:6">
      <c r="A6632" s="174">
        <v>44206</v>
      </c>
      <c r="B6632" s="55">
        <v>44206</v>
      </c>
      <c r="C6632" s="10" t="s">
        <v>809</v>
      </c>
      <c r="D6632" s="175">
        <f>VLOOKUP(Pag_Inicio_Corr_mas_casos[[#This Row],[Corregimiento]],Hoja3!$A$2:$D$676,4,0)</f>
        <v>130102</v>
      </c>
      <c r="E6632" s="10">
        <v>49</v>
      </c>
    </row>
    <row r="6633" spans="1:6">
      <c r="A6633" s="174">
        <v>44206</v>
      </c>
      <c r="B6633" s="55">
        <v>44206</v>
      </c>
      <c r="C6633" s="10" t="s">
        <v>801</v>
      </c>
      <c r="D6633" s="175">
        <f>VLOOKUP(Pag_Inicio_Corr_mas_casos[[#This Row],[Corregimiento]],Hoja3!$A$2:$D$676,4,0)</f>
        <v>80812</v>
      </c>
      <c r="E6633" s="10">
        <v>48</v>
      </c>
    </row>
    <row r="6634" spans="1:6">
      <c r="A6634" s="174">
        <v>44206</v>
      </c>
      <c r="B6634" s="55">
        <v>44206</v>
      </c>
      <c r="C6634" s="10" t="s">
        <v>696</v>
      </c>
      <c r="D6634" s="175">
        <f>VLOOKUP(Pag_Inicio_Corr_mas_casos[[#This Row],[Corregimiento]],Hoja3!$A$2:$D$676,4,0)</f>
        <v>80823</v>
      </c>
      <c r="E6634" s="10">
        <v>46</v>
      </c>
    </row>
    <row r="6635" spans="1:6">
      <c r="A6635" s="174">
        <v>44206</v>
      </c>
      <c r="B6635" s="55">
        <v>44206</v>
      </c>
      <c r="C6635" s="10" t="s">
        <v>707</v>
      </c>
      <c r="D6635" s="175">
        <f>VLOOKUP(Pag_Inicio_Corr_mas_casos[[#This Row],[Corregimiento]],Hoja3!$A$2:$D$676,4,0)</f>
        <v>80820</v>
      </c>
      <c r="E6635" s="10">
        <v>46</v>
      </c>
    </row>
    <row r="6636" spans="1:6">
      <c r="A6636" s="174">
        <v>44206</v>
      </c>
      <c r="B6636" s="55">
        <v>44206</v>
      </c>
      <c r="C6636" s="10" t="s">
        <v>767</v>
      </c>
      <c r="D6636" s="175">
        <f>VLOOKUP(Pag_Inicio_Corr_mas_casos[[#This Row],[Corregimiento]],Hoja3!$A$2:$D$676,4,0)</f>
        <v>80819</v>
      </c>
      <c r="E6636" s="10">
        <v>45</v>
      </c>
    </row>
    <row r="6637" spans="1:6">
      <c r="A6637" s="174">
        <v>44206</v>
      </c>
      <c r="B6637" s="55">
        <v>44206</v>
      </c>
      <c r="C6637" s="10" t="s">
        <v>525</v>
      </c>
      <c r="D6637" s="175">
        <f>VLOOKUP(Pag_Inicio_Corr_mas_casos[[#This Row],[Corregimiento]],Hoja3!$A$2:$D$676,4,0)</f>
        <v>80821</v>
      </c>
      <c r="E6637" s="10">
        <v>44</v>
      </c>
    </row>
    <row r="6638" spans="1:6">
      <c r="A6638" s="174">
        <v>44206</v>
      </c>
      <c r="B6638" s="55">
        <v>44206</v>
      </c>
      <c r="C6638" s="10" t="s">
        <v>775</v>
      </c>
      <c r="D6638" s="175">
        <f>VLOOKUP(Pag_Inicio_Corr_mas_casos[[#This Row],[Corregimiento]],Hoja3!$A$2:$D$676,4,0)</f>
        <v>81002</v>
      </c>
      <c r="E6638" s="10">
        <v>42</v>
      </c>
    </row>
    <row r="6639" spans="1:6">
      <c r="A6639" s="174">
        <v>44206</v>
      </c>
      <c r="B6639" s="55">
        <v>44206</v>
      </c>
      <c r="C6639" s="10" t="s">
        <v>699</v>
      </c>
      <c r="D6639" s="175">
        <f>VLOOKUP(Pag_Inicio_Corr_mas_casos[[#This Row],[Corregimiento]],Hoja3!$A$2:$D$676,4,0)</f>
        <v>130708</v>
      </c>
      <c r="E6639" s="10">
        <v>42</v>
      </c>
    </row>
    <row r="6640" spans="1:6">
      <c r="A6640" s="174">
        <v>44206</v>
      </c>
      <c r="B6640" s="55">
        <v>44206</v>
      </c>
      <c r="C6640" s="10" t="s">
        <v>823</v>
      </c>
      <c r="D6640" s="175">
        <f>VLOOKUP(Pag_Inicio_Corr_mas_casos[[#This Row],[Corregimiento]],Hoja3!$A$2:$D$676,4,0)</f>
        <v>130101</v>
      </c>
      <c r="E6640" s="10">
        <v>41</v>
      </c>
    </row>
    <row r="6641" spans="1:6">
      <c r="A6641" s="174">
        <v>44206</v>
      </c>
      <c r="B6641" s="55">
        <v>44206</v>
      </c>
      <c r="C6641" s="10" t="s">
        <v>698</v>
      </c>
      <c r="D6641" s="175">
        <f>VLOOKUP(Pag_Inicio_Corr_mas_casos[[#This Row],[Corregimiento]],Hoja3!$A$2:$D$676,4,0)</f>
        <v>80816</v>
      </c>
      <c r="E6641" s="10">
        <v>40</v>
      </c>
    </row>
    <row r="6642" spans="1:6">
      <c r="A6642" s="174">
        <v>44206</v>
      </c>
      <c r="B6642" s="55">
        <v>44206</v>
      </c>
      <c r="C6642" s="10" t="s">
        <v>770</v>
      </c>
      <c r="D6642" s="175">
        <f>VLOOKUP(Pag_Inicio_Corr_mas_casos[[#This Row],[Corregimiento]],Hoja3!$A$2:$D$676,4,0)</f>
        <v>130702</v>
      </c>
      <c r="E6642" s="10">
        <v>39</v>
      </c>
    </row>
    <row r="6643" spans="1:6">
      <c r="A6643" s="174">
        <v>44206</v>
      </c>
      <c r="B6643" s="55">
        <v>44206</v>
      </c>
      <c r="C6643" s="10" t="s">
        <v>787</v>
      </c>
      <c r="D6643" s="175">
        <f>VLOOKUP(Pag_Inicio_Corr_mas_casos[[#This Row],[Corregimiento]],Hoja3!$A$2:$D$676,4,0)</f>
        <v>30104</v>
      </c>
      <c r="E6643" s="10">
        <v>39</v>
      </c>
    </row>
    <row r="6644" spans="1:6">
      <c r="A6644" s="174">
        <v>44206</v>
      </c>
      <c r="B6644" s="55">
        <v>44206</v>
      </c>
      <c r="C6644" s="10" t="s">
        <v>709</v>
      </c>
      <c r="D6644" s="175">
        <f>VLOOKUP(Pag_Inicio_Corr_mas_casos[[#This Row],[Corregimiento]],Hoja3!$A$2:$D$676,4,0)</f>
        <v>80822</v>
      </c>
      <c r="E6644" s="10">
        <v>35</v>
      </c>
    </row>
    <row r="6645" spans="1:6">
      <c r="A6645" s="174">
        <v>44206</v>
      </c>
      <c r="B6645" s="55">
        <v>44206</v>
      </c>
      <c r="C6645" s="10" t="s">
        <v>706</v>
      </c>
      <c r="D6645" s="175">
        <f>VLOOKUP(Pag_Inicio_Corr_mas_casos[[#This Row],[Corregimiento]],Hoja3!$A$2:$D$676,4,0)</f>
        <v>80813</v>
      </c>
      <c r="E6645" s="10">
        <v>33</v>
      </c>
    </row>
    <row r="6646" spans="1:6">
      <c r="A6646" s="174">
        <v>44206</v>
      </c>
      <c r="B6646" s="55">
        <v>44206</v>
      </c>
      <c r="C6646" s="10" t="s">
        <v>695</v>
      </c>
      <c r="D6646" s="175">
        <f>VLOOKUP(Pag_Inicio_Corr_mas_casos[[#This Row],[Corregimiento]],Hoja3!$A$2:$D$676,4,0)</f>
        <v>80806</v>
      </c>
      <c r="E6646" s="10">
        <v>32</v>
      </c>
    </row>
    <row r="6647" spans="1:6">
      <c r="A6647" s="174">
        <v>44206</v>
      </c>
      <c r="B6647" s="55">
        <v>44206</v>
      </c>
      <c r="C6647" s="10" t="s">
        <v>705</v>
      </c>
      <c r="D6647" s="175">
        <f>VLOOKUP(Pag_Inicio_Corr_mas_casos[[#This Row],[Corregimiento]],Hoja3!$A$2:$D$676,4,0)</f>
        <v>130107</v>
      </c>
      <c r="E6647" s="10">
        <v>32</v>
      </c>
    </row>
    <row r="6648" spans="1:6">
      <c r="A6648" s="174">
        <v>44206</v>
      </c>
      <c r="B6648" s="55">
        <v>44206</v>
      </c>
      <c r="C6648" s="10" t="s">
        <v>880</v>
      </c>
      <c r="D6648" s="175">
        <f>VLOOKUP(Pag_Inicio_Corr_mas_casos[[#This Row],[Corregimiento]],Hoja3!$A$2:$D$676,4,0)</f>
        <v>50315</v>
      </c>
      <c r="E6648" s="10">
        <v>32</v>
      </c>
    </row>
    <row r="6649" spans="1:6">
      <c r="A6649" s="174">
        <v>44206</v>
      </c>
      <c r="B6649" s="55">
        <v>44206</v>
      </c>
      <c r="C6649" s="10" t="s">
        <v>693</v>
      </c>
      <c r="D6649" s="175">
        <f>VLOOKUP(Pag_Inicio_Corr_mas_casos[[#This Row],[Corregimiento]],Hoja3!$A$2:$D$676,4,0)</f>
        <v>130717</v>
      </c>
      <c r="E6649" s="10">
        <v>31</v>
      </c>
    </row>
    <row r="6650" spans="1:6">
      <c r="A6650" s="174">
        <v>44206</v>
      </c>
      <c r="B6650" s="55">
        <v>44206</v>
      </c>
      <c r="C6650" s="10" t="s">
        <v>805</v>
      </c>
      <c r="D6650" s="175">
        <f>VLOOKUP(Pag_Inicio_Corr_mas_casos[[#This Row],[Corregimiento]],Hoja3!$A$2:$D$676,4,0)</f>
        <v>80501</v>
      </c>
      <c r="E6650" s="10">
        <v>30</v>
      </c>
    </row>
    <row r="6651" spans="1:6">
      <c r="A6651" s="174">
        <v>44206</v>
      </c>
      <c r="B6651" s="55">
        <v>44206</v>
      </c>
      <c r="C6651" s="10" t="s">
        <v>725</v>
      </c>
      <c r="D6651" s="175">
        <f>VLOOKUP(Pag_Inicio_Corr_mas_casos[[#This Row],[Corregimiento]],Hoja3!$A$2:$D$676,4,0)</f>
        <v>40606</v>
      </c>
      <c r="E6651" s="10">
        <v>30</v>
      </c>
    </row>
    <row r="6652" spans="1:6">
      <c r="A6652" s="174">
        <v>44206</v>
      </c>
      <c r="B6652" s="55">
        <v>44206</v>
      </c>
      <c r="C6652" s="10" t="s">
        <v>815</v>
      </c>
      <c r="D6652" s="175">
        <f>VLOOKUP(Pag_Inicio_Corr_mas_casos[[#This Row],[Corregimiento]],Hoja3!$A$2:$D$676,4,0)</f>
        <v>40601</v>
      </c>
      <c r="E6652" s="10">
        <v>28</v>
      </c>
    </row>
    <row r="6653" spans="1:6">
      <c r="A6653" s="174">
        <v>44206</v>
      </c>
      <c r="B6653" s="55">
        <v>44206</v>
      </c>
      <c r="C6653" s="10" t="s">
        <v>719</v>
      </c>
      <c r="D6653" s="175">
        <f>VLOOKUP(Pag_Inicio_Corr_mas_casos[[#This Row],[Corregimiento]],Hoja3!$A$2:$D$676,4,0)</f>
        <v>30113</v>
      </c>
      <c r="E6653" s="10">
        <v>28</v>
      </c>
    </row>
    <row r="6654" spans="1:6">
      <c r="A6654" s="174">
        <v>44206</v>
      </c>
      <c r="B6654" s="55">
        <v>44206</v>
      </c>
      <c r="C6654" s="10" t="s">
        <v>708</v>
      </c>
      <c r="D6654" s="175">
        <f>VLOOKUP(Pag_Inicio_Corr_mas_casos[[#This Row],[Corregimiento]],Hoja3!$A$2:$D$676,4,0)</f>
        <v>80817</v>
      </c>
      <c r="E6654" s="10">
        <v>27</v>
      </c>
    </row>
    <row r="6655" spans="1:6">
      <c r="A6655" s="174">
        <v>44206</v>
      </c>
      <c r="B6655" s="55">
        <v>44206</v>
      </c>
      <c r="C6655" s="10" t="s">
        <v>782</v>
      </c>
      <c r="D6655" s="175">
        <f>VLOOKUP(Pag_Inicio_Corr_mas_casos[[#This Row],[Corregimiento]],Hoja3!$A$2:$D$676,4,0)</f>
        <v>30103</v>
      </c>
      <c r="E6655" s="10">
        <v>26</v>
      </c>
    </row>
    <row r="6656" spans="1:6">
      <c r="A6656" s="174">
        <v>44206</v>
      </c>
      <c r="B6656" s="55">
        <v>44206</v>
      </c>
      <c r="C6656" s="10" t="s">
        <v>711</v>
      </c>
      <c r="D6656" s="175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4">
        <v>44206</v>
      </c>
      <c r="B6657" s="55">
        <v>44206</v>
      </c>
      <c r="C6657" s="10" t="s">
        <v>746</v>
      </c>
      <c r="D6657" s="175">
        <f>VLOOKUP(Pag_Inicio_Corr_mas_casos[[#This Row],[Corregimiento]],Hoja3!$A$2:$D$676,4,0)</f>
        <v>130706</v>
      </c>
      <c r="E6657" s="10">
        <v>26</v>
      </c>
    </row>
    <row r="6658" spans="1:5">
      <c r="A6658" s="174">
        <v>44206</v>
      </c>
      <c r="B6658" s="55">
        <v>44206</v>
      </c>
      <c r="C6658" s="10" t="s">
        <v>694</v>
      </c>
      <c r="D6658" s="175">
        <f>VLOOKUP(Pag_Inicio_Corr_mas_casos[[#This Row],[Corregimiento]],Hoja3!$A$2:$D$676,4,0)</f>
        <v>81009</v>
      </c>
      <c r="E6658" s="10">
        <v>26</v>
      </c>
    </row>
    <row r="6659" spans="1:5">
      <c r="A6659" s="174">
        <v>44206</v>
      </c>
      <c r="B6659" s="55">
        <v>44206</v>
      </c>
      <c r="C6659" s="10" t="s">
        <v>702</v>
      </c>
      <c r="D6659" s="175">
        <f>VLOOKUP(Pag_Inicio_Corr_mas_casos[[#This Row],[Corregimiento]],Hoja3!$A$2:$D$676,4,0)</f>
        <v>80826</v>
      </c>
      <c r="E6659" s="10">
        <v>25</v>
      </c>
    </row>
    <row r="6660" spans="1:5">
      <c r="A6660" s="174">
        <v>44206</v>
      </c>
      <c r="B6660" s="55">
        <v>44206</v>
      </c>
      <c r="C6660" s="10" t="s">
        <v>714</v>
      </c>
      <c r="D6660" s="175">
        <f>VLOOKUP(Pag_Inicio_Corr_mas_casos[[#This Row],[Corregimiento]],Hoja3!$A$2:$D$676,4,0)</f>
        <v>130701</v>
      </c>
      <c r="E6660" s="10">
        <v>24</v>
      </c>
    </row>
    <row r="6661" spans="1:5">
      <c r="A6661" s="174">
        <v>44206</v>
      </c>
      <c r="B6661" s="55">
        <v>44206</v>
      </c>
      <c r="C6661" s="10" t="s">
        <v>793</v>
      </c>
      <c r="D6661" s="175">
        <f>VLOOKUP(Pag_Inicio_Corr_mas_casos[[#This Row],[Corregimiento]],Hoja3!$A$2:$D$676,4,0)</f>
        <v>130108</v>
      </c>
      <c r="E6661" s="10">
        <v>23</v>
      </c>
    </row>
    <row r="6662" spans="1:5">
      <c r="A6662" s="174">
        <v>44206</v>
      </c>
      <c r="B6662" s="55">
        <v>44206</v>
      </c>
      <c r="C6662" s="10" t="s">
        <v>813</v>
      </c>
      <c r="D6662" s="175">
        <f>VLOOKUP(Pag_Inicio_Corr_mas_casos[[#This Row],[Corregimiento]],Hoja3!$A$2:$D$676,4,0)</f>
        <v>40501</v>
      </c>
      <c r="E6662" s="10">
        <v>23</v>
      </c>
    </row>
    <row r="6663" spans="1:5">
      <c r="A6663" s="174">
        <v>44206</v>
      </c>
      <c r="B6663" s="55">
        <v>44206</v>
      </c>
      <c r="C6663" s="10" t="s">
        <v>784</v>
      </c>
      <c r="D6663" s="175">
        <f>VLOOKUP(Pag_Inicio_Corr_mas_casos[[#This Row],[Corregimiento]],Hoja3!$A$2:$D$676,4,0)</f>
        <v>20609</v>
      </c>
      <c r="E6663" s="10">
        <v>23</v>
      </c>
    </row>
    <row r="6664" spans="1:5">
      <c r="A6664" s="174">
        <v>44206</v>
      </c>
      <c r="B6664" s="55">
        <v>44206</v>
      </c>
      <c r="C6664" s="10" t="s">
        <v>701</v>
      </c>
      <c r="D6664" s="175">
        <f>VLOOKUP(Pag_Inicio_Corr_mas_casos[[#This Row],[Corregimiento]],Hoja3!$A$2:$D$676,4,0)</f>
        <v>80814</v>
      </c>
      <c r="E6664" s="10">
        <v>22</v>
      </c>
    </row>
    <row r="6665" spans="1:5">
      <c r="A6665" s="174">
        <v>44206</v>
      </c>
      <c r="B6665" s="55">
        <v>44206</v>
      </c>
      <c r="C6665" s="10" t="s">
        <v>713</v>
      </c>
      <c r="D6665" s="175">
        <f>VLOOKUP(Pag_Inicio_Corr_mas_casos[[#This Row],[Corregimiento]],Hoja3!$A$2:$D$676,4,0)</f>
        <v>50208</v>
      </c>
      <c r="E6665" s="10">
        <v>22</v>
      </c>
    </row>
    <row r="6666" spans="1:5">
      <c r="A6666" s="174">
        <v>44206</v>
      </c>
      <c r="B6666" s="55">
        <v>44206</v>
      </c>
      <c r="C6666" s="10" t="s">
        <v>773</v>
      </c>
      <c r="D6666" s="175">
        <f>VLOOKUP(Pag_Inicio_Corr_mas_casos[[#This Row],[Corregimiento]],Hoja3!$A$2:$D$676,4,0)</f>
        <v>81008</v>
      </c>
      <c r="E6666" s="10">
        <v>22</v>
      </c>
    </row>
    <row r="6667" spans="1:5">
      <c r="A6667" s="174">
        <v>44206</v>
      </c>
      <c r="B6667" s="55">
        <v>44206</v>
      </c>
      <c r="C6667" s="10" t="s">
        <v>692</v>
      </c>
      <c r="D6667" s="175">
        <f>VLOOKUP(Pag_Inicio_Corr_mas_casos[[#This Row],[Corregimiento]],Hoja3!$A$2:$D$676,4,0)</f>
        <v>80810</v>
      </c>
      <c r="E6667" s="10">
        <v>22</v>
      </c>
    </row>
    <row r="6668" spans="1:5">
      <c r="A6668" s="174">
        <v>44206</v>
      </c>
      <c r="B6668" s="55">
        <v>44206</v>
      </c>
      <c r="C6668" s="10" t="s">
        <v>776</v>
      </c>
      <c r="D6668" s="175">
        <f>VLOOKUP(Pag_Inicio_Corr_mas_casos[[#This Row],[Corregimiento]],Hoja3!$A$2:$D$676,4,0)</f>
        <v>81003</v>
      </c>
      <c r="E6668" s="10">
        <v>21</v>
      </c>
    </row>
    <row r="6669" spans="1:5">
      <c r="A6669" s="174">
        <v>44206</v>
      </c>
      <c r="B6669" s="55">
        <v>44206</v>
      </c>
      <c r="C6669" s="10" t="s">
        <v>814</v>
      </c>
      <c r="D6669" s="175">
        <f>VLOOKUP(Pag_Inicio_Corr_mas_casos[[#This Row],[Corregimiento]],Hoja3!$A$2:$D$676,4,0)</f>
        <v>91007</v>
      </c>
      <c r="E6669" s="10">
        <v>19</v>
      </c>
    </row>
    <row r="6670" spans="1:5">
      <c r="A6670" s="174">
        <v>44206</v>
      </c>
      <c r="B6670" s="55">
        <v>44206</v>
      </c>
      <c r="C6670" s="10" t="s">
        <v>722</v>
      </c>
      <c r="D6670" s="175">
        <f>VLOOKUP(Pag_Inicio_Corr_mas_casos[[#This Row],[Corregimiento]],Hoja3!$A$2:$D$676,4,0)</f>
        <v>30107</v>
      </c>
      <c r="E6670" s="10">
        <v>19</v>
      </c>
    </row>
    <row r="6671" spans="1:5">
      <c r="A6671" s="174">
        <v>44206</v>
      </c>
      <c r="B6671" s="55">
        <v>44206</v>
      </c>
      <c r="C6671" s="10" t="s">
        <v>729</v>
      </c>
      <c r="D6671" s="175">
        <f>VLOOKUP(Pag_Inicio_Corr_mas_casos[[#This Row],[Corregimiento]],Hoja3!$A$2:$D$676,4,0)</f>
        <v>40203</v>
      </c>
      <c r="E6671" s="10">
        <v>19</v>
      </c>
    </row>
    <row r="6672" spans="1:5">
      <c r="A6672" s="174">
        <v>44206</v>
      </c>
      <c r="B6672" s="55">
        <v>44206</v>
      </c>
      <c r="C6672" s="10" t="s">
        <v>881</v>
      </c>
      <c r="D6672" s="175">
        <f>VLOOKUP(Pag_Inicio_Corr_mas_casos[[#This Row],[Corregimiento]],Hoja3!$A$2:$D$676,4,0)</f>
        <v>41203</v>
      </c>
      <c r="E6672" s="10">
        <v>18</v>
      </c>
    </row>
    <row r="6673" spans="1:6">
      <c r="A6673" s="174">
        <v>44206</v>
      </c>
      <c r="B6673" s="55">
        <v>44206</v>
      </c>
      <c r="C6673" s="10" t="s">
        <v>750</v>
      </c>
      <c r="D6673" s="175">
        <f>VLOOKUP(Pag_Inicio_Corr_mas_casos[[#This Row],[Corregimiento]],Hoja3!$A$2:$D$676,4,0)</f>
        <v>81005</v>
      </c>
      <c r="E6673" s="10">
        <v>18</v>
      </c>
    </row>
    <row r="6674" spans="1:6">
      <c r="A6674" s="174">
        <v>44206</v>
      </c>
      <c r="B6674" s="55">
        <v>44206</v>
      </c>
      <c r="C6674" s="10" t="s">
        <v>717</v>
      </c>
      <c r="D6674" s="175">
        <f>VLOOKUP(Pag_Inicio_Corr_mas_casos[[#This Row],[Corregimiento]],Hoja3!$A$2:$D$676,4,0)</f>
        <v>81006</v>
      </c>
      <c r="E6674" s="10">
        <v>17</v>
      </c>
    </row>
    <row r="6675" spans="1:6">
      <c r="A6675" s="174">
        <v>44206</v>
      </c>
      <c r="B6675" s="55">
        <v>44206</v>
      </c>
      <c r="C6675" s="10" t="s">
        <v>712</v>
      </c>
      <c r="D6675" s="175">
        <f>VLOOKUP(Pag_Inicio_Corr_mas_casos[[#This Row],[Corregimiento]],Hoja3!$A$2:$D$676,4,0)</f>
        <v>130716</v>
      </c>
      <c r="E6675" s="10">
        <v>17</v>
      </c>
    </row>
    <row r="6676" spans="1:6">
      <c r="A6676" s="174">
        <v>44206</v>
      </c>
      <c r="B6676" s="55">
        <v>44206</v>
      </c>
      <c r="C6676" s="10" t="s">
        <v>730</v>
      </c>
      <c r="D6676" s="175">
        <f>VLOOKUP(Pag_Inicio_Corr_mas_casos[[#This Row],[Corregimiento]],Hoja3!$A$2:$D$676,4,0)</f>
        <v>20207</v>
      </c>
      <c r="E6676" s="10">
        <v>17</v>
      </c>
    </row>
    <row r="6677" spans="1:6">
      <c r="A6677" s="174">
        <v>44206</v>
      </c>
      <c r="B6677" s="55">
        <v>44206</v>
      </c>
      <c r="C6677" s="10" t="s">
        <v>761</v>
      </c>
      <c r="D6677" s="175">
        <f>VLOOKUP(Pag_Inicio_Corr_mas_casos[[#This Row],[Corregimiento]],Hoja3!$A$2:$D$676,4,0)</f>
        <v>60101</v>
      </c>
      <c r="E6677" s="10">
        <v>16</v>
      </c>
    </row>
    <row r="6678" spans="1:6">
      <c r="A6678" s="174">
        <v>44206</v>
      </c>
      <c r="B6678" s="55">
        <v>44206</v>
      </c>
      <c r="C6678" s="10" t="s">
        <v>718</v>
      </c>
      <c r="D6678" s="175">
        <f>VLOOKUP(Pag_Inicio_Corr_mas_casos[[#This Row],[Corregimiento]],Hoja3!$A$2:$D$676,4,0)</f>
        <v>130908</v>
      </c>
      <c r="E6678" s="10">
        <v>16</v>
      </c>
    </row>
    <row r="6679" spans="1:6">
      <c r="A6679" s="174">
        <v>44206</v>
      </c>
      <c r="B6679" s="55">
        <v>44206</v>
      </c>
      <c r="C6679" s="10" t="s">
        <v>882</v>
      </c>
      <c r="D6679" s="175">
        <f>VLOOKUP(Pag_Inicio_Corr_mas_casos[[#This Row],[Corregimiento]],Hoja3!$A$2:$D$676,4,0)</f>
        <v>30112</v>
      </c>
      <c r="E6679" s="10">
        <v>16</v>
      </c>
    </row>
    <row r="6680" spans="1:6">
      <c r="A6680" s="174">
        <v>44206</v>
      </c>
      <c r="B6680" s="55">
        <v>44206</v>
      </c>
      <c r="C6680" s="10" t="s">
        <v>777</v>
      </c>
      <c r="D6680" s="175">
        <f>VLOOKUP(Pag_Inicio_Corr_mas_casos[[#This Row],[Corregimiento]],Hoja3!$A$2:$D$676,4,0)</f>
        <v>91001</v>
      </c>
      <c r="E6680" s="10">
        <v>16</v>
      </c>
    </row>
    <row r="6681" spans="1:6">
      <c r="A6681" s="174">
        <v>44206</v>
      </c>
      <c r="B6681" s="55">
        <v>44206</v>
      </c>
      <c r="C6681" s="10" t="s">
        <v>778</v>
      </c>
      <c r="D6681" s="175">
        <f>VLOOKUP(Pag_Inicio_Corr_mas_casos[[#This Row],[Corregimiento]],Hoja3!$A$2:$D$676,4,0)</f>
        <v>30111</v>
      </c>
      <c r="E6681" s="10">
        <v>15</v>
      </c>
    </row>
    <row r="6682" spans="1:6">
      <c r="A6682" s="174">
        <v>44206</v>
      </c>
      <c r="B6682" s="55">
        <v>44206</v>
      </c>
      <c r="C6682" s="10" t="s">
        <v>715</v>
      </c>
      <c r="D6682" s="175">
        <f>VLOOKUP(Pag_Inicio_Corr_mas_casos[[#This Row],[Corregimiento]],Hoja3!$A$2:$D$676,4,0)</f>
        <v>80804</v>
      </c>
      <c r="E6682" s="10">
        <v>14</v>
      </c>
    </row>
    <row r="6683" spans="1:6">
      <c r="A6683" s="174">
        <v>44206</v>
      </c>
      <c r="B6683" s="55">
        <v>44206</v>
      </c>
      <c r="C6683" s="10" t="s">
        <v>724</v>
      </c>
      <c r="D6683" s="175">
        <f>VLOOKUP(Pag_Inicio_Corr_mas_casos[[#This Row],[Corregimiento]],Hoja3!$A$2:$D$676,4,0)</f>
        <v>130709</v>
      </c>
      <c r="E6683" s="10">
        <v>14</v>
      </c>
    </row>
    <row r="6684" spans="1:6">
      <c r="A6684" s="174">
        <v>44206</v>
      </c>
      <c r="B6684" s="55">
        <v>44206</v>
      </c>
      <c r="C6684" s="10" t="s">
        <v>754</v>
      </c>
      <c r="D6684" s="175">
        <f>VLOOKUP(Pag_Inicio_Corr_mas_casos[[#This Row],[Corregimiento]],Hoja3!$A$2:$D$676,4,0)</f>
        <v>60104</v>
      </c>
      <c r="E6684" s="10">
        <v>14</v>
      </c>
    </row>
    <row r="6685" spans="1:6">
      <c r="A6685" s="174">
        <v>44206</v>
      </c>
      <c r="B6685" s="55">
        <v>44206</v>
      </c>
      <c r="C6685" s="10" t="s">
        <v>697</v>
      </c>
      <c r="D6685" s="175">
        <f>VLOOKUP(Pag_Inicio_Corr_mas_casos[[#This Row],[Corregimiento]],Hoja3!$A$2:$D$676,4,0)</f>
        <v>80807</v>
      </c>
      <c r="E6685" s="10">
        <v>13</v>
      </c>
    </row>
    <row r="6686" spans="1:6">
      <c r="A6686" s="174">
        <v>44206</v>
      </c>
      <c r="B6686" s="55">
        <v>44206</v>
      </c>
      <c r="C6686" s="10" t="s">
        <v>833</v>
      </c>
      <c r="D6686" s="175">
        <f>VLOOKUP(Pag_Inicio_Corr_mas_casos[[#This Row],[Corregimiento]],Hoja3!$A$2:$D$676,4,0)</f>
        <v>40503</v>
      </c>
      <c r="E6686" s="10">
        <v>13</v>
      </c>
    </row>
    <row r="6687" spans="1:6">
      <c r="A6687" s="174">
        <v>44206</v>
      </c>
      <c r="B6687" s="55">
        <v>44206</v>
      </c>
      <c r="C6687" s="10" t="s">
        <v>758</v>
      </c>
      <c r="D6687" s="175">
        <f>VLOOKUP(Pag_Inicio_Corr_mas_casos[[#This Row],[Corregimiento]],Hoja3!$A$2:$D$676,4,0)</f>
        <v>40611</v>
      </c>
      <c r="E6687" s="10">
        <v>13</v>
      </c>
    </row>
    <row r="6688" spans="1:6">
      <c r="A6688" s="174">
        <v>44206</v>
      </c>
      <c r="B6688" s="55">
        <v>44206</v>
      </c>
      <c r="C6688" s="10" t="s">
        <v>746</v>
      </c>
      <c r="D6688" s="10">
        <v>20605</v>
      </c>
      <c r="E6688" s="10">
        <v>13</v>
      </c>
      <c r="F6688" t="s">
        <v>876</v>
      </c>
    </row>
    <row r="6689" spans="1:6">
      <c r="A6689" s="174">
        <v>44206</v>
      </c>
      <c r="B6689" s="55">
        <v>44206</v>
      </c>
      <c r="C6689" s="10" t="s">
        <v>706</v>
      </c>
      <c r="D6689" s="10">
        <v>40607</v>
      </c>
      <c r="E6689" s="10">
        <v>13</v>
      </c>
      <c r="F6689" t="s">
        <v>803</v>
      </c>
    </row>
    <row r="6690" spans="1:6">
      <c r="A6690" s="174">
        <v>44206</v>
      </c>
      <c r="B6690" s="55">
        <v>44206</v>
      </c>
      <c r="C6690" s="10" t="s">
        <v>747</v>
      </c>
      <c r="D6690" s="175">
        <f>VLOOKUP(Pag_Inicio_Corr_mas_casos[[#This Row],[Corregimiento]],Hoja3!$A$2:$D$676,4,0)</f>
        <v>80808</v>
      </c>
      <c r="E6690" s="10">
        <v>13</v>
      </c>
    </row>
    <row r="6691" spans="1:6">
      <c r="A6691" s="174">
        <v>44206</v>
      </c>
      <c r="B6691" s="55">
        <v>44206</v>
      </c>
      <c r="C6691" s="10" t="s">
        <v>703</v>
      </c>
      <c r="D6691" s="175">
        <f>VLOOKUP(Pag_Inicio_Corr_mas_casos[[#This Row],[Corregimiento]],Hoja3!$A$2:$D$676,4,0)</f>
        <v>80811</v>
      </c>
      <c r="E6691" s="10">
        <v>13</v>
      </c>
    </row>
    <row r="6692" spans="1:6">
      <c r="A6692" s="174">
        <v>44206</v>
      </c>
      <c r="B6692" s="55">
        <v>44206</v>
      </c>
      <c r="C6692" s="10" t="s">
        <v>883</v>
      </c>
      <c r="D6692" s="175">
        <f>VLOOKUP(Pag_Inicio_Corr_mas_casos[[#This Row],[Corregimiento]],Hoja3!$A$2:$D$676,4,0)</f>
        <v>60701</v>
      </c>
      <c r="E6692" s="10">
        <v>13</v>
      </c>
    </row>
    <row r="6693" spans="1:6">
      <c r="A6693" s="174">
        <v>44206</v>
      </c>
      <c r="B6693" s="55">
        <v>44206</v>
      </c>
      <c r="C6693" s="10" t="s">
        <v>884</v>
      </c>
      <c r="D6693" s="175">
        <f>VLOOKUP(Pag_Inicio_Corr_mas_casos[[#This Row],[Corregimiento]],Hoja3!$A$2:$D$676,4,0)</f>
        <v>40204</v>
      </c>
      <c r="E6693" s="10">
        <v>12</v>
      </c>
    </row>
    <row r="6694" spans="1:6">
      <c r="A6694" s="174">
        <v>44206</v>
      </c>
      <c r="B6694" s="55">
        <v>44206</v>
      </c>
      <c r="C6694" s="10" t="s">
        <v>726</v>
      </c>
      <c r="D6694" s="175">
        <f>VLOOKUP(Pag_Inicio_Corr_mas_casos[[#This Row],[Corregimiento]],Hoja3!$A$2:$D$676,4,0)</f>
        <v>130103</v>
      </c>
      <c r="E6694" s="10">
        <v>12</v>
      </c>
    </row>
    <row r="6695" spans="1:6">
      <c r="A6695" s="174">
        <v>44206</v>
      </c>
      <c r="B6695" s="55">
        <v>44206</v>
      </c>
      <c r="C6695" s="10" t="s">
        <v>885</v>
      </c>
      <c r="D6695" s="175">
        <f>VLOOKUP(Pag_Inicio_Corr_mas_casos[[#This Row],[Corregimiento]],Hoja3!$A$2:$D$676,4,0)</f>
        <v>130309</v>
      </c>
      <c r="E6695" s="10">
        <v>11</v>
      </c>
    </row>
    <row r="6696" spans="1:6">
      <c r="A6696" s="174">
        <v>44206</v>
      </c>
      <c r="B6696" s="55">
        <v>44206</v>
      </c>
      <c r="C6696" s="10" t="s">
        <v>716</v>
      </c>
      <c r="D6696" s="175">
        <f>VLOOKUP(Pag_Inicio_Corr_mas_casos[[#This Row],[Corregimiento]],Hoja3!$A$2:$D$676,4,0)</f>
        <v>20601</v>
      </c>
      <c r="E6696" s="10">
        <v>11</v>
      </c>
    </row>
    <row r="6697" spans="1:6">
      <c r="A6697" s="174">
        <v>44206</v>
      </c>
      <c r="B6697" s="55">
        <v>44206</v>
      </c>
      <c r="C6697" s="10" t="s">
        <v>871</v>
      </c>
      <c r="D6697" s="175">
        <f>VLOOKUP(Pag_Inicio_Corr_mas_casos[[#This Row],[Corregimiento]],Hoja3!$A$2:$D$676,4,0)</f>
        <v>20106</v>
      </c>
      <c r="E6697" s="10">
        <v>11</v>
      </c>
    </row>
    <row r="6698" spans="1:6">
      <c r="A6698" s="174">
        <v>44206</v>
      </c>
      <c r="B6698" s="55">
        <v>44206</v>
      </c>
      <c r="C6698" s="10" t="s">
        <v>731</v>
      </c>
      <c r="D6698" s="175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525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766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706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702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823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767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801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708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703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716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762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695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802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711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707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700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696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697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709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722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806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825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804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701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705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758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809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805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818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774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886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706</v>
      </c>
      <c r="D6730" s="100">
        <v>40607</v>
      </c>
      <c r="E6730" s="100">
        <v>19</v>
      </c>
      <c r="F6730" s="7" t="s">
        <v>803</v>
      </c>
    </row>
    <row r="6731" spans="1:6">
      <c r="A6731" s="98">
        <v>44207</v>
      </c>
      <c r="B6731" s="99">
        <v>44207</v>
      </c>
      <c r="C6731" s="100" t="s">
        <v>807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777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791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713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723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698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849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712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717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887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775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724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725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773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833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888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793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796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714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761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754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760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827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692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852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862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715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747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834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787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889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699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719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443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791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801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809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525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696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709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708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823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766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706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699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700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702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711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705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774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692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698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775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823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525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767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801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699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766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711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696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791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692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694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708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774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722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775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706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777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700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815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702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890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525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851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767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777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809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801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708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707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706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699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766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696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770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692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773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793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709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815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890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791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708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801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777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767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815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525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709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766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700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693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702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711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775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774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714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770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809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773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525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791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698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767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696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709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700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777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708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774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773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711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815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801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809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823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775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695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703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812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801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791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823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809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767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525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702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707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770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709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774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696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705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706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716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722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711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861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777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700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525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767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809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774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823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699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725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700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777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775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707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807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766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714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813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716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731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709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761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696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777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791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707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767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525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709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6" t="s">
        <v>809</v>
      </c>
      <c r="D6909" s="177">
        <f>VLOOKUP(Pag_Inicio_Corr_mas_casos[[#This Row],[Corregimiento]],Hoja3!$A$2:$D$676,4,0)</f>
        <v>130102</v>
      </c>
      <c r="E6909" s="178">
        <v>39</v>
      </c>
    </row>
    <row r="6910" spans="1:5">
      <c r="A6910" s="135">
        <v>44215</v>
      </c>
      <c r="B6910" s="136">
        <v>44215</v>
      </c>
      <c r="C6910" s="176" t="s">
        <v>766</v>
      </c>
      <c r="D6910" s="179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6" t="s">
        <v>825</v>
      </c>
      <c r="D6911" s="179">
        <f>VLOOKUP(Pag_Inicio_Corr_mas_casos[[#This Row],[Corregimiento]],Hoja3!$A$2:$D$676,4,0)</f>
        <v>91011</v>
      </c>
      <c r="E6911" s="178">
        <v>38</v>
      </c>
    </row>
    <row r="6912" spans="1:5">
      <c r="A6912" s="135">
        <v>44215</v>
      </c>
      <c r="B6912" s="136">
        <v>44215</v>
      </c>
      <c r="C6912" s="176" t="s">
        <v>711</v>
      </c>
      <c r="D6912" s="179">
        <f>VLOOKUP(Pag_Inicio_Corr_mas_casos[[#This Row],[Corregimiento]],Hoja3!$A$2:$D$676,4,0)</f>
        <v>80815</v>
      </c>
      <c r="E6912" s="178">
        <v>35</v>
      </c>
    </row>
    <row r="6913" spans="1:5">
      <c r="A6913" s="135">
        <v>44215</v>
      </c>
      <c r="B6913" s="136">
        <v>44215</v>
      </c>
      <c r="C6913" s="176" t="s">
        <v>801</v>
      </c>
      <c r="D6913" s="179">
        <f>VLOOKUP(Pag_Inicio_Corr_mas_casos[[#This Row],[Corregimiento]],Hoja3!$A$2:$D$676,4,0)</f>
        <v>80812</v>
      </c>
      <c r="E6913" s="178">
        <v>34</v>
      </c>
    </row>
    <row r="6914" spans="1:5">
      <c r="A6914" s="135">
        <v>44215</v>
      </c>
      <c r="B6914" s="136">
        <v>44215</v>
      </c>
      <c r="C6914" s="176" t="s">
        <v>706</v>
      </c>
      <c r="D6914" s="179">
        <f>VLOOKUP(Pag_Inicio_Corr_mas_casos[[#This Row],[Corregimiento]],Hoja3!$A$2:$D$676,4,0)</f>
        <v>80813</v>
      </c>
      <c r="E6914" s="178">
        <v>34</v>
      </c>
    </row>
    <row r="6915" spans="1:5">
      <c r="A6915" s="135">
        <v>44215</v>
      </c>
      <c r="B6915" s="136">
        <v>44215</v>
      </c>
      <c r="C6915" s="176" t="s">
        <v>696</v>
      </c>
      <c r="D6915" s="179">
        <f>VLOOKUP(Pag_Inicio_Corr_mas_casos[[#This Row],[Corregimiento]],Hoja3!$A$2:$D$676,4,0)</f>
        <v>80823</v>
      </c>
      <c r="E6915" s="178">
        <v>33</v>
      </c>
    </row>
    <row r="6916" spans="1:5">
      <c r="A6916" s="135">
        <v>44215</v>
      </c>
      <c r="B6916" s="136">
        <v>44215</v>
      </c>
      <c r="C6916" s="176" t="s">
        <v>722</v>
      </c>
      <c r="D6916" s="179">
        <f>VLOOKUP(Pag_Inicio_Corr_mas_casos[[#This Row],[Corregimiento]],Hoja3!$A$2:$D$676,4,0)</f>
        <v>30107</v>
      </c>
      <c r="E6916" s="178">
        <v>30</v>
      </c>
    </row>
    <row r="6917" spans="1:5">
      <c r="A6917" s="135">
        <v>44215</v>
      </c>
      <c r="B6917" s="136">
        <v>44215</v>
      </c>
      <c r="C6917" s="176" t="s">
        <v>815</v>
      </c>
      <c r="D6917" s="179">
        <f>VLOOKUP(Pag_Inicio_Corr_mas_casos[[#This Row],[Corregimiento]],Hoja3!$A$2:$D$676,4,0)</f>
        <v>40601</v>
      </c>
      <c r="E6917" s="178">
        <v>30</v>
      </c>
    </row>
    <row r="6918" spans="1:5">
      <c r="A6918" s="135">
        <v>44215</v>
      </c>
      <c r="B6918" s="136">
        <v>44215</v>
      </c>
      <c r="C6918" s="176" t="s">
        <v>716</v>
      </c>
      <c r="D6918" s="179">
        <f>VLOOKUP(Pag_Inicio_Corr_mas_casos[[#This Row],[Corregimiento]],Hoja3!$A$2:$D$676,4,0)</f>
        <v>20601</v>
      </c>
      <c r="E6918" s="178">
        <v>30</v>
      </c>
    </row>
    <row r="6919" spans="1:5">
      <c r="A6919" s="135">
        <v>44215</v>
      </c>
      <c r="B6919" s="136">
        <v>44215</v>
      </c>
      <c r="C6919" s="176" t="s">
        <v>695</v>
      </c>
      <c r="D6919" s="179">
        <f>VLOOKUP(Pag_Inicio_Corr_mas_casos[[#This Row],[Corregimiento]],Hoja3!$A$2:$D$676,4,0)</f>
        <v>80806</v>
      </c>
      <c r="E6919" s="178">
        <v>29</v>
      </c>
    </row>
    <row r="6920" spans="1:5">
      <c r="A6920" s="135">
        <v>44215</v>
      </c>
      <c r="B6920" s="136">
        <v>44215</v>
      </c>
      <c r="C6920" s="176" t="s">
        <v>708</v>
      </c>
      <c r="D6920" s="179">
        <f>VLOOKUP(Pag_Inicio_Corr_mas_casos[[#This Row],[Corregimiento]],Hoja3!$A$2:$D$676,4,0)</f>
        <v>80817</v>
      </c>
      <c r="E6920" s="178">
        <v>29</v>
      </c>
    </row>
    <row r="6921" spans="1:5">
      <c r="A6921" s="135">
        <v>44215</v>
      </c>
      <c r="B6921" s="136">
        <v>44215</v>
      </c>
      <c r="C6921" s="176" t="s">
        <v>775</v>
      </c>
      <c r="D6921" s="179">
        <f>VLOOKUP(Pag_Inicio_Corr_mas_casos[[#This Row],[Corregimiento]],Hoja3!$A$2:$D$676,4,0)</f>
        <v>81002</v>
      </c>
      <c r="E6921" s="178">
        <v>27</v>
      </c>
    </row>
    <row r="6922" spans="1:5">
      <c r="A6922" s="135">
        <v>44215</v>
      </c>
      <c r="B6922" s="136">
        <v>44215</v>
      </c>
      <c r="C6922" s="176" t="s">
        <v>751</v>
      </c>
      <c r="D6922" s="179">
        <f>VLOOKUP(Pag_Inicio_Corr_mas_casos[[#This Row],[Corregimiento]],Hoja3!$A$2:$D$676,4,0)</f>
        <v>80802</v>
      </c>
      <c r="E6922" s="178">
        <v>27</v>
      </c>
    </row>
    <row r="6923" spans="1:5">
      <c r="A6923" s="98">
        <v>44216</v>
      </c>
      <c r="B6923" s="180">
        <v>44216</v>
      </c>
      <c r="C6923" s="181" t="s">
        <v>823</v>
      </c>
      <c r="D6923" s="182">
        <f>VLOOKUP(Pag_Inicio_Corr_mas_casos[[#This Row],[Corregimiento]],Hoja3!$A$2:$D$676,4,0)</f>
        <v>130101</v>
      </c>
      <c r="E6923" s="183">
        <v>61</v>
      </c>
    </row>
    <row r="6924" spans="1:5">
      <c r="A6924" s="98">
        <v>44216</v>
      </c>
      <c r="B6924" s="180">
        <v>44216</v>
      </c>
      <c r="C6924" s="181" t="s">
        <v>525</v>
      </c>
      <c r="D6924" s="182">
        <f>VLOOKUP(Pag_Inicio_Corr_mas_casos[[#This Row],[Corregimiento]],Hoja3!$A$2:$D$676,4,0)</f>
        <v>80821</v>
      </c>
      <c r="E6924" s="183">
        <v>55</v>
      </c>
    </row>
    <row r="6925" spans="1:5">
      <c r="A6925" s="98">
        <v>44216</v>
      </c>
      <c r="B6925" s="180">
        <v>44216</v>
      </c>
      <c r="C6925" s="181" t="s">
        <v>777</v>
      </c>
      <c r="D6925" s="182">
        <f>VLOOKUP(Pag_Inicio_Corr_mas_casos[[#This Row],[Corregimiento]],Hoja3!$A$2:$D$676,4,0)</f>
        <v>91001</v>
      </c>
      <c r="E6925" s="183">
        <v>54</v>
      </c>
    </row>
    <row r="6926" spans="1:5">
      <c r="A6926" s="98">
        <v>44216</v>
      </c>
      <c r="B6926" s="180">
        <v>44216</v>
      </c>
      <c r="C6926" s="181" t="s">
        <v>791</v>
      </c>
      <c r="D6926" s="182">
        <f>VLOOKUP(Pag_Inicio_Corr_mas_casos[[#This Row],[Corregimiento]],Hoja3!$A$2:$D$676,4,0)</f>
        <v>130106</v>
      </c>
      <c r="E6926" s="183">
        <v>54</v>
      </c>
    </row>
    <row r="6927" spans="1:5">
      <c r="A6927" s="98">
        <v>44216</v>
      </c>
      <c r="B6927" s="180">
        <v>44216</v>
      </c>
      <c r="C6927" s="181" t="s">
        <v>767</v>
      </c>
      <c r="D6927" s="182">
        <f>VLOOKUP(Pag_Inicio_Corr_mas_casos[[#This Row],[Corregimiento]],Hoja3!$A$2:$D$676,4,0)</f>
        <v>80819</v>
      </c>
      <c r="E6927" s="183">
        <v>53</v>
      </c>
    </row>
    <row r="6928" spans="1:5">
      <c r="A6928" s="98">
        <v>44216</v>
      </c>
      <c r="B6928" s="180">
        <v>44216</v>
      </c>
      <c r="C6928" s="181" t="s">
        <v>868</v>
      </c>
      <c r="D6928" s="182">
        <f>VLOOKUP(Pag_Inicio_Corr_mas_casos[[#This Row],[Corregimiento]],Hoja3!$A$2:$D$676,4,0)</f>
        <v>20307</v>
      </c>
      <c r="E6928" s="183">
        <v>45</v>
      </c>
    </row>
    <row r="6929" spans="1:5">
      <c r="A6929" s="98">
        <v>44216</v>
      </c>
      <c r="B6929" s="180">
        <v>44216</v>
      </c>
      <c r="C6929" s="181" t="s">
        <v>706</v>
      </c>
      <c r="D6929" s="182">
        <f>VLOOKUP(Pag_Inicio_Corr_mas_casos[[#This Row],[Corregimiento]],Hoja3!$A$2:$D$676,4,0)</f>
        <v>80813</v>
      </c>
      <c r="E6929" s="183">
        <v>34</v>
      </c>
    </row>
    <row r="6930" spans="1:5">
      <c r="A6930" s="98">
        <v>44216</v>
      </c>
      <c r="B6930" s="180">
        <v>44216</v>
      </c>
      <c r="C6930" s="181" t="s">
        <v>801</v>
      </c>
      <c r="D6930" s="182">
        <f>VLOOKUP(Pag_Inicio_Corr_mas_casos[[#This Row],[Corregimiento]],Hoja3!$A$2:$D$676,4,0)</f>
        <v>80812</v>
      </c>
      <c r="E6930" s="183">
        <v>34</v>
      </c>
    </row>
    <row r="6931" spans="1:5">
      <c r="A6931" s="98">
        <v>44216</v>
      </c>
      <c r="B6931" s="180">
        <v>44216</v>
      </c>
      <c r="C6931" s="181" t="s">
        <v>699</v>
      </c>
      <c r="D6931" s="182">
        <f>VLOOKUP(Pag_Inicio_Corr_mas_casos[[#This Row],[Corregimiento]],Hoja3!$A$2:$D$676,4,0)</f>
        <v>130708</v>
      </c>
      <c r="E6931" s="183">
        <v>33</v>
      </c>
    </row>
    <row r="6932" spans="1:5">
      <c r="A6932" s="98">
        <v>44216</v>
      </c>
      <c r="B6932" s="180">
        <v>44216</v>
      </c>
      <c r="C6932" s="181" t="s">
        <v>696</v>
      </c>
      <c r="D6932" s="182">
        <f>VLOOKUP(Pag_Inicio_Corr_mas_casos[[#This Row],[Corregimiento]],Hoja3!$A$2:$D$676,4,0)</f>
        <v>80823</v>
      </c>
      <c r="E6932" s="183">
        <v>31</v>
      </c>
    </row>
    <row r="6933" spans="1:5">
      <c r="A6933" s="98">
        <v>44216</v>
      </c>
      <c r="B6933" s="180">
        <v>44216</v>
      </c>
      <c r="C6933" s="181" t="s">
        <v>815</v>
      </c>
      <c r="D6933" s="182">
        <f>VLOOKUP(Pag_Inicio_Corr_mas_casos[[#This Row],[Corregimiento]],Hoja3!$A$2:$D$676,4,0)</f>
        <v>40601</v>
      </c>
      <c r="E6933" s="183">
        <v>31</v>
      </c>
    </row>
    <row r="6934" spans="1:5">
      <c r="A6934" s="98">
        <v>44216</v>
      </c>
      <c r="B6934" s="180">
        <v>44216</v>
      </c>
      <c r="C6934" s="181" t="s">
        <v>708</v>
      </c>
      <c r="D6934" s="182">
        <f>VLOOKUP(Pag_Inicio_Corr_mas_casos[[#This Row],[Corregimiento]],Hoja3!$A$2:$D$676,4,0)</f>
        <v>80817</v>
      </c>
      <c r="E6934" s="183">
        <v>30</v>
      </c>
    </row>
    <row r="6935" spans="1:5">
      <c r="A6935" s="98">
        <v>44216</v>
      </c>
      <c r="B6935" s="180">
        <v>44216</v>
      </c>
      <c r="C6935" s="181" t="s">
        <v>709</v>
      </c>
      <c r="D6935" s="182">
        <f>VLOOKUP(Pag_Inicio_Corr_mas_casos[[#This Row],[Corregimiento]],Hoja3!$A$2:$D$676,4,0)</f>
        <v>80822</v>
      </c>
      <c r="E6935" s="183">
        <v>30</v>
      </c>
    </row>
    <row r="6936" spans="1:5">
      <c r="A6936" s="98">
        <v>44216</v>
      </c>
      <c r="B6936" s="180">
        <v>44216</v>
      </c>
      <c r="C6936" s="181" t="s">
        <v>776</v>
      </c>
      <c r="D6936" s="182">
        <f>VLOOKUP(Pag_Inicio_Corr_mas_casos[[#This Row],[Corregimiento]],Hoja3!$A$2:$D$676,4,0)</f>
        <v>81003</v>
      </c>
      <c r="E6936" s="183">
        <v>28</v>
      </c>
    </row>
    <row r="6937" spans="1:5">
      <c r="A6937" s="98">
        <v>44216</v>
      </c>
      <c r="B6937" s="180">
        <v>44216</v>
      </c>
      <c r="C6937" s="181" t="s">
        <v>694</v>
      </c>
      <c r="D6937" s="182">
        <f>VLOOKUP(Pag_Inicio_Corr_mas_casos[[#This Row],[Corregimiento]],Hoja3!$A$2:$D$676,4,0)</f>
        <v>81009</v>
      </c>
      <c r="E6937" s="183">
        <v>28</v>
      </c>
    </row>
    <row r="6938" spans="1:5">
      <c r="A6938" s="98">
        <v>44216</v>
      </c>
      <c r="B6938" s="180">
        <v>44216</v>
      </c>
      <c r="C6938" s="181" t="s">
        <v>698</v>
      </c>
      <c r="D6938" s="182">
        <f>VLOOKUP(Pag_Inicio_Corr_mas_casos[[#This Row],[Corregimiento]],Hoja3!$A$2:$D$676,4,0)</f>
        <v>80816</v>
      </c>
      <c r="E6938" s="183">
        <v>28</v>
      </c>
    </row>
    <row r="6939" spans="1:5">
      <c r="A6939" s="98">
        <v>44216</v>
      </c>
      <c r="B6939" s="180">
        <v>44216</v>
      </c>
      <c r="C6939" s="181" t="s">
        <v>809</v>
      </c>
      <c r="D6939" s="182">
        <f>VLOOKUP(Pag_Inicio_Corr_mas_casos[[#This Row],[Corregimiento]],Hoja3!$A$2:$D$676,4,0)</f>
        <v>130102</v>
      </c>
      <c r="E6939" s="183">
        <v>27</v>
      </c>
    </row>
    <row r="6940" spans="1:5">
      <c r="A6940" s="98">
        <v>44216</v>
      </c>
      <c r="B6940" s="180">
        <v>44216</v>
      </c>
      <c r="C6940" s="181" t="s">
        <v>695</v>
      </c>
      <c r="D6940" s="182">
        <f>VLOOKUP(Pag_Inicio_Corr_mas_casos[[#This Row],[Corregimiento]],Hoja3!$A$2:$D$676,4,0)</f>
        <v>80806</v>
      </c>
      <c r="E6940" s="183">
        <v>27</v>
      </c>
    </row>
    <row r="6941" spans="1:5">
      <c r="A6941" s="98">
        <v>44216</v>
      </c>
      <c r="B6941" s="180">
        <v>44216</v>
      </c>
      <c r="C6941" s="181" t="s">
        <v>711</v>
      </c>
      <c r="D6941" s="182">
        <f>VLOOKUP(Pag_Inicio_Corr_mas_casos[[#This Row],[Corregimiento]],Hoja3!$A$2:$D$676,4,0)</f>
        <v>80815</v>
      </c>
      <c r="E6941" s="183">
        <v>25</v>
      </c>
    </row>
    <row r="6942" spans="1:5">
      <c r="A6942" s="98">
        <v>44216</v>
      </c>
      <c r="B6942" s="180">
        <v>44216</v>
      </c>
      <c r="C6942" s="181" t="s">
        <v>770</v>
      </c>
      <c r="D6942" s="182">
        <f>VLOOKUP(Pag_Inicio_Corr_mas_casos[[#This Row],[Corregimiento]],Hoja3!$A$2:$D$676,4,0)</f>
        <v>130702</v>
      </c>
      <c r="E6942" s="183">
        <v>24</v>
      </c>
    </row>
    <row r="6943" spans="1:5">
      <c r="A6943" s="127">
        <v>44217</v>
      </c>
      <c r="B6943" s="184">
        <v>44217</v>
      </c>
      <c r="C6943" s="185" t="s">
        <v>801</v>
      </c>
      <c r="D6943" s="186">
        <f>VLOOKUP(Pag_Inicio_Corr_mas_casos[[#This Row],[Corregimiento]],Hoja3!$A$2:$D$676,4,0)</f>
        <v>80812</v>
      </c>
      <c r="E6943" s="187">
        <v>40</v>
      </c>
    </row>
    <row r="6944" spans="1:5">
      <c r="A6944" s="127">
        <v>44217</v>
      </c>
      <c r="B6944" s="184">
        <v>44217</v>
      </c>
      <c r="C6944" s="185" t="s">
        <v>698</v>
      </c>
      <c r="D6944" s="186">
        <f>VLOOKUP(Pag_Inicio_Corr_mas_casos[[#This Row],[Corregimiento]],Hoja3!$A$2:$D$676,4,0)</f>
        <v>80816</v>
      </c>
      <c r="E6944" s="187">
        <v>36</v>
      </c>
    </row>
    <row r="6945" spans="1:5">
      <c r="A6945" s="127">
        <v>44217</v>
      </c>
      <c r="B6945" s="184">
        <v>44217</v>
      </c>
      <c r="C6945" s="185" t="s">
        <v>767</v>
      </c>
      <c r="D6945" s="186">
        <f>VLOOKUP(Pag_Inicio_Corr_mas_casos[[#This Row],[Corregimiento]],Hoja3!$A$2:$D$676,4,0)</f>
        <v>80819</v>
      </c>
      <c r="E6945" s="187">
        <v>35</v>
      </c>
    </row>
    <row r="6946" spans="1:5">
      <c r="A6946" s="127">
        <v>44217</v>
      </c>
      <c r="B6946" s="184">
        <v>44217</v>
      </c>
      <c r="C6946" s="185" t="s">
        <v>791</v>
      </c>
      <c r="D6946" s="186">
        <f>VLOOKUP(Pag_Inicio_Corr_mas_casos[[#This Row],[Corregimiento]],Hoja3!$A$2:$D$676,4,0)</f>
        <v>130106</v>
      </c>
      <c r="E6946" s="187">
        <v>35</v>
      </c>
    </row>
    <row r="6947" spans="1:5">
      <c r="A6947" s="127">
        <v>44217</v>
      </c>
      <c r="B6947" s="184">
        <v>44217</v>
      </c>
      <c r="C6947" s="185" t="s">
        <v>815</v>
      </c>
      <c r="D6947" s="186">
        <f>VLOOKUP(Pag_Inicio_Corr_mas_casos[[#This Row],[Corregimiento]],Hoja3!$A$2:$D$676,4,0)</f>
        <v>40601</v>
      </c>
      <c r="E6947" s="187">
        <v>34</v>
      </c>
    </row>
    <row r="6948" spans="1:5">
      <c r="A6948" s="127">
        <v>44217</v>
      </c>
      <c r="B6948" s="184">
        <v>44217</v>
      </c>
      <c r="C6948" s="185" t="s">
        <v>525</v>
      </c>
      <c r="D6948" s="186">
        <f>VLOOKUP(Pag_Inicio_Corr_mas_casos[[#This Row],[Corregimiento]],Hoja3!$A$2:$D$676,4,0)</f>
        <v>80821</v>
      </c>
      <c r="E6948" s="187">
        <v>33</v>
      </c>
    </row>
    <row r="6949" spans="1:5">
      <c r="A6949" s="127">
        <v>44217</v>
      </c>
      <c r="B6949" s="184">
        <v>44217</v>
      </c>
      <c r="C6949" s="185" t="s">
        <v>711</v>
      </c>
      <c r="D6949" s="186">
        <f>VLOOKUP(Pag_Inicio_Corr_mas_casos[[#This Row],[Corregimiento]],Hoja3!$A$2:$D$676,4,0)</f>
        <v>80815</v>
      </c>
      <c r="E6949" s="187">
        <v>33</v>
      </c>
    </row>
    <row r="6950" spans="1:5">
      <c r="A6950" s="127">
        <v>44217</v>
      </c>
      <c r="B6950" s="184">
        <v>44217</v>
      </c>
      <c r="C6950" s="185" t="s">
        <v>823</v>
      </c>
      <c r="D6950" s="186">
        <f>VLOOKUP(Pag_Inicio_Corr_mas_casos[[#This Row],[Corregimiento]],Hoja3!$A$2:$D$676,4,0)</f>
        <v>130101</v>
      </c>
      <c r="E6950" s="187">
        <v>30</v>
      </c>
    </row>
    <row r="6951" spans="1:5">
      <c r="A6951" s="127">
        <v>44217</v>
      </c>
      <c r="B6951" s="184">
        <v>44217</v>
      </c>
      <c r="C6951" s="185" t="s">
        <v>695</v>
      </c>
      <c r="D6951" s="186">
        <f>VLOOKUP(Pag_Inicio_Corr_mas_casos[[#This Row],[Corregimiento]],Hoja3!$A$2:$D$676,4,0)</f>
        <v>80806</v>
      </c>
      <c r="E6951" s="187">
        <v>30</v>
      </c>
    </row>
    <row r="6952" spans="1:5">
      <c r="A6952" s="127">
        <v>44217</v>
      </c>
      <c r="B6952" s="184">
        <v>44217</v>
      </c>
      <c r="C6952" s="185" t="s">
        <v>766</v>
      </c>
      <c r="D6952" s="186">
        <f>VLOOKUP(Pag_Inicio_Corr_mas_casos[[#This Row],[Corregimiento]],Hoja3!$A$2:$D$676,4,0)</f>
        <v>80809</v>
      </c>
      <c r="E6952" s="187">
        <v>30</v>
      </c>
    </row>
    <row r="6953" spans="1:5">
      <c r="A6953" s="127">
        <v>44217</v>
      </c>
      <c r="B6953" s="184">
        <v>44217</v>
      </c>
      <c r="C6953" s="185" t="s">
        <v>692</v>
      </c>
      <c r="D6953" s="186">
        <f>VLOOKUP(Pag_Inicio_Corr_mas_casos[[#This Row],[Corregimiento]],Hoja3!$A$2:$D$676,4,0)</f>
        <v>80810</v>
      </c>
      <c r="E6953" s="187">
        <v>29</v>
      </c>
    </row>
    <row r="6954" spans="1:5">
      <c r="A6954" s="127">
        <v>44217</v>
      </c>
      <c r="B6954" s="184">
        <v>44217</v>
      </c>
      <c r="C6954" s="185" t="s">
        <v>694</v>
      </c>
      <c r="D6954" s="186">
        <f>VLOOKUP(Pag_Inicio_Corr_mas_casos[[#This Row],[Corregimiento]],Hoja3!$A$2:$D$676,4,0)</f>
        <v>81009</v>
      </c>
      <c r="E6954" s="187">
        <v>29</v>
      </c>
    </row>
    <row r="6955" spans="1:5">
      <c r="A6955" s="127">
        <v>44217</v>
      </c>
      <c r="B6955" s="184">
        <v>44217</v>
      </c>
      <c r="C6955" s="185" t="s">
        <v>697</v>
      </c>
      <c r="D6955" s="186">
        <f>VLOOKUP(Pag_Inicio_Corr_mas_casos[[#This Row],[Corregimiento]],Hoja3!$A$2:$D$676,4,0)</f>
        <v>80807</v>
      </c>
      <c r="E6955" s="187">
        <v>28</v>
      </c>
    </row>
    <row r="6956" spans="1:5">
      <c r="A6956" s="127">
        <v>44217</v>
      </c>
      <c r="B6956" s="184">
        <v>44217</v>
      </c>
      <c r="C6956" s="185" t="s">
        <v>709</v>
      </c>
      <c r="D6956" s="186">
        <f>VLOOKUP(Pag_Inicio_Corr_mas_casos[[#This Row],[Corregimiento]],Hoja3!$A$2:$D$676,4,0)</f>
        <v>80822</v>
      </c>
      <c r="E6956" s="187">
        <v>27</v>
      </c>
    </row>
    <row r="6957" spans="1:5">
      <c r="A6957" s="127">
        <v>44217</v>
      </c>
      <c r="B6957" s="184">
        <v>44217</v>
      </c>
      <c r="C6957" s="185" t="s">
        <v>707</v>
      </c>
      <c r="D6957" s="186">
        <f>VLOOKUP(Pag_Inicio_Corr_mas_casos[[#This Row],[Corregimiento]],Hoja3!$A$2:$D$676,4,0)</f>
        <v>80820</v>
      </c>
      <c r="E6957" s="187">
        <v>27</v>
      </c>
    </row>
    <row r="6958" spans="1:5">
      <c r="A6958" s="127">
        <v>44217</v>
      </c>
      <c r="B6958" s="184">
        <v>44217</v>
      </c>
      <c r="C6958" s="185" t="s">
        <v>703</v>
      </c>
      <c r="D6958" s="186">
        <f>VLOOKUP(Pag_Inicio_Corr_mas_casos[[#This Row],[Corregimiento]],Hoja3!$A$2:$D$676,4,0)</f>
        <v>80811</v>
      </c>
      <c r="E6958" s="187">
        <v>27</v>
      </c>
    </row>
    <row r="6959" spans="1:5">
      <c r="A6959" s="127">
        <v>44217</v>
      </c>
      <c r="B6959" s="184">
        <v>44217</v>
      </c>
      <c r="C6959" s="185" t="s">
        <v>787</v>
      </c>
      <c r="D6959" s="186">
        <f>VLOOKUP(Pag_Inicio_Corr_mas_casos[[#This Row],[Corregimiento]],Hoja3!$A$2:$D$676,4,0)</f>
        <v>30104</v>
      </c>
      <c r="E6959" s="187">
        <v>25</v>
      </c>
    </row>
    <row r="6960" spans="1:5">
      <c r="A6960" s="127">
        <v>44217</v>
      </c>
      <c r="B6960" s="184">
        <v>44217</v>
      </c>
      <c r="C6960" s="185" t="s">
        <v>777</v>
      </c>
      <c r="D6960" s="186">
        <f>VLOOKUP(Pag_Inicio_Corr_mas_casos[[#This Row],[Corregimiento]],Hoja3!$A$2:$D$676,4,0)</f>
        <v>91001</v>
      </c>
      <c r="E6960" s="187">
        <v>25</v>
      </c>
    </row>
    <row r="6961" spans="1:5">
      <c r="A6961" s="127">
        <v>44217</v>
      </c>
      <c r="B6961" s="184">
        <v>44217</v>
      </c>
      <c r="C6961" s="185" t="s">
        <v>774</v>
      </c>
      <c r="D6961" s="186">
        <f>VLOOKUP(Pag_Inicio_Corr_mas_casos[[#This Row],[Corregimiento]],Hoja3!$A$2:$D$676,4,0)</f>
        <v>81001</v>
      </c>
      <c r="E6961" s="187">
        <v>23</v>
      </c>
    </row>
    <row r="6962" spans="1:5">
      <c r="A6962" s="127">
        <v>44217</v>
      </c>
      <c r="B6962" s="184">
        <v>44217</v>
      </c>
      <c r="C6962" s="185" t="s">
        <v>722</v>
      </c>
      <c r="D6962" s="186">
        <f>VLOOKUP(Pag_Inicio_Corr_mas_casos[[#This Row],[Corregimiento]],Hoja3!$A$2:$D$676,4,0)</f>
        <v>30107</v>
      </c>
      <c r="E6962" s="187">
        <v>23</v>
      </c>
    </row>
    <row r="6963" spans="1:5">
      <c r="A6963" s="158">
        <v>44218</v>
      </c>
      <c r="B6963" s="188">
        <v>44218</v>
      </c>
      <c r="C6963" s="189" t="s">
        <v>767</v>
      </c>
      <c r="D6963" s="190">
        <f>VLOOKUP(Pag_Inicio_Corr_mas_casos[[#This Row],[Corregimiento]],Hoja3!$A$2:$D$676,4,0)</f>
        <v>80819</v>
      </c>
      <c r="E6963" s="191">
        <v>44</v>
      </c>
    </row>
    <row r="6964" spans="1:5">
      <c r="A6964" s="158">
        <v>44218</v>
      </c>
      <c r="B6964" s="188">
        <v>44218</v>
      </c>
      <c r="C6964" s="189" t="s">
        <v>791</v>
      </c>
      <c r="D6964" s="190">
        <f>VLOOKUP(Pag_Inicio_Corr_mas_casos[[#This Row],[Corregimiento]],Hoja3!$A$2:$D$676,4,0)</f>
        <v>130106</v>
      </c>
      <c r="E6964" s="191">
        <v>44</v>
      </c>
    </row>
    <row r="6965" spans="1:5">
      <c r="A6965" s="158">
        <v>44218</v>
      </c>
      <c r="B6965" s="188">
        <v>44218</v>
      </c>
      <c r="C6965" s="189" t="s">
        <v>815</v>
      </c>
      <c r="D6965" s="190">
        <f>VLOOKUP(Pag_Inicio_Corr_mas_casos[[#This Row],[Corregimiento]],Hoja3!$A$2:$D$676,4,0)</f>
        <v>40601</v>
      </c>
      <c r="E6965" s="191">
        <v>42</v>
      </c>
    </row>
    <row r="6966" spans="1:5">
      <c r="A6966" s="158">
        <v>44218</v>
      </c>
      <c r="B6966" s="188">
        <v>44218</v>
      </c>
      <c r="C6966" s="189" t="s">
        <v>770</v>
      </c>
      <c r="D6966" s="190">
        <f>VLOOKUP(Pag_Inicio_Corr_mas_casos[[#This Row],[Corregimiento]],Hoja3!$A$2:$D$676,4,0)</f>
        <v>130702</v>
      </c>
      <c r="E6966" s="191">
        <v>38</v>
      </c>
    </row>
    <row r="6967" spans="1:5">
      <c r="A6967" s="158">
        <v>44218</v>
      </c>
      <c r="B6967" s="188">
        <v>44218</v>
      </c>
      <c r="C6967" s="189" t="s">
        <v>696</v>
      </c>
      <c r="D6967" s="190">
        <f>VLOOKUP(Pag_Inicio_Corr_mas_casos[[#This Row],[Corregimiento]],Hoja3!$A$2:$D$676,4,0)</f>
        <v>80823</v>
      </c>
      <c r="E6967" s="191">
        <v>37</v>
      </c>
    </row>
    <row r="6968" spans="1:5">
      <c r="A6968" s="158">
        <v>44218</v>
      </c>
      <c r="B6968" s="188">
        <v>44218</v>
      </c>
      <c r="C6968" s="189" t="s">
        <v>801</v>
      </c>
      <c r="D6968" s="190">
        <f>VLOOKUP(Pag_Inicio_Corr_mas_casos[[#This Row],[Corregimiento]],Hoja3!$A$2:$D$676,4,0)</f>
        <v>80812</v>
      </c>
      <c r="E6968" s="191">
        <v>31</v>
      </c>
    </row>
    <row r="6969" spans="1:5">
      <c r="A6969" s="158">
        <v>44218</v>
      </c>
      <c r="B6969" s="188">
        <v>44218</v>
      </c>
      <c r="C6969" s="189" t="s">
        <v>774</v>
      </c>
      <c r="D6969" s="190">
        <f>VLOOKUP(Pag_Inicio_Corr_mas_casos[[#This Row],[Corregimiento]],Hoja3!$A$2:$D$676,4,0)</f>
        <v>81001</v>
      </c>
      <c r="E6969" s="191">
        <v>30</v>
      </c>
    </row>
    <row r="6970" spans="1:5">
      <c r="A6970" s="158">
        <v>44218</v>
      </c>
      <c r="B6970" s="188">
        <v>44218</v>
      </c>
      <c r="C6970" s="189" t="s">
        <v>699</v>
      </c>
      <c r="D6970" s="190">
        <f>VLOOKUP(Pag_Inicio_Corr_mas_casos[[#This Row],[Corregimiento]],Hoja3!$A$2:$D$676,4,0)</f>
        <v>130708</v>
      </c>
      <c r="E6970" s="191">
        <v>30</v>
      </c>
    </row>
    <row r="6971" spans="1:5">
      <c r="A6971" s="158">
        <v>44218</v>
      </c>
      <c r="B6971" s="188">
        <v>44218</v>
      </c>
      <c r="C6971" s="189" t="s">
        <v>777</v>
      </c>
      <c r="D6971" s="190">
        <f>VLOOKUP(Pag_Inicio_Corr_mas_casos[[#This Row],[Corregimiento]],Hoja3!$A$2:$D$676,4,0)</f>
        <v>91001</v>
      </c>
      <c r="E6971" s="191">
        <v>30</v>
      </c>
    </row>
    <row r="6972" spans="1:5">
      <c r="A6972" s="158">
        <v>44218</v>
      </c>
      <c r="B6972" s="188">
        <v>44218</v>
      </c>
      <c r="C6972" s="189" t="s">
        <v>709</v>
      </c>
      <c r="D6972" s="190">
        <f>VLOOKUP(Pag_Inicio_Corr_mas_casos[[#This Row],[Corregimiento]],Hoja3!$A$2:$D$676,4,0)</f>
        <v>80822</v>
      </c>
      <c r="E6972" s="191">
        <v>29</v>
      </c>
    </row>
    <row r="6973" spans="1:5">
      <c r="A6973" s="158">
        <v>44218</v>
      </c>
      <c r="B6973" s="188">
        <v>44218</v>
      </c>
      <c r="C6973" s="189" t="s">
        <v>809</v>
      </c>
      <c r="D6973" s="190">
        <f>VLOOKUP(Pag_Inicio_Corr_mas_casos[[#This Row],[Corregimiento]],Hoja3!$A$2:$D$676,4,0)</f>
        <v>130102</v>
      </c>
      <c r="E6973" s="191">
        <v>28</v>
      </c>
    </row>
    <row r="6974" spans="1:5">
      <c r="A6974" s="158">
        <v>44218</v>
      </c>
      <c r="B6974" s="188">
        <v>44218</v>
      </c>
      <c r="C6974" s="189" t="s">
        <v>714</v>
      </c>
      <c r="D6974" s="190">
        <f>VLOOKUP(Pag_Inicio_Corr_mas_casos[[#This Row],[Corregimiento]],Hoja3!$A$2:$D$676,4,0)</f>
        <v>130701</v>
      </c>
      <c r="E6974" s="191">
        <v>27</v>
      </c>
    </row>
    <row r="6975" spans="1:5">
      <c r="A6975" s="158">
        <v>44218</v>
      </c>
      <c r="B6975" s="188">
        <v>44218</v>
      </c>
      <c r="C6975" s="189" t="s">
        <v>700</v>
      </c>
      <c r="D6975" s="190">
        <f>VLOOKUP(Pag_Inicio_Corr_mas_casos[[#This Row],[Corregimiento]],Hoja3!$A$2:$D$676,4,0)</f>
        <v>81007</v>
      </c>
      <c r="E6975" s="191">
        <v>27</v>
      </c>
    </row>
    <row r="6976" spans="1:5">
      <c r="A6976" s="158">
        <v>44218</v>
      </c>
      <c r="B6976" s="188">
        <v>44218</v>
      </c>
      <c r="C6976" s="189" t="s">
        <v>695</v>
      </c>
      <c r="D6976" s="190">
        <f>VLOOKUP(Pag_Inicio_Corr_mas_casos[[#This Row],[Corregimiento]],Hoja3!$A$2:$D$676,4,0)</f>
        <v>80806</v>
      </c>
      <c r="E6976" s="191">
        <v>27</v>
      </c>
    </row>
    <row r="6977" spans="1:5">
      <c r="A6977" s="158">
        <v>44218</v>
      </c>
      <c r="B6977" s="188">
        <v>44218</v>
      </c>
      <c r="C6977" s="189" t="s">
        <v>712</v>
      </c>
      <c r="D6977" s="190">
        <f>VLOOKUP(Pag_Inicio_Corr_mas_casos[[#This Row],[Corregimiento]],Hoja3!$A$2:$D$676,4,0)</f>
        <v>130716</v>
      </c>
      <c r="E6977" s="191">
        <v>27</v>
      </c>
    </row>
    <row r="6978" spans="1:5">
      <c r="A6978" s="158">
        <v>44218</v>
      </c>
      <c r="B6978" s="188">
        <v>44218</v>
      </c>
      <c r="C6978" s="189" t="s">
        <v>525</v>
      </c>
      <c r="D6978" s="190">
        <f>VLOOKUP(Pag_Inicio_Corr_mas_casos[[#This Row],[Corregimiento]],Hoja3!$A$2:$D$676,4,0)</f>
        <v>80821</v>
      </c>
      <c r="E6978" s="191">
        <v>26</v>
      </c>
    </row>
    <row r="6979" spans="1:5">
      <c r="A6979" s="158">
        <v>44218</v>
      </c>
      <c r="B6979" s="188">
        <v>44218</v>
      </c>
      <c r="C6979" s="189" t="s">
        <v>711</v>
      </c>
      <c r="D6979" s="190">
        <f>VLOOKUP(Pag_Inicio_Corr_mas_casos[[#This Row],[Corregimiento]],Hoja3!$A$2:$D$676,4,0)</f>
        <v>80815</v>
      </c>
      <c r="E6979" s="191">
        <v>25</v>
      </c>
    </row>
    <row r="6980" spans="1:5">
      <c r="A6980" s="158">
        <v>44218</v>
      </c>
      <c r="B6980" s="188">
        <v>44218</v>
      </c>
      <c r="C6980" s="189" t="s">
        <v>776</v>
      </c>
      <c r="D6980" s="190">
        <f>VLOOKUP(Pag_Inicio_Corr_mas_casos[[#This Row],[Corregimiento]],Hoja3!$A$2:$D$676,4,0)</f>
        <v>81003</v>
      </c>
      <c r="E6980" s="191">
        <v>25</v>
      </c>
    </row>
    <row r="6981" spans="1:5">
      <c r="A6981" s="158">
        <v>44218</v>
      </c>
      <c r="B6981" s="188">
        <v>44218</v>
      </c>
      <c r="C6981" s="189" t="s">
        <v>693</v>
      </c>
      <c r="D6981" s="190">
        <f>VLOOKUP(Pag_Inicio_Corr_mas_casos[[#This Row],[Corregimiento]],Hoja3!$A$2:$D$676,4,0)</f>
        <v>130717</v>
      </c>
      <c r="E6981" s="191">
        <v>24</v>
      </c>
    </row>
    <row r="6982" spans="1:5">
      <c r="A6982" s="158">
        <v>44218</v>
      </c>
      <c r="B6982" s="188">
        <v>44218</v>
      </c>
      <c r="C6982" s="189" t="s">
        <v>823</v>
      </c>
      <c r="D6982" s="190">
        <f>VLOOKUP(Pag_Inicio_Corr_mas_casos[[#This Row],[Corregimiento]],Hoja3!$A$2:$D$676,4,0)</f>
        <v>130101</v>
      </c>
      <c r="E6982" s="191">
        <v>23</v>
      </c>
    </row>
    <row r="6983" spans="1:5">
      <c r="A6983" s="90">
        <v>44219</v>
      </c>
      <c r="B6983" s="192">
        <v>44219</v>
      </c>
      <c r="C6983" s="193" t="s">
        <v>891</v>
      </c>
      <c r="D6983" s="194">
        <f>VLOOKUP(Pag_Inicio_Corr_mas_casos[[#This Row],[Corregimiento]],Hoja3!$A$2:$D$676,4,0)</f>
        <v>91001</v>
      </c>
      <c r="E6983" s="195">
        <v>57</v>
      </c>
    </row>
    <row r="6984" spans="1:5">
      <c r="A6984" s="90">
        <v>44219</v>
      </c>
      <c r="B6984" s="192">
        <v>44219</v>
      </c>
      <c r="C6984" s="193" t="s">
        <v>892</v>
      </c>
      <c r="D6984" s="194">
        <f>VLOOKUP(Pag_Inicio_Corr_mas_casos[[#This Row],[Corregimiento]],Hoja3!$A$2:$D$676,4,0)</f>
        <v>80819</v>
      </c>
      <c r="E6984" s="195">
        <v>54</v>
      </c>
    </row>
    <row r="6985" spans="1:5">
      <c r="A6985" s="90">
        <v>44219</v>
      </c>
      <c r="B6985" s="192">
        <v>44219</v>
      </c>
      <c r="C6985" s="193" t="s">
        <v>893</v>
      </c>
      <c r="D6985" s="194">
        <f>VLOOKUP(Pag_Inicio_Corr_mas_casos[[#This Row],[Corregimiento]],Hoja3!$A$2:$D$676,4,0)</f>
        <v>80815</v>
      </c>
      <c r="E6985" s="195">
        <v>46</v>
      </c>
    </row>
    <row r="6986" spans="1:5">
      <c r="A6986" s="90">
        <v>44219</v>
      </c>
      <c r="B6986" s="192">
        <v>44219</v>
      </c>
      <c r="C6986" s="193" t="s">
        <v>525</v>
      </c>
      <c r="D6986" s="194">
        <f>VLOOKUP(Pag_Inicio_Corr_mas_casos[[#This Row],[Corregimiento]],Hoja3!$A$2:$D$676,4,0)</f>
        <v>80821</v>
      </c>
      <c r="E6986" s="195">
        <v>44</v>
      </c>
    </row>
    <row r="6987" spans="1:5">
      <c r="A6987" s="90">
        <v>44219</v>
      </c>
      <c r="B6987" s="192">
        <v>44219</v>
      </c>
      <c r="C6987" s="193" t="s">
        <v>815</v>
      </c>
      <c r="D6987" s="194">
        <f>VLOOKUP(Pag_Inicio_Corr_mas_casos[[#This Row],[Corregimiento]],Hoja3!$A$2:$D$676,4,0)</f>
        <v>40601</v>
      </c>
      <c r="E6987" s="195">
        <v>39</v>
      </c>
    </row>
    <row r="6988" spans="1:5">
      <c r="A6988" s="90">
        <v>44219</v>
      </c>
      <c r="B6988" s="192">
        <v>44219</v>
      </c>
      <c r="C6988" s="193" t="s">
        <v>696</v>
      </c>
      <c r="D6988" s="194">
        <f>VLOOKUP(Pag_Inicio_Corr_mas_casos[[#This Row],[Corregimiento]],Hoja3!$A$2:$D$676,4,0)</f>
        <v>80823</v>
      </c>
      <c r="E6988" s="195">
        <v>37</v>
      </c>
    </row>
    <row r="6989" spans="1:5">
      <c r="A6989" s="90">
        <v>44219</v>
      </c>
      <c r="B6989" s="192">
        <v>44219</v>
      </c>
      <c r="C6989" s="193" t="s">
        <v>801</v>
      </c>
      <c r="D6989" s="194">
        <f>VLOOKUP(Pag_Inicio_Corr_mas_casos[[#This Row],[Corregimiento]],Hoja3!$A$2:$D$676,4,0)</f>
        <v>80812</v>
      </c>
      <c r="E6989" s="195">
        <v>37</v>
      </c>
    </row>
    <row r="6990" spans="1:5">
      <c r="A6990" s="90">
        <v>44219</v>
      </c>
      <c r="B6990" s="192">
        <v>44219</v>
      </c>
      <c r="C6990" s="193" t="s">
        <v>699</v>
      </c>
      <c r="D6990" s="194">
        <f>VLOOKUP(Pag_Inicio_Corr_mas_casos[[#This Row],[Corregimiento]],Hoja3!$A$2:$D$676,4,0)</f>
        <v>130708</v>
      </c>
      <c r="E6990" s="195">
        <v>35</v>
      </c>
    </row>
    <row r="6991" spans="1:5">
      <c r="A6991" s="90">
        <v>44219</v>
      </c>
      <c r="B6991" s="192">
        <v>44219</v>
      </c>
      <c r="C6991" s="193" t="s">
        <v>766</v>
      </c>
      <c r="D6991" s="194">
        <f>VLOOKUP(Pag_Inicio_Corr_mas_casos[[#This Row],[Corregimiento]],Hoja3!$A$2:$D$676,4,0)</f>
        <v>80809</v>
      </c>
      <c r="E6991" s="195">
        <v>35</v>
      </c>
    </row>
    <row r="6992" spans="1:5">
      <c r="A6992" s="90">
        <v>44219</v>
      </c>
      <c r="B6992" s="192">
        <v>44219</v>
      </c>
      <c r="C6992" s="193" t="s">
        <v>714</v>
      </c>
      <c r="D6992" s="194">
        <f>VLOOKUP(Pag_Inicio_Corr_mas_casos[[#This Row],[Corregimiento]],Hoja3!$A$2:$D$676,4,0)</f>
        <v>130701</v>
      </c>
      <c r="E6992" s="195">
        <v>33</v>
      </c>
    </row>
    <row r="6993" spans="1:5">
      <c r="A6993" s="90">
        <v>44219</v>
      </c>
      <c r="B6993" s="192">
        <v>44219</v>
      </c>
      <c r="C6993" s="193" t="s">
        <v>709</v>
      </c>
      <c r="D6993" s="194">
        <f>VLOOKUP(Pag_Inicio_Corr_mas_casos[[#This Row],[Corregimiento]],Hoja3!$A$2:$D$676,4,0)</f>
        <v>80822</v>
      </c>
      <c r="E6993" s="195">
        <v>32</v>
      </c>
    </row>
    <row r="6994" spans="1:5">
      <c r="A6994" s="90">
        <v>44219</v>
      </c>
      <c r="B6994" s="192">
        <v>44219</v>
      </c>
      <c r="C6994" s="193" t="s">
        <v>698</v>
      </c>
      <c r="D6994" s="194">
        <f>VLOOKUP(Pag_Inicio_Corr_mas_casos[[#This Row],[Corregimiento]],Hoja3!$A$2:$D$676,4,0)</f>
        <v>80816</v>
      </c>
      <c r="E6994" s="195">
        <v>30</v>
      </c>
    </row>
    <row r="6995" spans="1:5">
      <c r="A6995" s="90">
        <v>44219</v>
      </c>
      <c r="B6995" s="192">
        <v>44219</v>
      </c>
      <c r="C6995" s="193" t="s">
        <v>776</v>
      </c>
      <c r="D6995" s="194">
        <f>VLOOKUP(Pag_Inicio_Corr_mas_casos[[#This Row],[Corregimiento]],Hoja3!$A$2:$D$676,4,0)</f>
        <v>81003</v>
      </c>
      <c r="E6995" s="195">
        <v>29</v>
      </c>
    </row>
    <row r="6996" spans="1:5">
      <c r="A6996" s="90">
        <v>44219</v>
      </c>
      <c r="B6996" s="192">
        <v>44219</v>
      </c>
      <c r="C6996" s="193" t="s">
        <v>823</v>
      </c>
      <c r="D6996" s="194">
        <f>VLOOKUP(Pag_Inicio_Corr_mas_casos[[#This Row],[Corregimiento]],Hoja3!$A$2:$D$676,4,0)</f>
        <v>130101</v>
      </c>
      <c r="E6996" s="195">
        <v>28</v>
      </c>
    </row>
    <row r="6997" spans="1:5">
      <c r="A6997" s="90">
        <v>44219</v>
      </c>
      <c r="B6997" s="192">
        <v>44219</v>
      </c>
      <c r="C6997" s="193" t="s">
        <v>707</v>
      </c>
      <c r="D6997" s="194">
        <f>VLOOKUP(Pag_Inicio_Corr_mas_casos[[#This Row],[Corregimiento]],Hoja3!$A$2:$D$676,4,0)</f>
        <v>80820</v>
      </c>
      <c r="E6997" s="195">
        <v>28</v>
      </c>
    </row>
    <row r="6998" spans="1:5">
      <c r="A6998" s="90">
        <v>44219</v>
      </c>
      <c r="B6998" s="192">
        <v>44219</v>
      </c>
      <c r="C6998" s="193" t="s">
        <v>784</v>
      </c>
      <c r="D6998" s="194">
        <f>VLOOKUP(Pag_Inicio_Corr_mas_casos[[#This Row],[Corregimiento]],Hoja3!$A$2:$D$676,4,0)</f>
        <v>20609</v>
      </c>
      <c r="E6998" s="195">
        <v>28</v>
      </c>
    </row>
    <row r="6999" spans="1:5">
      <c r="A6999" s="90">
        <v>44219</v>
      </c>
      <c r="B6999" s="192">
        <v>44219</v>
      </c>
      <c r="C6999" s="193" t="s">
        <v>705</v>
      </c>
      <c r="D6999" s="194">
        <f>VLOOKUP(Pag_Inicio_Corr_mas_casos[[#This Row],[Corregimiento]],Hoja3!$A$2:$D$676,4,0)</f>
        <v>130107</v>
      </c>
      <c r="E6999" s="195">
        <v>27</v>
      </c>
    </row>
    <row r="7000" spans="1:5">
      <c r="A7000" s="90">
        <v>44219</v>
      </c>
      <c r="B7000" s="192">
        <v>44219</v>
      </c>
      <c r="C7000" s="193" t="s">
        <v>692</v>
      </c>
      <c r="D7000" s="194">
        <f>VLOOKUP(Pag_Inicio_Corr_mas_casos[[#This Row],[Corregimiento]],Hoja3!$A$2:$D$676,4,0)</f>
        <v>80810</v>
      </c>
      <c r="E7000" s="195">
        <v>27</v>
      </c>
    </row>
    <row r="7001" spans="1:5">
      <c r="A7001" s="90">
        <v>44219</v>
      </c>
      <c r="B7001" s="192">
        <v>44219</v>
      </c>
      <c r="C7001" s="193" t="s">
        <v>719</v>
      </c>
      <c r="D7001" s="194">
        <f>VLOOKUP(Pag_Inicio_Corr_mas_casos[[#This Row],[Corregimiento]],Hoja3!$A$2:$D$676,4,0)</f>
        <v>30113</v>
      </c>
      <c r="E7001" s="195">
        <v>27</v>
      </c>
    </row>
    <row r="7002" spans="1:5">
      <c r="A7002" s="90">
        <v>44219</v>
      </c>
      <c r="B7002" s="192">
        <v>44219</v>
      </c>
      <c r="C7002" s="193" t="s">
        <v>695</v>
      </c>
      <c r="D7002" s="194">
        <f>VLOOKUP(Pag_Inicio_Corr_mas_casos[[#This Row],[Corregimiento]],Hoja3!$A$2:$D$676,4,0)</f>
        <v>80806</v>
      </c>
      <c r="E7002" s="195">
        <v>24</v>
      </c>
    </row>
    <row r="7003" spans="1:5">
      <c r="A7003" s="135">
        <v>44220</v>
      </c>
      <c r="B7003" s="196">
        <v>44220</v>
      </c>
      <c r="C7003" s="176" t="s">
        <v>525</v>
      </c>
      <c r="D7003" s="179">
        <f>VLOOKUP(Pag_Inicio_Corr_mas_casos[[#This Row],[Corregimiento]],Hoja3!$A$2:$D$676,4,0)</f>
        <v>80821</v>
      </c>
      <c r="E7003" s="178">
        <v>49</v>
      </c>
    </row>
    <row r="7004" spans="1:5">
      <c r="A7004" s="135">
        <v>44220</v>
      </c>
      <c r="B7004" s="196">
        <v>44220</v>
      </c>
      <c r="C7004" s="176" t="s">
        <v>709</v>
      </c>
      <c r="D7004" s="179">
        <f>VLOOKUP(Pag_Inicio_Corr_mas_casos[[#This Row],[Corregimiento]],Hoja3!$A$2:$D$676,4,0)</f>
        <v>80822</v>
      </c>
      <c r="E7004" s="178">
        <v>43</v>
      </c>
    </row>
    <row r="7005" spans="1:5">
      <c r="A7005" s="135">
        <v>44220</v>
      </c>
      <c r="B7005" s="196">
        <v>44220</v>
      </c>
      <c r="C7005" s="176" t="s">
        <v>777</v>
      </c>
      <c r="D7005" s="179">
        <f>VLOOKUP(Pag_Inicio_Corr_mas_casos[[#This Row],[Corregimiento]],Hoja3!$A$2:$D$676,4,0)</f>
        <v>91001</v>
      </c>
      <c r="E7005" s="178">
        <v>30</v>
      </c>
    </row>
    <row r="7006" spans="1:5">
      <c r="A7006" s="135">
        <v>44220</v>
      </c>
      <c r="B7006" s="196">
        <v>44220</v>
      </c>
      <c r="C7006" s="176" t="s">
        <v>711</v>
      </c>
      <c r="D7006" s="179">
        <f>VLOOKUP(Pag_Inicio_Corr_mas_casos[[#This Row],[Corregimiento]],Hoja3!$A$2:$D$676,4,0)</f>
        <v>80815</v>
      </c>
      <c r="E7006" s="178">
        <v>27</v>
      </c>
    </row>
    <row r="7007" spans="1:5">
      <c r="A7007" s="135">
        <v>44220</v>
      </c>
      <c r="B7007" s="196">
        <v>44220</v>
      </c>
      <c r="C7007" s="176" t="s">
        <v>707</v>
      </c>
      <c r="D7007" s="179">
        <f>VLOOKUP(Pag_Inicio_Corr_mas_casos[[#This Row],[Corregimiento]],Hoja3!$A$2:$D$676,4,0)</f>
        <v>80820</v>
      </c>
      <c r="E7007" s="178">
        <v>26</v>
      </c>
    </row>
    <row r="7008" spans="1:5">
      <c r="A7008" s="135">
        <v>44220</v>
      </c>
      <c r="B7008" s="196">
        <v>44220</v>
      </c>
      <c r="C7008" s="176" t="s">
        <v>815</v>
      </c>
      <c r="D7008" s="179">
        <f>VLOOKUP(Pag_Inicio_Corr_mas_casos[[#This Row],[Corregimiento]],Hoja3!$A$2:$D$676,4,0)</f>
        <v>40601</v>
      </c>
      <c r="E7008" s="178">
        <v>25</v>
      </c>
    </row>
    <row r="7009" spans="1:5">
      <c r="A7009" s="135">
        <v>44220</v>
      </c>
      <c r="B7009" s="196">
        <v>44220</v>
      </c>
      <c r="C7009" s="176" t="s">
        <v>809</v>
      </c>
      <c r="D7009" s="179">
        <f>VLOOKUP(Pag_Inicio_Corr_mas_casos[[#This Row],[Corregimiento]],Hoja3!$A$2:$D$676,4,0)</f>
        <v>130102</v>
      </c>
      <c r="E7009" s="178">
        <v>23</v>
      </c>
    </row>
    <row r="7010" spans="1:5">
      <c r="A7010" s="135">
        <v>44220</v>
      </c>
      <c r="B7010" s="196">
        <v>44220</v>
      </c>
      <c r="C7010" s="176" t="s">
        <v>708</v>
      </c>
      <c r="D7010" s="179">
        <f>VLOOKUP(Pag_Inicio_Corr_mas_casos[[#This Row],[Corregimiento]],Hoja3!$A$2:$D$676,4,0)</f>
        <v>80817</v>
      </c>
      <c r="E7010" s="178">
        <v>23</v>
      </c>
    </row>
    <row r="7011" spans="1:5">
      <c r="A7011" s="135">
        <v>44220</v>
      </c>
      <c r="B7011" s="196">
        <v>44220</v>
      </c>
      <c r="C7011" s="176" t="s">
        <v>767</v>
      </c>
      <c r="D7011" s="179">
        <f>VLOOKUP(Pag_Inicio_Corr_mas_casos[[#This Row],[Corregimiento]],Hoja3!$A$2:$D$676,4,0)</f>
        <v>80819</v>
      </c>
      <c r="E7011" s="178">
        <v>21</v>
      </c>
    </row>
    <row r="7012" spans="1:5">
      <c r="A7012" s="135">
        <v>44220</v>
      </c>
      <c r="B7012" s="196">
        <v>44220</v>
      </c>
      <c r="C7012" s="176" t="s">
        <v>702</v>
      </c>
      <c r="D7012" s="179">
        <f>VLOOKUP(Pag_Inicio_Corr_mas_casos[[#This Row],[Corregimiento]],Hoja3!$A$2:$D$676,4,0)</f>
        <v>80826</v>
      </c>
      <c r="E7012" s="178">
        <v>20</v>
      </c>
    </row>
    <row r="7013" spans="1:5">
      <c r="A7013" s="135">
        <v>44220</v>
      </c>
      <c r="B7013" s="196">
        <v>44220</v>
      </c>
      <c r="C7013" s="176" t="s">
        <v>725</v>
      </c>
      <c r="D7013" s="179">
        <f>VLOOKUP(Pag_Inicio_Corr_mas_casos[[#This Row],[Corregimiento]],Hoja3!$A$2:$D$676,4,0)</f>
        <v>40606</v>
      </c>
      <c r="E7013" s="178">
        <v>19</v>
      </c>
    </row>
    <row r="7014" spans="1:5">
      <c r="A7014" s="135">
        <v>44220</v>
      </c>
      <c r="B7014" s="196">
        <v>44220</v>
      </c>
      <c r="C7014" s="176" t="s">
        <v>696</v>
      </c>
      <c r="D7014" s="179">
        <f>VLOOKUP(Pag_Inicio_Corr_mas_casos[[#This Row],[Corregimiento]],Hoja3!$A$2:$D$676,4,0)</f>
        <v>80823</v>
      </c>
      <c r="E7014" s="178">
        <v>18</v>
      </c>
    </row>
    <row r="7015" spans="1:5">
      <c r="A7015" s="135">
        <v>44220</v>
      </c>
      <c r="B7015" s="196">
        <v>44220</v>
      </c>
      <c r="C7015" s="176" t="s">
        <v>801</v>
      </c>
      <c r="D7015" s="179">
        <f>VLOOKUP(Pag_Inicio_Corr_mas_casos[[#This Row],[Corregimiento]],Hoja3!$A$2:$D$676,4,0)</f>
        <v>80812</v>
      </c>
      <c r="E7015" s="178">
        <v>18</v>
      </c>
    </row>
    <row r="7016" spans="1:5">
      <c r="A7016" s="135">
        <v>44220</v>
      </c>
      <c r="B7016" s="196">
        <v>44220</v>
      </c>
      <c r="C7016" s="176" t="s">
        <v>700</v>
      </c>
      <c r="D7016" s="179">
        <f>VLOOKUP(Pag_Inicio_Corr_mas_casos[[#This Row],[Corregimiento]],Hoja3!$A$2:$D$676,4,0)</f>
        <v>81007</v>
      </c>
      <c r="E7016" s="178">
        <v>17</v>
      </c>
    </row>
    <row r="7017" spans="1:5">
      <c r="A7017" s="135">
        <v>44220</v>
      </c>
      <c r="B7017" s="196">
        <v>44220</v>
      </c>
      <c r="C7017" s="176" t="s">
        <v>722</v>
      </c>
      <c r="D7017" s="179">
        <f>VLOOKUP(Pag_Inicio_Corr_mas_casos[[#This Row],[Corregimiento]],Hoja3!$A$2:$D$676,4,0)</f>
        <v>30107</v>
      </c>
      <c r="E7017" s="178">
        <v>17</v>
      </c>
    </row>
    <row r="7018" spans="1:5">
      <c r="A7018" s="135">
        <v>44220</v>
      </c>
      <c r="B7018" s="196">
        <v>44220</v>
      </c>
      <c r="C7018" s="176" t="s">
        <v>730</v>
      </c>
      <c r="D7018" s="179">
        <f>VLOOKUP(Pag_Inicio_Corr_mas_casos[[#This Row],[Corregimiento]],Hoja3!$A$2:$D$676,4,0)</f>
        <v>20207</v>
      </c>
      <c r="E7018" s="178">
        <v>17</v>
      </c>
    </row>
    <row r="7019" spans="1:5">
      <c r="A7019" s="135">
        <v>44220</v>
      </c>
      <c r="B7019" s="196">
        <v>44220</v>
      </c>
      <c r="C7019" s="176" t="s">
        <v>714</v>
      </c>
      <c r="D7019" s="179">
        <f>VLOOKUP(Pag_Inicio_Corr_mas_casos[[#This Row],[Corregimiento]],Hoja3!$A$2:$D$676,4,0)</f>
        <v>130701</v>
      </c>
      <c r="E7019" s="178">
        <v>16</v>
      </c>
    </row>
    <row r="7020" spans="1:5">
      <c r="A7020" s="135">
        <v>44220</v>
      </c>
      <c r="B7020" s="196">
        <v>44220</v>
      </c>
      <c r="C7020" s="176" t="s">
        <v>692</v>
      </c>
      <c r="D7020" s="179">
        <f>VLOOKUP(Pag_Inicio_Corr_mas_casos[[#This Row],[Corregimiento]],Hoja3!$A$2:$D$676,4,0)</f>
        <v>80810</v>
      </c>
      <c r="E7020" s="178">
        <v>16</v>
      </c>
    </row>
    <row r="7021" spans="1:5">
      <c r="A7021" s="135">
        <v>44220</v>
      </c>
      <c r="B7021" s="196">
        <v>44220</v>
      </c>
      <c r="C7021" s="176" t="s">
        <v>706</v>
      </c>
      <c r="D7021" s="179">
        <f>VLOOKUP(Pag_Inicio_Corr_mas_casos[[#This Row],[Corregimiento]],Hoja3!$A$2:$D$676,4,0)</f>
        <v>80813</v>
      </c>
      <c r="E7021" s="178">
        <v>16</v>
      </c>
    </row>
    <row r="7022" spans="1:5">
      <c r="A7022" s="135">
        <v>44220</v>
      </c>
      <c r="B7022" s="196">
        <v>44220</v>
      </c>
      <c r="C7022" s="176" t="s">
        <v>766</v>
      </c>
      <c r="D7022" s="179">
        <f>VLOOKUP(Pag_Inicio_Corr_mas_casos[[#This Row],[Corregimiento]],Hoja3!$A$2:$D$676,4,0)</f>
        <v>80809</v>
      </c>
      <c r="E7022" s="178">
        <v>16</v>
      </c>
    </row>
    <row r="7023" spans="1:5">
      <c r="A7023" s="111">
        <v>44221</v>
      </c>
      <c r="B7023" s="197">
        <v>44221</v>
      </c>
      <c r="C7023" s="198" t="s">
        <v>525</v>
      </c>
      <c r="D7023" s="199">
        <f>VLOOKUP(Pag_Inicio_Corr_mas_casos[[#This Row],[Corregimiento]],Hoja3!$A$2:$D$676,4,0)</f>
        <v>80821</v>
      </c>
      <c r="E7023" s="200">
        <v>31</v>
      </c>
    </row>
    <row r="7024" spans="1:5">
      <c r="A7024" s="111">
        <v>44221</v>
      </c>
      <c r="B7024" s="197">
        <v>44221</v>
      </c>
      <c r="C7024" s="198" t="s">
        <v>767</v>
      </c>
      <c r="D7024" s="199">
        <f>VLOOKUP(Pag_Inicio_Corr_mas_casos[[#This Row],[Corregimiento]],Hoja3!$A$2:$D$676,4,0)</f>
        <v>80819</v>
      </c>
      <c r="E7024" s="200">
        <v>29</v>
      </c>
    </row>
    <row r="7025" spans="1:5">
      <c r="A7025" s="111">
        <v>44221</v>
      </c>
      <c r="B7025" s="197">
        <v>44221</v>
      </c>
      <c r="C7025" s="198" t="s">
        <v>707</v>
      </c>
      <c r="D7025" s="199">
        <f>VLOOKUP(Pag_Inicio_Corr_mas_casos[[#This Row],[Corregimiento]],Hoja3!$A$2:$D$676,4,0)</f>
        <v>80820</v>
      </c>
      <c r="E7025" s="200">
        <v>27</v>
      </c>
    </row>
    <row r="7026" spans="1:5">
      <c r="A7026" s="111">
        <v>44221</v>
      </c>
      <c r="B7026" s="197">
        <v>44221</v>
      </c>
      <c r="C7026" s="198" t="s">
        <v>809</v>
      </c>
      <c r="D7026" s="199">
        <f>VLOOKUP(Pag_Inicio_Corr_mas_casos[[#This Row],[Corregimiento]],Hoja3!$A$2:$D$676,4,0)</f>
        <v>130102</v>
      </c>
      <c r="E7026" s="200">
        <v>23</v>
      </c>
    </row>
    <row r="7027" spans="1:5">
      <c r="A7027" s="111">
        <v>44221</v>
      </c>
      <c r="B7027" s="197">
        <v>44221</v>
      </c>
      <c r="C7027" s="113" t="s">
        <v>894</v>
      </c>
      <c r="D7027" s="199">
        <f>VLOOKUP(Pag_Inicio_Corr_mas_casos[[#This Row],[Corregimiento]],Hoja3!$A$2:$D$676,4,0)</f>
        <v>91201</v>
      </c>
      <c r="E7027" s="200">
        <v>18</v>
      </c>
    </row>
    <row r="7028" spans="1:5">
      <c r="A7028" s="111">
        <v>44221</v>
      </c>
      <c r="B7028" s="197">
        <v>44221</v>
      </c>
      <c r="C7028" s="198" t="s">
        <v>815</v>
      </c>
      <c r="D7028" s="199">
        <f>VLOOKUP(Pag_Inicio_Corr_mas_casos[[#This Row],[Corregimiento]],Hoja3!$A$2:$D$676,4,0)</f>
        <v>40601</v>
      </c>
      <c r="E7028" s="200">
        <v>17</v>
      </c>
    </row>
    <row r="7029" spans="1:5">
      <c r="A7029" s="111">
        <v>44221</v>
      </c>
      <c r="B7029" s="197">
        <v>44221</v>
      </c>
      <c r="C7029" s="198" t="s">
        <v>714</v>
      </c>
      <c r="D7029" s="199">
        <f>VLOOKUP(Pag_Inicio_Corr_mas_casos[[#This Row],[Corregimiento]],Hoja3!$A$2:$D$676,4,0)</f>
        <v>130701</v>
      </c>
      <c r="E7029" s="200">
        <v>16</v>
      </c>
    </row>
    <row r="7030" spans="1:5">
      <c r="A7030" s="111">
        <v>44221</v>
      </c>
      <c r="B7030" s="197">
        <v>44221</v>
      </c>
      <c r="C7030" s="198" t="s">
        <v>709</v>
      </c>
      <c r="D7030" s="199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7">
        <v>44221</v>
      </c>
      <c r="C7031" s="201" t="s">
        <v>708</v>
      </c>
      <c r="D7031" s="202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7">
        <v>44221</v>
      </c>
      <c r="C7032" s="201" t="s">
        <v>695</v>
      </c>
      <c r="D7032" s="202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7">
        <v>44221</v>
      </c>
      <c r="C7033" s="201" t="s">
        <v>782</v>
      </c>
      <c r="D7033" s="202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7">
        <v>44221</v>
      </c>
      <c r="C7034" s="201" t="s">
        <v>774</v>
      </c>
      <c r="D7034" s="202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7">
        <v>44221</v>
      </c>
      <c r="C7035" s="201" t="s">
        <v>823</v>
      </c>
      <c r="D7035" s="202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7">
        <v>44221</v>
      </c>
      <c r="C7036" s="201" t="s">
        <v>776</v>
      </c>
      <c r="D7036" s="202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7">
        <v>44221</v>
      </c>
      <c r="C7037" s="201" t="s">
        <v>801</v>
      </c>
      <c r="D7037" s="202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7">
        <v>44221</v>
      </c>
      <c r="C7038" s="201" t="s">
        <v>791</v>
      </c>
      <c r="D7038" s="202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7">
        <v>44221</v>
      </c>
      <c r="C7039" s="201" t="s">
        <v>711</v>
      </c>
      <c r="D7039" s="202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7">
        <v>44221</v>
      </c>
      <c r="C7040" s="201" t="s">
        <v>699</v>
      </c>
      <c r="D7040" s="202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7">
        <v>44221</v>
      </c>
      <c r="C7041" s="201" t="s">
        <v>700</v>
      </c>
      <c r="D7041" s="202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7">
        <v>44221</v>
      </c>
      <c r="C7042" s="201" t="s">
        <v>697</v>
      </c>
      <c r="D7042" s="202">
        <f>VLOOKUP(Pag_Inicio_Corr_mas_casos[[#This Row],[Corregimiento]],Hoja3!$A$2:$D$676,4,0)</f>
        <v>80807</v>
      </c>
      <c r="E7042" s="200">
        <v>10</v>
      </c>
    </row>
    <row r="7043" spans="1:5">
      <c r="A7043" s="127">
        <v>44222</v>
      </c>
      <c r="B7043" s="184">
        <v>44222</v>
      </c>
      <c r="C7043" s="185" t="s">
        <v>823</v>
      </c>
      <c r="D7043" s="186">
        <f>VLOOKUP(Pag_Inicio_Corr_mas_casos[[#This Row],[Corregimiento]],Hoja3!$A$2:$D$676,4,0)</f>
        <v>130101</v>
      </c>
      <c r="E7043" s="187">
        <v>40</v>
      </c>
    </row>
    <row r="7044" spans="1:5">
      <c r="A7044" s="127">
        <v>44222</v>
      </c>
      <c r="B7044" s="184">
        <v>44222</v>
      </c>
      <c r="C7044" s="185" t="s">
        <v>815</v>
      </c>
      <c r="D7044" s="186">
        <f>VLOOKUP(Pag_Inicio_Corr_mas_casos[[#This Row],[Corregimiento]],Hoja3!$A$2:$D$676,4,0)</f>
        <v>40601</v>
      </c>
      <c r="E7044" s="187">
        <v>37</v>
      </c>
    </row>
    <row r="7045" spans="1:5">
      <c r="A7045" s="127">
        <v>44222</v>
      </c>
      <c r="B7045" s="184">
        <v>44222</v>
      </c>
      <c r="C7045" s="185" t="s">
        <v>777</v>
      </c>
      <c r="D7045" s="186">
        <f>VLOOKUP(Pag_Inicio_Corr_mas_casos[[#This Row],[Corregimiento]],Hoja3!$A$2:$D$676,4,0)</f>
        <v>91001</v>
      </c>
      <c r="E7045" s="187">
        <v>36</v>
      </c>
    </row>
    <row r="7046" spans="1:5">
      <c r="A7046" s="127">
        <v>44222</v>
      </c>
      <c r="B7046" s="184">
        <v>44222</v>
      </c>
      <c r="C7046" s="185" t="s">
        <v>770</v>
      </c>
      <c r="D7046" s="186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4">
        <v>44222</v>
      </c>
      <c r="C7047" s="129" t="s">
        <v>791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4">
        <v>44222</v>
      </c>
      <c r="C7048" s="129" t="s">
        <v>767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4">
        <v>44222</v>
      </c>
      <c r="C7049" s="129" t="s">
        <v>709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4">
        <v>44222</v>
      </c>
      <c r="C7050" s="129" t="s">
        <v>766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4">
        <v>44222</v>
      </c>
      <c r="C7051" s="129" t="s">
        <v>801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4">
        <v>44222</v>
      </c>
      <c r="C7052" s="129" t="s">
        <v>525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4">
        <v>44222</v>
      </c>
      <c r="C7053" s="129" t="s">
        <v>762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4">
        <v>44222</v>
      </c>
      <c r="C7054" s="129" t="s">
        <v>707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4">
        <v>44222</v>
      </c>
      <c r="C7055" s="129" t="s">
        <v>711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4">
        <v>44222</v>
      </c>
      <c r="C7056" s="129" t="s">
        <v>722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4">
        <v>44222</v>
      </c>
      <c r="C7057" s="129" t="s">
        <v>692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4">
        <v>44222</v>
      </c>
      <c r="C7058" s="129" t="s">
        <v>703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4">
        <v>44222</v>
      </c>
      <c r="C7059" s="129" t="s">
        <v>711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4">
        <v>44222</v>
      </c>
      <c r="C7060" s="129" t="s">
        <v>716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4">
        <v>44222</v>
      </c>
      <c r="C7061" s="129" t="s">
        <v>778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4">
        <v>44222</v>
      </c>
      <c r="C7062" s="129" t="s">
        <v>698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851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823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709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696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815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767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714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777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711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525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699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695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774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809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766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775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770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801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698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810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648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525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815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767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714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801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766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809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709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707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774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695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770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705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696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791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722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699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711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747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525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815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696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791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711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709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698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809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708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767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815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722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770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762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801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766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699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707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724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714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895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525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801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766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711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896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767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722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758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696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777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809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784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707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706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693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709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814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762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698</v>
      </c>
      <c r="D7142" s="101">
        <f>VLOOKUP(Pag_Inicio_Corr_mas_casos[[#This Row],[Corregimiento]],Hoja3!$A$2:$D$676,4,0)</f>
        <v>80816</v>
      </c>
      <c r="E7142" s="100">
        <v>15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66" workbookViewId="0">
      <selection activeCell="A383" sqref="A38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427</v>
      </c>
      <c r="B1" t="s">
        <v>79</v>
      </c>
      <c r="C1" t="s">
        <v>897</v>
      </c>
      <c r="D1" t="s">
        <v>898</v>
      </c>
    </row>
    <row r="2" spans="1:4">
      <c r="A2" t="s">
        <v>435</v>
      </c>
      <c r="B2" t="s">
        <v>421</v>
      </c>
      <c r="C2" t="s">
        <v>421</v>
      </c>
      <c r="D2">
        <v>80821</v>
      </c>
    </row>
    <row r="3" spans="1:4">
      <c r="A3" t="s">
        <v>899</v>
      </c>
      <c r="B3" t="s">
        <v>417</v>
      </c>
      <c r="C3" t="s">
        <v>900</v>
      </c>
      <c r="D3">
        <v>30202</v>
      </c>
    </row>
    <row r="4" spans="1:4">
      <c r="A4" t="s">
        <v>901</v>
      </c>
      <c r="B4" t="s">
        <v>424</v>
      </c>
      <c r="C4" t="s">
        <v>424</v>
      </c>
      <c r="D4">
        <v>70313</v>
      </c>
    </row>
    <row r="5" spans="1:4">
      <c r="A5" t="s">
        <v>902</v>
      </c>
      <c r="B5" t="s">
        <v>416</v>
      </c>
      <c r="C5" t="s">
        <v>903</v>
      </c>
      <c r="D5">
        <v>120502</v>
      </c>
    </row>
    <row r="6" spans="1:4">
      <c r="A6" t="s">
        <v>904</v>
      </c>
      <c r="B6" t="s">
        <v>420</v>
      </c>
      <c r="C6" t="s">
        <v>905</v>
      </c>
      <c r="D6">
        <v>50313</v>
      </c>
    </row>
    <row r="7" spans="1:4">
      <c r="A7" t="s">
        <v>499</v>
      </c>
      <c r="B7" t="s">
        <v>422</v>
      </c>
      <c r="C7" t="s">
        <v>906</v>
      </c>
      <c r="D7">
        <v>20101</v>
      </c>
    </row>
    <row r="8" spans="1:4">
      <c r="A8" t="s">
        <v>530</v>
      </c>
      <c r="B8" t="s">
        <v>419</v>
      </c>
      <c r="C8" t="s">
        <v>419</v>
      </c>
      <c r="D8">
        <v>100102</v>
      </c>
    </row>
    <row r="9" spans="1:4">
      <c r="A9" t="s">
        <v>497</v>
      </c>
      <c r="B9" t="s">
        <v>426</v>
      </c>
      <c r="C9" t="s">
        <v>907</v>
      </c>
      <c r="D9">
        <v>40101</v>
      </c>
    </row>
    <row r="10" spans="1:4">
      <c r="A10" t="s">
        <v>440</v>
      </c>
      <c r="B10" t="s">
        <v>421</v>
      </c>
      <c r="C10" t="s">
        <v>421</v>
      </c>
      <c r="D10">
        <v>80822</v>
      </c>
    </row>
    <row r="11" spans="1:4">
      <c r="A11" t="s">
        <v>503</v>
      </c>
      <c r="B11" t="s">
        <v>415</v>
      </c>
      <c r="C11" t="s">
        <v>908</v>
      </c>
      <c r="D11">
        <v>10401</v>
      </c>
    </row>
    <row r="12" spans="1:4">
      <c r="A12" t="s">
        <v>909</v>
      </c>
      <c r="B12" t="s">
        <v>416</v>
      </c>
      <c r="C12" t="s">
        <v>910</v>
      </c>
      <c r="D12">
        <v>120902</v>
      </c>
    </row>
    <row r="13" spans="1:4">
      <c r="A13" t="s">
        <v>551</v>
      </c>
      <c r="B13" t="s">
        <v>426</v>
      </c>
      <c r="C13" t="s">
        <v>911</v>
      </c>
      <c r="D13">
        <v>40404</v>
      </c>
    </row>
    <row r="14" spans="1:4">
      <c r="A14" t="s">
        <v>537</v>
      </c>
      <c r="B14" t="s">
        <v>416</v>
      </c>
      <c r="C14" t="s">
        <v>912</v>
      </c>
      <c r="D14">
        <v>120302</v>
      </c>
    </row>
    <row r="15" spans="1:4">
      <c r="A15" t="s">
        <v>627</v>
      </c>
      <c r="B15" t="s">
        <v>416</v>
      </c>
      <c r="C15" t="s">
        <v>903</v>
      </c>
      <c r="D15">
        <v>120503</v>
      </c>
    </row>
    <row r="16" spans="1:4">
      <c r="A16" t="s">
        <v>913</v>
      </c>
      <c r="B16" t="s">
        <v>424</v>
      </c>
      <c r="C16" t="s">
        <v>914</v>
      </c>
      <c r="D16">
        <v>70702</v>
      </c>
    </row>
    <row r="17" spans="1:4">
      <c r="A17" t="s">
        <v>599</v>
      </c>
      <c r="B17" t="s">
        <v>418</v>
      </c>
      <c r="C17" t="s">
        <v>915</v>
      </c>
      <c r="D17">
        <v>130703</v>
      </c>
    </row>
    <row r="18" spans="1:4">
      <c r="A18" t="s">
        <v>442</v>
      </c>
      <c r="B18" t="s">
        <v>421</v>
      </c>
      <c r="C18" t="s">
        <v>916</v>
      </c>
      <c r="D18">
        <v>81001</v>
      </c>
    </row>
    <row r="19" spans="1:4">
      <c r="A19" t="s">
        <v>483</v>
      </c>
      <c r="B19" t="s">
        <v>421</v>
      </c>
      <c r="C19" t="s">
        <v>421</v>
      </c>
      <c r="D19">
        <v>80814</v>
      </c>
    </row>
    <row r="20" spans="1:4">
      <c r="A20" t="s">
        <v>574</v>
      </c>
      <c r="B20" t="s">
        <v>422</v>
      </c>
      <c r="C20" t="s">
        <v>917</v>
      </c>
      <c r="D20">
        <v>20201</v>
      </c>
    </row>
    <row r="21" spans="1:4">
      <c r="A21" t="s">
        <v>918</v>
      </c>
      <c r="B21" t="s">
        <v>425</v>
      </c>
      <c r="C21" t="s">
        <v>919</v>
      </c>
      <c r="D21">
        <v>91202</v>
      </c>
    </row>
    <row r="22" spans="1:4">
      <c r="A22" t="s">
        <v>445</v>
      </c>
      <c r="B22" t="s">
        <v>421</v>
      </c>
      <c r="C22" t="s">
        <v>916</v>
      </c>
      <c r="D22">
        <v>81006</v>
      </c>
    </row>
    <row r="23" spans="1:4">
      <c r="A23" t="s">
        <v>920</v>
      </c>
      <c r="B23" t="s">
        <v>418</v>
      </c>
      <c r="C23" t="s">
        <v>915</v>
      </c>
      <c r="D23">
        <v>130704</v>
      </c>
    </row>
    <row r="24" spans="1:4">
      <c r="A24" t="s">
        <v>430</v>
      </c>
      <c r="B24" t="s">
        <v>418</v>
      </c>
      <c r="C24" t="s">
        <v>921</v>
      </c>
      <c r="D24">
        <v>130101</v>
      </c>
    </row>
    <row r="25" spans="1:4">
      <c r="A25" t="s">
        <v>571</v>
      </c>
      <c r="B25" t="s">
        <v>426</v>
      </c>
      <c r="C25" t="s">
        <v>501</v>
      </c>
      <c r="D25">
        <v>40502</v>
      </c>
    </row>
    <row r="26" spans="1:4">
      <c r="A26" t="s">
        <v>602</v>
      </c>
      <c r="B26" t="s">
        <v>425</v>
      </c>
      <c r="C26" t="s">
        <v>922</v>
      </c>
      <c r="D26">
        <v>90101</v>
      </c>
    </row>
    <row r="27" spans="1:4">
      <c r="A27" t="s">
        <v>577</v>
      </c>
      <c r="B27" t="s">
        <v>426</v>
      </c>
      <c r="C27" t="s">
        <v>473</v>
      </c>
      <c r="D27">
        <v>40204</v>
      </c>
    </row>
    <row r="28" spans="1:4">
      <c r="A28" t="s">
        <v>923</v>
      </c>
      <c r="B28" t="s">
        <v>426</v>
      </c>
      <c r="C28" t="s">
        <v>924</v>
      </c>
      <c r="D28">
        <v>40302</v>
      </c>
    </row>
    <row r="29" spans="1:4">
      <c r="A29" t="s">
        <v>925</v>
      </c>
      <c r="B29" t="s">
        <v>416</v>
      </c>
      <c r="C29" t="s">
        <v>508</v>
      </c>
      <c r="D29">
        <v>120702</v>
      </c>
    </row>
    <row r="30" spans="1:4">
      <c r="A30" t="s">
        <v>532</v>
      </c>
      <c r="B30" t="s">
        <v>425</v>
      </c>
      <c r="C30" t="s">
        <v>926</v>
      </c>
      <c r="D30">
        <v>91102</v>
      </c>
    </row>
    <row r="31" spans="1:4">
      <c r="A31" t="s">
        <v>532</v>
      </c>
      <c r="B31" t="s">
        <v>424</v>
      </c>
      <c r="C31" t="s">
        <v>927</v>
      </c>
      <c r="D31">
        <v>70402</v>
      </c>
    </row>
    <row r="32" spans="1:4">
      <c r="A32" t="s">
        <v>928</v>
      </c>
      <c r="B32" t="s">
        <v>415</v>
      </c>
      <c r="C32" t="s">
        <v>929</v>
      </c>
      <c r="D32">
        <v>10306</v>
      </c>
    </row>
    <row r="33" spans="1:4">
      <c r="A33" t="s">
        <v>930</v>
      </c>
      <c r="B33" t="s">
        <v>424</v>
      </c>
      <c r="C33" t="s">
        <v>528</v>
      </c>
      <c r="D33">
        <v>70202</v>
      </c>
    </row>
    <row r="34" spans="1:4">
      <c r="A34" t="s">
        <v>931</v>
      </c>
      <c r="B34" t="s">
        <v>424</v>
      </c>
      <c r="C34" t="s">
        <v>927</v>
      </c>
      <c r="D34">
        <v>70403</v>
      </c>
    </row>
    <row r="35" spans="1:4">
      <c r="A35" t="s">
        <v>547</v>
      </c>
      <c r="B35" t="s">
        <v>416</v>
      </c>
      <c r="C35" t="s">
        <v>912</v>
      </c>
      <c r="D35">
        <v>120303</v>
      </c>
    </row>
    <row r="36" spans="1:4">
      <c r="A36" t="s">
        <v>932</v>
      </c>
      <c r="B36" t="s">
        <v>425</v>
      </c>
      <c r="C36" t="s">
        <v>933</v>
      </c>
      <c r="D36">
        <v>90202</v>
      </c>
    </row>
    <row r="37" spans="1:4">
      <c r="A37" t="s">
        <v>934</v>
      </c>
      <c r="B37" t="s">
        <v>415</v>
      </c>
      <c r="C37" t="s">
        <v>935</v>
      </c>
      <c r="D37">
        <v>10213</v>
      </c>
    </row>
    <row r="38" spans="1:4">
      <c r="A38" t="s">
        <v>527</v>
      </c>
      <c r="B38" t="s">
        <v>415</v>
      </c>
      <c r="C38" t="s">
        <v>908</v>
      </c>
      <c r="D38">
        <v>10403</v>
      </c>
    </row>
    <row r="39" spans="1:4">
      <c r="A39" t="s">
        <v>479</v>
      </c>
      <c r="B39" t="s">
        <v>418</v>
      </c>
      <c r="C39" t="s">
        <v>915</v>
      </c>
      <c r="D39">
        <v>130701</v>
      </c>
    </row>
    <row r="40" spans="1:4">
      <c r="A40" t="s">
        <v>447</v>
      </c>
      <c r="B40" t="s">
        <v>418</v>
      </c>
      <c r="C40" t="s">
        <v>915</v>
      </c>
      <c r="D40">
        <v>130702</v>
      </c>
    </row>
    <row r="41" spans="1:4">
      <c r="A41" t="s">
        <v>936</v>
      </c>
      <c r="B41" t="s">
        <v>415</v>
      </c>
      <c r="C41" t="s">
        <v>908</v>
      </c>
      <c r="D41">
        <v>10402</v>
      </c>
    </row>
    <row r="42" spans="1:4">
      <c r="A42" t="s">
        <v>513</v>
      </c>
      <c r="B42" t="s">
        <v>417</v>
      </c>
      <c r="C42" t="s">
        <v>417</v>
      </c>
      <c r="D42">
        <v>30101</v>
      </c>
    </row>
    <row r="43" spans="1:4">
      <c r="A43" t="s">
        <v>937</v>
      </c>
      <c r="B43" t="s">
        <v>417</v>
      </c>
      <c r="C43" t="s">
        <v>417</v>
      </c>
      <c r="D43">
        <v>30102</v>
      </c>
    </row>
    <row r="44" spans="1:4">
      <c r="A44" t="s">
        <v>653</v>
      </c>
      <c r="B44" t="s">
        <v>422</v>
      </c>
      <c r="C44" t="s">
        <v>906</v>
      </c>
      <c r="D44">
        <v>20105</v>
      </c>
    </row>
    <row r="45" spans="1:4">
      <c r="A45" t="s">
        <v>938</v>
      </c>
      <c r="B45" t="s">
        <v>415</v>
      </c>
      <c r="C45" t="s">
        <v>415</v>
      </c>
      <c r="D45">
        <v>10102</v>
      </c>
    </row>
    <row r="46" spans="1:4">
      <c r="A46" t="s">
        <v>939</v>
      </c>
      <c r="B46" t="s">
        <v>424</v>
      </c>
      <c r="C46" t="s">
        <v>528</v>
      </c>
      <c r="D46">
        <v>70203</v>
      </c>
    </row>
    <row r="47" spans="1:4">
      <c r="A47" t="s">
        <v>645</v>
      </c>
      <c r="B47" t="s">
        <v>418</v>
      </c>
      <c r="C47" t="s">
        <v>940</v>
      </c>
      <c r="D47">
        <v>130402</v>
      </c>
    </row>
    <row r="48" spans="1:4">
      <c r="A48" t="s">
        <v>436</v>
      </c>
      <c r="B48" t="s">
        <v>421</v>
      </c>
      <c r="C48" t="s">
        <v>916</v>
      </c>
      <c r="D48">
        <v>81007</v>
      </c>
    </row>
    <row r="49" spans="1:4">
      <c r="A49" t="s">
        <v>431</v>
      </c>
      <c r="B49" t="s">
        <v>421</v>
      </c>
      <c r="C49" t="s">
        <v>916</v>
      </c>
      <c r="D49">
        <v>81002</v>
      </c>
    </row>
    <row r="50" spans="1:4">
      <c r="A50" t="s">
        <v>482</v>
      </c>
      <c r="B50" t="s">
        <v>421</v>
      </c>
      <c r="C50" t="s">
        <v>421</v>
      </c>
      <c r="D50">
        <v>80807</v>
      </c>
    </row>
    <row r="51" spans="1:4">
      <c r="A51" t="s">
        <v>482</v>
      </c>
      <c r="B51" t="s">
        <v>426</v>
      </c>
      <c r="C51" t="s">
        <v>941</v>
      </c>
      <c r="D51">
        <v>41302</v>
      </c>
    </row>
    <row r="52" spans="1:4">
      <c r="A52" t="s">
        <v>449</v>
      </c>
      <c r="B52" t="s">
        <v>421</v>
      </c>
      <c r="C52" t="s">
        <v>421</v>
      </c>
      <c r="D52">
        <v>80806</v>
      </c>
    </row>
    <row r="53" spans="1:4">
      <c r="A53" t="s">
        <v>942</v>
      </c>
      <c r="B53" t="s">
        <v>426</v>
      </c>
      <c r="C53" t="s">
        <v>564</v>
      </c>
      <c r="D53">
        <v>40602</v>
      </c>
    </row>
    <row r="54" spans="1:4">
      <c r="A54" t="s">
        <v>504</v>
      </c>
      <c r="B54" t="s">
        <v>416</v>
      </c>
      <c r="C54" t="s">
        <v>457</v>
      </c>
      <c r="D54">
        <v>120601</v>
      </c>
    </row>
    <row r="55" spans="1:4">
      <c r="A55" t="s">
        <v>568</v>
      </c>
      <c r="B55" t="s">
        <v>425</v>
      </c>
      <c r="C55" t="s">
        <v>615</v>
      </c>
      <c r="D55">
        <v>90402</v>
      </c>
    </row>
    <row r="56" spans="1:4">
      <c r="A56" t="s">
        <v>943</v>
      </c>
      <c r="B56" t="s">
        <v>426</v>
      </c>
      <c r="C56" t="s">
        <v>944</v>
      </c>
      <c r="D56">
        <v>41202</v>
      </c>
    </row>
    <row r="57" spans="1:4">
      <c r="A57" t="s">
        <v>598</v>
      </c>
      <c r="B57" t="s">
        <v>416</v>
      </c>
      <c r="C57" t="s">
        <v>945</v>
      </c>
      <c r="D57">
        <v>120102</v>
      </c>
    </row>
    <row r="58" spans="1:4">
      <c r="A58" t="s">
        <v>500</v>
      </c>
      <c r="B58" t="s">
        <v>420</v>
      </c>
      <c r="C58" t="s">
        <v>488</v>
      </c>
      <c r="D58">
        <v>50202</v>
      </c>
    </row>
    <row r="59" spans="1:4">
      <c r="A59" t="s">
        <v>946</v>
      </c>
      <c r="B59" t="s">
        <v>426</v>
      </c>
      <c r="C59" t="s">
        <v>944</v>
      </c>
      <c r="D59">
        <v>41203</v>
      </c>
    </row>
    <row r="60" spans="1:4">
      <c r="A60" t="s">
        <v>529</v>
      </c>
      <c r="B60" t="s">
        <v>415</v>
      </c>
      <c r="C60" t="s">
        <v>415</v>
      </c>
      <c r="D60">
        <v>10101</v>
      </c>
    </row>
    <row r="61" spans="1:4">
      <c r="A61" t="s">
        <v>552</v>
      </c>
      <c r="B61" t="s">
        <v>426</v>
      </c>
      <c r="C61" t="s">
        <v>924</v>
      </c>
      <c r="D61">
        <v>40301</v>
      </c>
    </row>
    <row r="62" spans="1:4">
      <c r="A62" t="s">
        <v>608</v>
      </c>
      <c r="B62" t="s">
        <v>426</v>
      </c>
      <c r="C62" t="s">
        <v>911</v>
      </c>
      <c r="D62">
        <v>40401</v>
      </c>
    </row>
    <row r="63" spans="1:4">
      <c r="A63" t="s">
        <v>947</v>
      </c>
      <c r="B63" t="s">
        <v>425</v>
      </c>
      <c r="C63" t="s">
        <v>615</v>
      </c>
      <c r="D63">
        <v>90403</v>
      </c>
    </row>
    <row r="64" spans="1:4">
      <c r="A64" t="s">
        <v>948</v>
      </c>
      <c r="B64" t="s">
        <v>426</v>
      </c>
      <c r="C64" t="s">
        <v>949</v>
      </c>
      <c r="D64">
        <v>41002</v>
      </c>
    </row>
    <row r="65" spans="1:4">
      <c r="A65" t="s">
        <v>950</v>
      </c>
      <c r="B65" t="s">
        <v>421</v>
      </c>
      <c r="C65" t="s">
        <v>951</v>
      </c>
      <c r="D65">
        <v>80602</v>
      </c>
    </row>
    <row r="66" spans="1:4">
      <c r="A66" t="s">
        <v>514</v>
      </c>
      <c r="B66" t="s">
        <v>417</v>
      </c>
      <c r="C66" t="s">
        <v>417</v>
      </c>
      <c r="D66">
        <v>30103</v>
      </c>
    </row>
    <row r="67" spans="1:4">
      <c r="A67" t="s">
        <v>952</v>
      </c>
      <c r="B67" t="s">
        <v>418</v>
      </c>
      <c r="C67" t="s">
        <v>940</v>
      </c>
      <c r="D67">
        <v>130403</v>
      </c>
    </row>
    <row r="68" spans="1:4">
      <c r="A68" t="s">
        <v>953</v>
      </c>
      <c r="B68" t="s">
        <v>416</v>
      </c>
      <c r="C68" t="s">
        <v>903</v>
      </c>
      <c r="D68">
        <v>120501</v>
      </c>
    </row>
    <row r="69" spans="1:4">
      <c r="A69" t="s">
        <v>501</v>
      </c>
      <c r="B69" t="s">
        <v>426</v>
      </c>
      <c r="C69" t="s">
        <v>501</v>
      </c>
      <c r="D69">
        <v>40503</v>
      </c>
    </row>
    <row r="70" spans="1:4">
      <c r="A70" t="s">
        <v>954</v>
      </c>
      <c r="B70" t="s">
        <v>416</v>
      </c>
      <c r="C70" t="s">
        <v>955</v>
      </c>
      <c r="D70">
        <v>120802</v>
      </c>
    </row>
    <row r="71" spans="1:4">
      <c r="A71" t="s">
        <v>444</v>
      </c>
      <c r="B71" t="s">
        <v>418</v>
      </c>
      <c r="C71" t="s">
        <v>921</v>
      </c>
      <c r="D71">
        <v>130107</v>
      </c>
    </row>
    <row r="72" spans="1:4">
      <c r="A72" t="s">
        <v>956</v>
      </c>
      <c r="B72" t="s">
        <v>422</v>
      </c>
      <c r="C72" t="s">
        <v>917</v>
      </c>
      <c r="D72">
        <v>20210</v>
      </c>
    </row>
    <row r="73" spans="1:4">
      <c r="A73" t="s">
        <v>957</v>
      </c>
      <c r="B73" t="s">
        <v>423</v>
      </c>
      <c r="C73" t="s">
        <v>958</v>
      </c>
      <c r="D73">
        <v>60502</v>
      </c>
    </row>
    <row r="74" spans="1:4">
      <c r="A74" t="s">
        <v>957</v>
      </c>
      <c r="B74" t="s">
        <v>418</v>
      </c>
      <c r="C74" t="s">
        <v>940</v>
      </c>
      <c r="D74">
        <v>130404</v>
      </c>
    </row>
    <row r="75" spans="1:4">
      <c r="A75" t="s">
        <v>957</v>
      </c>
      <c r="B75" t="s">
        <v>422</v>
      </c>
      <c r="C75" t="s">
        <v>917</v>
      </c>
      <c r="D75">
        <v>20202</v>
      </c>
    </row>
    <row r="76" spans="1:4">
      <c r="A76" t="s">
        <v>959</v>
      </c>
      <c r="B76" t="s">
        <v>417</v>
      </c>
      <c r="C76" t="s">
        <v>960</v>
      </c>
      <c r="D76">
        <v>30402</v>
      </c>
    </row>
    <row r="77" spans="1:4">
      <c r="A77" t="s">
        <v>461</v>
      </c>
      <c r="B77" t="s">
        <v>421</v>
      </c>
      <c r="C77" t="s">
        <v>421</v>
      </c>
      <c r="D77">
        <v>80815</v>
      </c>
    </row>
    <row r="78" spans="1:4">
      <c r="A78" t="s">
        <v>649</v>
      </c>
      <c r="B78" t="s">
        <v>418</v>
      </c>
      <c r="C78" t="s">
        <v>961</v>
      </c>
      <c r="D78">
        <v>130302</v>
      </c>
    </row>
    <row r="79" spans="1:4">
      <c r="A79" t="s">
        <v>962</v>
      </c>
      <c r="B79" t="s">
        <v>416</v>
      </c>
      <c r="C79" t="s">
        <v>457</v>
      </c>
      <c r="D79">
        <v>120610</v>
      </c>
    </row>
    <row r="80" spans="1:4">
      <c r="A80" t="s">
        <v>963</v>
      </c>
      <c r="B80" t="s">
        <v>426</v>
      </c>
      <c r="C80" t="s">
        <v>911</v>
      </c>
      <c r="D80">
        <v>40402</v>
      </c>
    </row>
    <row r="81" spans="1:4">
      <c r="A81" t="s">
        <v>629</v>
      </c>
      <c r="B81" t="s">
        <v>425</v>
      </c>
      <c r="C81" t="s">
        <v>926</v>
      </c>
      <c r="D81">
        <v>91103</v>
      </c>
    </row>
    <row r="82" spans="1:4">
      <c r="A82" t="s">
        <v>964</v>
      </c>
      <c r="B82" t="s">
        <v>425</v>
      </c>
      <c r="C82" t="s">
        <v>933</v>
      </c>
      <c r="D82">
        <v>90201</v>
      </c>
    </row>
    <row r="83" spans="1:4">
      <c r="A83" t="s">
        <v>965</v>
      </c>
      <c r="B83" t="s">
        <v>425</v>
      </c>
      <c r="C83" t="s">
        <v>905</v>
      </c>
      <c r="D83">
        <v>90902</v>
      </c>
    </row>
    <row r="84" spans="1:4">
      <c r="A84" t="s">
        <v>966</v>
      </c>
      <c r="B84" t="s">
        <v>416</v>
      </c>
      <c r="C84" t="s">
        <v>945</v>
      </c>
      <c r="D84">
        <v>120103</v>
      </c>
    </row>
    <row r="85" spans="1:4">
      <c r="A85" t="s">
        <v>967</v>
      </c>
      <c r="B85" t="s">
        <v>424</v>
      </c>
      <c r="C85" t="s">
        <v>914</v>
      </c>
      <c r="D85">
        <v>70710</v>
      </c>
    </row>
    <row r="86" spans="1:4">
      <c r="A86" t="s">
        <v>968</v>
      </c>
      <c r="B86" t="s">
        <v>420</v>
      </c>
      <c r="C86" t="s">
        <v>969</v>
      </c>
      <c r="D86">
        <v>50102</v>
      </c>
    </row>
    <row r="87" spans="1:4">
      <c r="A87" t="s">
        <v>970</v>
      </c>
      <c r="B87" t="s">
        <v>418</v>
      </c>
      <c r="C87" t="s">
        <v>961</v>
      </c>
      <c r="D87">
        <v>130303</v>
      </c>
    </row>
    <row r="88" spans="1:4">
      <c r="A88" t="s">
        <v>971</v>
      </c>
      <c r="B88" t="s">
        <v>426</v>
      </c>
      <c r="C88" t="s">
        <v>907</v>
      </c>
      <c r="D88">
        <v>40108</v>
      </c>
    </row>
    <row r="89" spans="1:4">
      <c r="A89" t="s">
        <v>617</v>
      </c>
      <c r="B89" t="s">
        <v>425</v>
      </c>
      <c r="C89" t="s">
        <v>972</v>
      </c>
      <c r="D89">
        <v>91007</v>
      </c>
    </row>
    <row r="90" spans="1:4">
      <c r="A90" t="s">
        <v>973</v>
      </c>
      <c r="B90" t="s">
        <v>424</v>
      </c>
      <c r="C90" t="s">
        <v>914</v>
      </c>
      <c r="D90">
        <v>70703</v>
      </c>
    </row>
    <row r="91" spans="1:4">
      <c r="A91" t="s">
        <v>651</v>
      </c>
      <c r="B91" t="s">
        <v>426</v>
      </c>
      <c r="C91" t="s">
        <v>949</v>
      </c>
      <c r="D91">
        <v>41003</v>
      </c>
    </row>
    <row r="92" spans="1:4">
      <c r="A92" t="s">
        <v>641</v>
      </c>
      <c r="B92" t="s">
        <v>422</v>
      </c>
      <c r="C92" t="s">
        <v>974</v>
      </c>
      <c r="D92">
        <v>20602</v>
      </c>
    </row>
    <row r="93" spans="1:4">
      <c r="A93" t="s">
        <v>641</v>
      </c>
      <c r="B93" t="s">
        <v>416</v>
      </c>
      <c r="C93" t="s">
        <v>508</v>
      </c>
      <c r="D93">
        <v>120708</v>
      </c>
    </row>
    <row r="94" spans="1:4">
      <c r="A94" t="s">
        <v>533</v>
      </c>
      <c r="B94" t="s">
        <v>425</v>
      </c>
      <c r="C94" t="s">
        <v>975</v>
      </c>
      <c r="D94">
        <v>90301</v>
      </c>
    </row>
    <row r="95" spans="1:4">
      <c r="A95" t="s">
        <v>519</v>
      </c>
      <c r="B95" t="s">
        <v>421</v>
      </c>
      <c r="C95" t="s">
        <v>634</v>
      </c>
      <c r="D95">
        <v>80502</v>
      </c>
    </row>
    <row r="96" spans="1:4">
      <c r="A96" t="s">
        <v>976</v>
      </c>
      <c r="B96" t="s">
        <v>422</v>
      </c>
      <c r="C96" t="s">
        <v>977</v>
      </c>
      <c r="D96">
        <v>20402</v>
      </c>
    </row>
    <row r="97" spans="1:4">
      <c r="A97" t="s">
        <v>496</v>
      </c>
      <c r="B97" t="s">
        <v>418</v>
      </c>
      <c r="C97" t="s">
        <v>961</v>
      </c>
      <c r="D97">
        <v>130301</v>
      </c>
    </row>
    <row r="98" spans="1:4">
      <c r="A98" t="s">
        <v>978</v>
      </c>
      <c r="B98" t="s">
        <v>425</v>
      </c>
      <c r="C98" t="s">
        <v>972</v>
      </c>
      <c r="D98">
        <v>91009</v>
      </c>
    </row>
    <row r="99" spans="1:4">
      <c r="A99" t="s">
        <v>979</v>
      </c>
      <c r="B99" t="s">
        <v>416</v>
      </c>
      <c r="C99" t="s">
        <v>980</v>
      </c>
      <c r="D99">
        <v>120202</v>
      </c>
    </row>
    <row r="100" spans="1:4">
      <c r="A100" t="s">
        <v>478</v>
      </c>
      <c r="B100" t="s">
        <v>417</v>
      </c>
      <c r="C100" t="s">
        <v>417</v>
      </c>
      <c r="D100">
        <v>30104</v>
      </c>
    </row>
    <row r="101" spans="1:4">
      <c r="A101" t="s">
        <v>981</v>
      </c>
      <c r="B101" t="s">
        <v>425</v>
      </c>
      <c r="C101" t="s">
        <v>926</v>
      </c>
      <c r="D101">
        <v>91104</v>
      </c>
    </row>
    <row r="102" spans="1:4">
      <c r="A102" t="s">
        <v>665</v>
      </c>
      <c r="B102" t="s">
        <v>425</v>
      </c>
      <c r="C102" t="s">
        <v>982</v>
      </c>
      <c r="D102">
        <v>90705</v>
      </c>
    </row>
    <row r="103" spans="1:4">
      <c r="A103" t="s">
        <v>983</v>
      </c>
      <c r="B103" t="s">
        <v>415</v>
      </c>
      <c r="C103" t="s">
        <v>415</v>
      </c>
      <c r="D103">
        <v>10103</v>
      </c>
    </row>
    <row r="104" spans="1:4">
      <c r="A104" t="s">
        <v>984</v>
      </c>
      <c r="B104" t="s">
        <v>425</v>
      </c>
      <c r="C104" t="s">
        <v>985</v>
      </c>
      <c r="D104">
        <v>90606</v>
      </c>
    </row>
    <row r="105" spans="1:4">
      <c r="A105" t="s">
        <v>986</v>
      </c>
      <c r="B105" t="s">
        <v>418</v>
      </c>
      <c r="C105" t="s">
        <v>961</v>
      </c>
      <c r="D105">
        <v>130304</v>
      </c>
    </row>
    <row r="106" spans="1:4">
      <c r="A106" t="s">
        <v>987</v>
      </c>
      <c r="B106" t="s">
        <v>416</v>
      </c>
      <c r="C106" t="s">
        <v>945</v>
      </c>
      <c r="D106">
        <v>120104</v>
      </c>
    </row>
    <row r="107" spans="1:4">
      <c r="A107" t="s">
        <v>988</v>
      </c>
      <c r="B107" t="s">
        <v>416</v>
      </c>
      <c r="C107" t="s">
        <v>912</v>
      </c>
      <c r="D107">
        <v>120304</v>
      </c>
    </row>
    <row r="108" spans="1:4">
      <c r="A108" t="s">
        <v>989</v>
      </c>
      <c r="B108" t="s">
        <v>425</v>
      </c>
      <c r="C108" t="s">
        <v>567</v>
      </c>
      <c r="D108">
        <v>90502</v>
      </c>
    </row>
    <row r="109" spans="1:4">
      <c r="A109" t="s">
        <v>990</v>
      </c>
      <c r="B109" t="s">
        <v>416</v>
      </c>
      <c r="C109" t="s">
        <v>945</v>
      </c>
      <c r="D109">
        <v>120105</v>
      </c>
    </row>
    <row r="110" spans="1:4">
      <c r="A110" t="s">
        <v>991</v>
      </c>
      <c r="B110" t="s">
        <v>416</v>
      </c>
      <c r="C110" t="s">
        <v>992</v>
      </c>
      <c r="D110">
        <v>120401</v>
      </c>
    </row>
    <row r="111" spans="1:4">
      <c r="A111" t="s">
        <v>993</v>
      </c>
      <c r="B111" t="s">
        <v>423</v>
      </c>
      <c r="C111" t="s">
        <v>994</v>
      </c>
      <c r="D111">
        <v>60402</v>
      </c>
    </row>
    <row r="112" spans="1:4">
      <c r="A112" t="s">
        <v>505</v>
      </c>
      <c r="B112" t="s">
        <v>416</v>
      </c>
      <c r="C112" t="s">
        <v>903</v>
      </c>
      <c r="D112">
        <v>120504</v>
      </c>
    </row>
    <row r="113" spans="1:4">
      <c r="A113" t="s">
        <v>637</v>
      </c>
      <c r="B113" t="s">
        <v>425</v>
      </c>
      <c r="C113" t="s">
        <v>975</v>
      </c>
      <c r="D113">
        <v>90302</v>
      </c>
    </row>
    <row r="114" spans="1:4">
      <c r="A114" t="s">
        <v>995</v>
      </c>
      <c r="B114" t="s">
        <v>416</v>
      </c>
      <c r="C114" t="s">
        <v>912</v>
      </c>
      <c r="D114">
        <v>120305</v>
      </c>
    </row>
    <row r="115" spans="1:4">
      <c r="A115" t="s">
        <v>516</v>
      </c>
      <c r="B115" t="s">
        <v>426</v>
      </c>
      <c r="C115" t="s">
        <v>996</v>
      </c>
      <c r="D115">
        <v>41402</v>
      </c>
    </row>
    <row r="116" spans="1:4">
      <c r="A116" t="s">
        <v>450</v>
      </c>
      <c r="B116" t="s">
        <v>418</v>
      </c>
      <c r="C116" t="s">
        <v>921</v>
      </c>
      <c r="D116">
        <v>130108</v>
      </c>
    </row>
    <row r="117" spans="1:4">
      <c r="A117" t="s">
        <v>997</v>
      </c>
      <c r="B117" t="s">
        <v>426</v>
      </c>
      <c r="C117" t="s">
        <v>941</v>
      </c>
      <c r="D117">
        <v>41303</v>
      </c>
    </row>
    <row r="118" spans="1:4">
      <c r="A118" t="s">
        <v>646</v>
      </c>
      <c r="B118" t="s">
        <v>418</v>
      </c>
      <c r="C118" t="s">
        <v>940</v>
      </c>
      <c r="D118">
        <v>130401</v>
      </c>
    </row>
    <row r="119" spans="1:4">
      <c r="A119" t="s">
        <v>454</v>
      </c>
      <c r="B119" t="s">
        <v>415</v>
      </c>
      <c r="C119" t="s">
        <v>935</v>
      </c>
      <c r="D119">
        <v>10201</v>
      </c>
    </row>
    <row r="120" spans="1:4">
      <c r="A120" t="s">
        <v>969</v>
      </c>
      <c r="B120" t="s">
        <v>420</v>
      </c>
      <c r="C120" t="s">
        <v>969</v>
      </c>
      <c r="D120">
        <v>50103</v>
      </c>
    </row>
    <row r="121" spans="1:4">
      <c r="A121" t="s">
        <v>634</v>
      </c>
      <c r="B121" t="s">
        <v>423</v>
      </c>
      <c r="C121" t="s">
        <v>998</v>
      </c>
      <c r="D121">
        <v>60202</v>
      </c>
    </row>
    <row r="122" spans="1:4">
      <c r="A122" t="s">
        <v>458</v>
      </c>
      <c r="B122" t="s">
        <v>421</v>
      </c>
      <c r="C122" t="s">
        <v>634</v>
      </c>
      <c r="D122">
        <v>80501</v>
      </c>
    </row>
    <row r="123" spans="1:4">
      <c r="A123" t="s">
        <v>999</v>
      </c>
      <c r="B123" t="s">
        <v>418</v>
      </c>
      <c r="C123" t="s">
        <v>940</v>
      </c>
      <c r="D123">
        <v>130405</v>
      </c>
    </row>
    <row r="124" spans="1:4">
      <c r="A124" t="s">
        <v>509</v>
      </c>
      <c r="B124" t="s">
        <v>416</v>
      </c>
      <c r="C124" t="s">
        <v>912</v>
      </c>
      <c r="D124">
        <v>120301</v>
      </c>
    </row>
    <row r="125" spans="1:4">
      <c r="A125" t="s">
        <v>666</v>
      </c>
      <c r="B125" t="s">
        <v>422</v>
      </c>
      <c r="C125" t="s">
        <v>974</v>
      </c>
      <c r="D125">
        <v>20604</v>
      </c>
    </row>
    <row r="126" spans="1:4">
      <c r="A126" t="s">
        <v>555</v>
      </c>
      <c r="B126" t="s">
        <v>421</v>
      </c>
      <c r="C126" t="s">
        <v>951</v>
      </c>
      <c r="D126">
        <v>80601</v>
      </c>
    </row>
    <row r="127" spans="1:4">
      <c r="A127" t="s">
        <v>426</v>
      </c>
      <c r="B127" t="s">
        <v>426</v>
      </c>
      <c r="C127" t="s">
        <v>564</v>
      </c>
      <c r="D127">
        <v>40604</v>
      </c>
    </row>
    <row r="128" spans="1:4">
      <c r="A128" t="s">
        <v>1000</v>
      </c>
      <c r="B128" t="s">
        <v>415</v>
      </c>
      <c r="C128" t="s">
        <v>929</v>
      </c>
      <c r="D128">
        <v>10301</v>
      </c>
    </row>
    <row r="129" spans="1:4">
      <c r="A129" t="s">
        <v>1001</v>
      </c>
      <c r="B129" t="s">
        <v>425</v>
      </c>
      <c r="C129" t="s">
        <v>933</v>
      </c>
      <c r="D129">
        <v>90203</v>
      </c>
    </row>
    <row r="130" spans="1:4">
      <c r="A130" t="s">
        <v>593</v>
      </c>
      <c r="B130" t="s">
        <v>423</v>
      </c>
      <c r="C130" t="s">
        <v>1002</v>
      </c>
      <c r="D130">
        <v>60101</v>
      </c>
    </row>
    <row r="131" spans="1:4">
      <c r="A131" t="s">
        <v>1003</v>
      </c>
      <c r="B131" t="s">
        <v>423</v>
      </c>
      <c r="C131" t="s">
        <v>998</v>
      </c>
      <c r="D131">
        <v>60203</v>
      </c>
    </row>
    <row r="132" spans="1:4">
      <c r="A132" t="s">
        <v>1004</v>
      </c>
      <c r="B132" t="s">
        <v>424</v>
      </c>
      <c r="C132" t="s">
        <v>927</v>
      </c>
      <c r="D132">
        <v>70405</v>
      </c>
    </row>
    <row r="133" spans="1:4">
      <c r="A133" t="s">
        <v>1005</v>
      </c>
      <c r="B133" t="s">
        <v>423</v>
      </c>
      <c r="C133" t="s">
        <v>1006</v>
      </c>
      <c r="D133">
        <v>60702</v>
      </c>
    </row>
    <row r="134" spans="1:4">
      <c r="A134" t="s">
        <v>1007</v>
      </c>
      <c r="B134" t="s">
        <v>418</v>
      </c>
      <c r="C134" t="s">
        <v>961</v>
      </c>
      <c r="D134">
        <v>130305</v>
      </c>
    </row>
    <row r="135" spans="1:4">
      <c r="A135" t="s">
        <v>1008</v>
      </c>
      <c r="B135" t="s">
        <v>418</v>
      </c>
      <c r="C135" t="s">
        <v>961</v>
      </c>
      <c r="D135">
        <v>130306</v>
      </c>
    </row>
    <row r="136" spans="1:4">
      <c r="A136" t="s">
        <v>1009</v>
      </c>
      <c r="B136" t="s">
        <v>417</v>
      </c>
      <c r="C136" t="s">
        <v>417</v>
      </c>
      <c r="D136">
        <v>30105</v>
      </c>
    </row>
    <row r="137" spans="1:4">
      <c r="A137" t="s">
        <v>498</v>
      </c>
      <c r="B137" t="s">
        <v>1010</v>
      </c>
      <c r="C137" t="s">
        <v>1011</v>
      </c>
      <c r="D137">
        <v>110101</v>
      </c>
    </row>
    <row r="138" spans="1:4">
      <c r="A138" t="s">
        <v>1012</v>
      </c>
      <c r="B138" t="s">
        <v>426</v>
      </c>
      <c r="C138" t="s">
        <v>564</v>
      </c>
      <c r="D138">
        <v>40603</v>
      </c>
    </row>
    <row r="139" spans="1:4">
      <c r="A139" t="s">
        <v>1013</v>
      </c>
      <c r="B139" t="s">
        <v>415</v>
      </c>
      <c r="C139" t="s">
        <v>935</v>
      </c>
      <c r="D139">
        <v>10208</v>
      </c>
    </row>
    <row r="140" spans="1:4">
      <c r="A140" t="s">
        <v>422</v>
      </c>
      <c r="B140" t="s">
        <v>422</v>
      </c>
      <c r="C140" t="s">
        <v>974</v>
      </c>
      <c r="D140">
        <v>20603</v>
      </c>
    </row>
    <row r="141" spans="1:4">
      <c r="A141" t="s">
        <v>635</v>
      </c>
      <c r="B141" t="s">
        <v>417</v>
      </c>
      <c r="C141" t="s">
        <v>1014</v>
      </c>
      <c r="D141">
        <v>30302</v>
      </c>
    </row>
    <row r="142" spans="1:4">
      <c r="A142" t="s">
        <v>1015</v>
      </c>
      <c r="B142" t="s">
        <v>421</v>
      </c>
      <c r="C142" t="s">
        <v>634</v>
      </c>
      <c r="D142">
        <v>80507</v>
      </c>
    </row>
    <row r="143" spans="1:4">
      <c r="A143" t="s">
        <v>1016</v>
      </c>
      <c r="B143" t="s">
        <v>420</v>
      </c>
      <c r="C143" t="s">
        <v>488</v>
      </c>
      <c r="D143">
        <v>50209</v>
      </c>
    </row>
    <row r="144" spans="1:4">
      <c r="A144" t="s">
        <v>1017</v>
      </c>
      <c r="B144" t="s">
        <v>426</v>
      </c>
      <c r="C144" t="s">
        <v>924</v>
      </c>
      <c r="D144">
        <v>40303</v>
      </c>
    </row>
    <row r="145" spans="1:4">
      <c r="A145" t="s">
        <v>1018</v>
      </c>
      <c r="B145" t="s">
        <v>425</v>
      </c>
      <c r="C145" t="s">
        <v>567</v>
      </c>
      <c r="D145">
        <v>90503</v>
      </c>
    </row>
    <row r="146" spans="1:4">
      <c r="A146" t="s">
        <v>1018</v>
      </c>
      <c r="B146" t="s">
        <v>424</v>
      </c>
      <c r="C146" t="s">
        <v>927</v>
      </c>
      <c r="D146">
        <v>70404</v>
      </c>
    </row>
    <row r="147" spans="1:4">
      <c r="A147" t="s">
        <v>1019</v>
      </c>
      <c r="B147" t="s">
        <v>425</v>
      </c>
      <c r="C147" t="s">
        <v>471</v>
      </c>
      <c r="D147">
        <v>90802</v>
      </c>
    </row>
    <row r="148" spans="1:4">
      <c r="A148" t="s">
        <v>669</v>
      </c>
      <c r="B148" t="s">
        <v>425</v>
      </c>
      <c r="C148" t="s">
        <v>985</v>
      </c>
      <c r="D148">
        <v>90607</v>
      </c>
    </row>
    <row r="149" spans="1:4">
      <c r="A149" t="s">
        <v>452</v>
      </c>
      <c r="B149" t="s">
        <v>417</v>
      </c>
      <c r="C149" t="s">
        <v>417</v>
      </c>
      <c r="D149">
        <v>30107</v>
      </c>
    </row>
    <row r="150" spans="1:4">
      <c r="A150" t="s">
        <v>507</v>
      </c>
      <c r="B150" t="s">
        <v>417</v>
      </c>
      <c r="C150" t="s">
        <v>417</v>
      </c>
      <c r="D150">
        <v>30115</v>
      </c>
    </row>
    <row r="151" spans="1:4">
      <c r="A151" t="s">
        <v>1020</v>
      </c>
      <c r="B151" t="s">
        <v>417</v>
      </c>
      <c r="C151" t="s">
        <v>1021</v>
      </c>
      <c r="D151">
        <v>30502</v>
      </c>
    </row>
    <row r="152" spans="1:4">
      <c r="A152" t="s">
        <v>1022</v>
      </c>
      <c r="B152" t="s">
        <v>420</v>
      </c>
      <c r="C152" t="s">
        <v>905</v>
      </c>
      <c r="D152">
        <v>50314</v>
      </c>
    </row>
    <row r="153" spans="1:4">
      <c r="A153" t="s">
        <v>1023</v>
      </c>
      <c r="B153" t="s">
        <v>426</v>
      </c>
      <c r="C153" t="s">
        <v>996</v>
      </c>
      <c r="D153">
        <v>41403</v>
      </c>
    </row>
    <row r="154" spans="1:4">
      <c r="A154" t="s">
        <v>474</v>
      </c>
      <c r="B154" t="s">
        <v>421</v>
      </c>
      <c r="C154" t="s">
        <v>421</v>
      </c>
      <c r="D154">
        <v>80805</v>
      </c>
    </row>
    <row r="155" spans="1:4">
      <c r="A155" t="s">
        <v>448</v>
      </c>
      <c r="B155" t="s">
        <v>426</v>
      </c>
      <c r="C155" t="s">
        <v>564</v>
      </c>
      <c r="D155">
        <v>40601</v>
      </c>
    </row>
    <row r="156" spans="1:4">
      <c r="A156" t="s">
        <v>510</v>
      </c>
      <c r="B156" t="s">
        <v>426</v>
      </c>
      <c r="C156" t="s">
        <v>564</v>
      </c>
      <c r="D156">
        <v>40611</v>
      </c>
    </row>
    <row r="157" spans="1:4">
      <c r="A157" t="s">
        <v>550</v>
      </c>
      <c r="B157" t="s">
        <v>426</v>
      </c>
      <c r="C157" t="s">
        <v>564</v>
      </c>
      <c r="D157">
        <v>40612</v>
      </c>
    </row>
    <row r="158" spans="1:4">
      <c r="A158" t="s">
        <v>1024</v>
      </c>
      <c r="B158" t="s">
        <v>416</v>
      </c>
      <c r="C158" t="s">
        <v>912</v>
      </c>
      <c r="D158">
        <v>120313</v>
      </c>
    </row>
    <row r="159" spans="1:4">
      <c r="A159" t="s">
        <v>1025</v>
      </c>
      <c r="B159" t="s">
        <v>416</v>
      </c>
      <c r="C159" t="s">
        <v>912</v>
      </c>
      <c r="D159">
        <v>120315</v>
      </c>
    </row>
    <row r="160" spans="1:4">
      <c r="A160" t="s">
        <v>1026</v>
      </c>
      <c r="B160" t="s">
        <v>426</v>
      </c>
      <c r="C160" t="s">
        <v>907</v>
      </c>
      <c r="D160">
        <v>40102</v>
      </c>
    </row>
    <row r="161" spans="1:4">
      <c r="A161" t="s">
        <v>515</v>
      </c>
      <c r="B161" t="s">
        <v>426</v>
      </c>
      <c r="C161" t="s">
        <v>1027</v>
      </c>
      <c r="D161">
        <v>40701</v>
      </c>
    </row>
    <row r="162" spans="1:4">
      <c r="A162" t="s">
        <v>1028</v>
      </c>
      <c r="B162" t="s">
        <v>426</v>
      </c>
      <c r="C162" t="s">
        <v>949</v>
      </c>
      <c r="D162">
        <v>41007</v>
      </c>
    </row>
    <row r="163" spans="1:4">
      <c r="A163" t="s">
        <v>466</v>
      </c>
      <c r="B163" t="s">
        <v>421</v>
      </c>
      <c r="C163" t="s">
        <v>421</v>
      </c>
      <c r="D163">
        <v>80826</v>
      </c>
    </row>
    <row r="164" spans="1:4">
      <c r="A164" t="s">
        <v>1029</v>
      </c>
      <c r="B164" t="s">
        <v>426</v>
      </c>
      <c r="C164" t="s">
        <v>1027</v>
      </c>
      <c r="D164">
        <v>40702</v>
      </c>
    </row>
    <row r="165" spans="1:4">
      <c r="A165" t="s">
        <v>656</v>
      </c>
      <c r="B165" t="s">
        <v>425</v>
      </c>
      <c r="C165" t="s">
        <v>972</v>
      </c>
      <c r="D165">
        <v>91010</v>
      </c>
    </row>
    <row r="166" spans="1:4">
      <c r="A166" t="s">
        <v>1030</v>
      </c>
      <c r="B166" t="s">
        <v>425</v>
      </c>
      <c r="C166" t="s">
        <v>905</v>
      </c>
      <c r="D166">
        <v>90903</v>
      </c>
    </row>
    <row r="167" spans="1:4">
      <c r="A167" t="s">
        <v>548</v>
      </c>
      <c r="B167" t="s">
        <v>418</v>
      </c>
      <c r="C167" t="s">
        <v>915</v>
      </c>
      <c r="D167">
        <v>130705</v>
      </c>
    </row>
    <row r="168" spans="1:4">
      <c r="A168" t="s">
        <v>1031</v>
      </c>
      <c r="B168" t="s">
        <v>425</v>
      </c>
      <c r="C168" t="s">
        <v>975</v>
      </c>
      <c r="D168">
        <v>90307</v>
      </c>
    </row>
    <row r="169" spans="1:4">
      <c r="A169" t="s">
        <v>1032</v>
      </c>
      <c r="B169" t="s">
        <v>416</v>
      </c>
      <c r="C169" t="s">
        <v>903</v>
      </c>
      <c r="D169">
        <v>120505</v>
      </c>
    </row>
    <row r="170" spans="1:4">
      <c r="A170" t="s">
        <v>609</v>
      </c>
      <c r="B170" t="s">
        <v>423</v>
      </c>
      <c r="C170" t="s">
        <v>1033</v>
      </c>
      <c r="D170">
        <v>60604</v>
      </c>
    </row>
    <row r="171" spans="1:4">
      <c r="A171" t="s">
        <v>1034</v>
      </c>
      <c r="B171" t="s">
        <v>425</v>
      </c>
      <c r="C171" t="s">
        <v>922</v>
      </c>
      <c r="D171">
        <v>90102</v>
      </c>
    </row>
    <row r="172" spans="1:4">
      <c r="A172" t="s">
        <v>1035</v>
      </c>
      <c r="B172" t="s">
        <v>424</v>
      </c>
      <c r="C172" t="s">
        <v>914</v>
      </c>
      <c r="D172">
        <v>70704</v>
      </c>
    </row>
    <row r="173" spans="1:4">
      <c r="A173" t="s">
        <v>575</v>
      </c>
      <c r="B173" t="s">
        <v>426</v>
      </c>
      <c r="C173" t="s">
        <v>501</v>
      </c>
      <c r="D173">
        <v>40513</v>
      </c>
    </row>
    <row r="174" spans="1:4">
      <c r="A174" t="s">
        <v>1036</v>
      </c>
      <c r="B174" t="s">
        <v>424</v>
      </c>
      <c r="C174" t="s">
        <v>914</v>
      </c>
      <c r="D174">
        <v>70705</v>
      </c>
    </row>
    <row r="175" spans="1:4">
      <c r="A175" t="s">
        <v>1036</v>
      </c>
      <c r="B175" t="s">
        <v>425</v>
      </c>
      <c r="C175" t="s">
        <v>919</v>
      </c>
      <c r="D175">
        <v>91203</v>
      </c>
    </row>
    <row r="176" spans="1:4">
      <c r="A176" t="s">
        <v>1036</v>
      </c>
      <c r="B176" t="s">
        <v>418</v>
      </c>
      <c r="C176" t="s">
        <v>961</v>
      </c>
      <c r="D176">
        <v>130307</v>
      </c>
    </row>
    <row r="177" spans="1:4">
      <c r="A177" t="s">
        <v>1037</v>
      </c>
      <c r="B177" t="s">
        <v>423</v>
      </c>
      <c r="C177" t="s">
        <v>1038</v>
      </c>
      <c r="D177">
        <v>60303</v>
      </c>
    </row>
    <row r="178" spans="1:4">
      <c r="A178" t="s">
        <v>1039</v>
      </c>
      <c r="B178" t="s">
        <v>424</v>
      </c>
      <c r="C178" t="s">
        <v>1040</v>
      </c>
      <c r="D178">
        <v>70602</v>
      </c>
    </row>
    <row r="179" spans="1:4">
      <c r="A179" t="s">
        <v>1041</v>
      </c>
      <c r="B179" t="s">
        <v>422</v>
      </c>
      <c r="C179" t="s">
        <v>977</v>
      </c>
      <c r="D179">
        <v>20403</v>
      </c>
    </row>
    <row r="180" spans="1:4">
      <c r="A180" t="s">
        <v>1042</v>
      </c>
      <c r="B180" t="s">
        <v>423</v>
      </c>
      <c r="C180" t="s">
        <v>1038</v>
      </c>
      <c r="D180">
        <v>60302</v>
      </c>
    </row>
    <row r="181" spans="1:4">
      <c r="A181" t="s">
        <v>1043</v>
      </c>
      <c r="B181" t="s">
        <v>424</v>
      </c>
      <c r="C181" t="s">
        <v>528</v>
      </c>
      <c r="D181">
        <v>70204</v>
      </c>
    </row>
    <row r="182" spans="1:4">
      <c r="A182" t="s">
        <v>1044</v>
      </c>
      <c r="B182" t="s">
        <v>423</v>
      </c>
      <c r="C182" t="s">
        <v>1038</v>
      </c>
      <c r="D182">
        <v>60304</v>
      </c>
    </row>
    <row r="183" spans="1:4">
      <c r="A183" t="s">
        <v>1044</v>
      </c>
      <c r="B183" t="s">
        <v>424</v>
      </c>
      <c r="C183" t="s">
        <v>927</v>
      </c>
      <c r="D183">
        <v>70406</v>
      </c>
    </row>
    <row r="184" spans="1:4">
      <c r="A184" t="s">
        <v>1045</v>
      </c>
      <c r="B184" t="s">
        <v>422</v>
      </c>
      <c r="C184" t="s">
        <v>917</v>
      </c>
      <c r="D184">
        <v>20203</v>
      </c>
    </row>
    <row r="185" spans="1:4">
      <c r="A185" t="s">
        <v>433</v>
      </c>
      <c r="B185" t="s">
        <v>421</v>
      </c>
      <c r="C185" t="s">
        <v>421</v>
      </c>
      <c r="D185">
        <v>80802</v>
      </c>
    </row>
    <row r="186" spans="1:4">
      <c r="A186" t="s">
        <v>1046</v>
      </c>
      <c r="B186" t="s">
        <v>423</v>
      </c>
      <c r="C186" t="s">
        <v>1033</v>
      </c>
      <c r="D186">
        <v>60606</v>
      </c>
    </row>
    <row r="187" spans="1:4">
      <c r="A187" t="s">
        <v>1047</v>
      </c>
      <c r="B187" t="s">
        <v>424</v>
      </c>
      <c r="C187" t="s">
        <v>528</v>
      </c>
      <c r="D187">
        <v>70205</v>
      </c>
    </row>
    <row r="188" spans="1:4">
      <c r="A188" t="s">
        <v>1048</v>
      </c>
      <c r="B188" t="s">
        <v>425</v>
      </c>
      <c r="C188" t="s">
        <v>933</v>
      </c>
      <c r="D188">
        <v>90204</v>
      </c>
    </row>
    <row r="189" spans="1:4">
      <c r="A189" t="s">
        <v>486</v>
      </c>
      <c r="B189" t="s">
        <v>418</v>
      </c>
      <c r="C189" t="s">
        <v>915</v>
      </c>
      <c r="D189">
        <v>130706</v>
      </c>
    </row>
    <row r="190" spans="1:4">
      <c r="A190" t="s">
        <v>486</v>
      </c>
      <c r="B190" t="s">
        <v>422</v>
      </c>
      <c r="C190" t="s">
        <v>974</v>
      </c>
      <c r="D190">
        <v>20605</v>
      </c>
    </row>
    <row r="191" spans="1:4">
      <c r="A191" t="s">
        <v>1049</v>
      </c>
      <c r="B191" t="s">
        <v>422</v>
      </c>
      <c r="C191" t="s">
        <v>1050</v>
      </c>
      <c r="D191">
        <v>20502</v>
      </c>
    </row>
    <row r="192" spans="1:4">
      <c r="A192" t="s">
        <v>1051</v>
      </c>
      <c r="B192" t="s">
        <v>424</v>
      </c>
      <c r="C192" t="s">
        <v>914</v>
      </c>
      <c r="D192">
        <v>70706</v>
      </c>
    </row>
    <row r="193" spans="1:4">
      <c r="A193" t="s">
        <v>622</v>
      </c>
      <c r="B193" t="s">
        <v>422</v>
      </c>
      <c r="C193" t="s">
        <v>906</v>
      </c>
      <c r="D193">
        <v>20102</v>
      </c>
    </row>
    <row r="194" spans="1:4">
      <c r="A194" t="s">
        <v>622</v>
      </c>
      <c r="B194" t="s">
        <v>426</v>
      </c>
      <c r="C194" t="s">
        <v>941</v>
      </c>
      <c r="D194">
        <v>41304</v>
      </c>
    </row>
    <row r="195" spans="1:4">
      <c r="A195" t="s">
        <v>1052</v>
      </c>
      <c r="B195" t="s">
        <v>425</v>
      </c>
      <c r="C195" t="s">
        <v>905</v>
      </c>
      <c r="D195">
        <v>90904</v>
      </c>
    </row>
    <row r="196" spans="1:4">
      <c r="A196" t="s">
        <v>1053</v>
      </c>
      <c r="B196" t="s">
        <v>424</v>
      </c>
      <c r="C196" t="s">
        <v>424</v>
      </c>
      <c r="D196">
        <v>70315</v>
      </c>
    </row>
    <row r="197" spans="1:4">
      <c r="A197" t="s">
        <v>512</v>
      </c>
      <c r="B197" t="s">
        <v>415</v>
      </c>
      <c r="C197" t="s">
        <v>935</v>
      </c>
      <c r="D197">
        <v>10206</v>
      </c>
    </row>
    <row r="198" spans="1:4">
      <c r="A198" t="s">
        <v>1054</v>
      </c>
      <c r="B198" t="s">
        <v>424</v>
      </c>
      <c r="C198" t="s">
        <v>1055</v>
      </c>
      <c r="D198">
        <v>70102</v>
      </c>
    </row>
    <row r="199" spans="1:4">
      <c r="A199" t="s">
        <v>1056</v>
      </c>
      <c r="B199" t="s">
        <v>418</v>
      </c>
      <c r="C199" t="s">
        <v>636</v>
      </c>
      <c r="D199">
        <v>130902</v>
      </c>
    </row>
    <row r="200" spans="1:4">
      <c r="A200" t="s">
        <v>559</v>
      </c>
      <c r="B200" t="s">
        <v>417</v>
      </c>
      <c r="C200" t="s">
        <v>900</v>
      </c>
      <c r="D200">
        <v>30203</v>
      </c>
    </row>
    <row r="201" spans="1:4">
      <c r="A201" t="s">
        <v>1057</v>
      </c>
      <c r="B201" t="s">
        <v>417</v>
      </c>
      <c r="C201" t="s">
        <v>1014</v>
      </c>
      <c r="D201">
        <v>30303</v>
      </c>
    </row>
    <row r="202" spans="1:4">
      <c r="A202" t="s">
        <v>1057</v>
      </c>
      <c r="B202" t="s">
        <v>424</v>
      </c>
      <c r="C202" t="s">
        <v>424</v>
      </c>
      <c r="D202">
        <v>70302</v>
      </c>
    </row>
    <row r="203" spans="1:4">
      <c r="A203" t="s">
        <v>632</v>
      </c>
      <c r="B203" t="s">
        <v>422</v>
      </c>
      <c r="C203" t="s">
        <v>1058</v>
      </c>
      <c r="D203">
        <v>20302</v>
      </c>
    </row>
    <row r="204" spans="1:4">
      <c r="A204" t="s">
        <v>1059</v>
      </c>
      <c r="B204" t="s">
        <v>424</v>
      </c>
      <c r="C204" t="s">
        <v>1055</v>
      </c>
      <c r="D204">
        <v>70109</v>
      </c>
    </row>
    <row r="205" spans="1:4">
      <c r="A205" t="s">
        <v>1060</v>
      </c>
      <c r="B205" t="s">
        <v>422</v>
      </c>
      <c r="C205" t="s">
        <v>906</v>
      </c>
      <c r="D205">
        <v>20108</v>
      </c>
    </row>
    <row r="206" spans="1:4">
      <c r="A206" t="s">
        <v>589</v>
      </c>
      <c r="B206" t="s">
        <v>425</v>
      </c>
      <c r="C206" t="s">
        <v>615</v>
      </c>
      <c r="D206">
        <v>90407</v>
      </c>
    </row>
    <row r="207" spans="1:4">
      <c r="A207" t="s">
        <v>589</v>
      </c>
      <c r="B207" t="s">
        <v>418</v>
      </c>
      <c r="C207" t="s">
        <v>636</v>
      </c>
      <c r="D207">
        <v>130903</v>
      </c>
    </row>
    <row r="208" spans="1:4">
      <c r="A208" t="s">
        <v>1061</v>
      </c>
      <c r="B208" t="s">
        <v>418</v>
      </c>
      <c r="C208" t="s">
        <v>940</v>
      </c>
      <c r="D208">
        <v>130406</v>
      </c>
    </row>
    <row r="209" spans="1:4">
      <c r="A209" t="s">
        <v>1062</v>
      </c>
      <c r="B209" t="s">
        <v>423</v>
      </c>
      <c r="C209" t="s">
        <v>1006</v>
      </c>
      <c r="D209">
        <v>60704</v>
      </c>
    </row>
    <row r="210" spans="1:4">
      <c r="A210" t="s">
        <v>1063</v>
      </c>
      <c r="B210" t="s">
        <v>421</v>
      </c>
      <c r="C210" t="s">
        <v>634</v>
      </c>
      <c r="D210">
        <v>80504</v>
      </c>
    </row>
    <row r="211" spans="1:4">
      <c r="A211" t="s">
        <v>1064</v>
      </c>
      <c r="B211" t="s">
        <v>424</v>
      </c>
      <c r="C211" t="s">
        <v>1055</v>
      </c>
      <c r="D211">
        <v>70103</v>
      </c>
    </row>
    <row r="212" spans="1:4">
      <c r="A212" t="s">
        <v>1065</v>
      </c>
      <c r="B212" t="s">
        <v>424</v>
      </c>
      <c r="C212" t="s">
        <v>528</v>
      </c>
      <c r="D212">
        <v>70206</v>
      </c>
    </row>
    <row r="213" spans="1:4">
      <c r="A213" t="s">
        <v>633</v>
      </c>
      <c r="B213" t="s">
        <v>425</v>
      </c>
      <c r="C213" t="s">
        <v>926</v>
      </c>
      <c r="D213">
        <v>91105</v>
      </c>
    </row>
    <row r="214" spans="1:4">
      <c r="A214" t="s">
        <v>1066</v>
      </c>
      <c r="B214" t="s">
        <v>425</v>
      </c>
      <c r="C214" t="s">
        <v>567</v>
      </c>
      <c r="D214">
        <v>90504</v>
      </c>
    </row>
    <row r="215" spans="1:4">
      <c r="A215" t="s">
        <v>1067</v>
      </c>
      <c r="B215" t="s">
        <v>424</v>
      </c>
      <c r="C215" t="s">
        <v>528</v>
      </c>
      <c r="D215">
        <v>70207</v>
      </c>
    </row>
    <row r="216" spans="1:4">
      <c r="A216" t="s">
        <v>1068</v>
      </c>
      <c r="B216" t="s">
        <v>426</v>
      </c>
      <c r="C216" t="s">
        <v>1069</v>
      </c>
      <c r="D216">
        <v>40902</v>
      </c>
    </row>
    <row r="217" spans="1:4">
      <c r="A217" t="s">
        <v>1070</v>
      </c>
      <c r="B217" t="s">
        <v>423</v>
      </c>
      <c r="C217" t="s">
        <v>1033</v>
      </c>
      <c r="D217">
        <v>60603</v>
      </c>
    </row>
    <row r="218" spans="1:4">
      <c r="A218" t="s">
        <v>1071</v>
      </c>
      <c r="B218" t="s">
        <v>422</v>
      </c>
      <c r="C218" t="s">
        <v>1050</v>
      </c>
      <c r="D218">
        <v>20503</v>
      </c>
    </row>
    <row r="219" spans="1:4">
      <c r="A219" t="s">
        <v>1072</v>
      </c>
      <c r="B219" t="s">
        <v>425</v>
      </c>
      <c r="C219" t="s">
        <v>905</v>
      </c>
      <c r="D219">
        <v>90905</v>
      </c>
    </row>
    <row r="220" spans="1:4">
      <c r="A220" t="s">
        <v>1073</v>
      </c>
      <c r="B220" t="s">
        <v>416</v>
      </c>
      <c r="C220" t="s">
        <v>903</v>
      </c>
      <c r="D220">
        <v>120506</v>
      </c>
    </row>
    <row r="221" spans="1:4">
      <c r="A221" t="s">
        <v>1074</v>
      </c>
      <c r="B221" t="s">
        <v>423</v>
      </c>
      <c r="C221" t="s">
        <v>1033</v>
      </c>
      <c r="D221">
        <v>60605</v>
      </c>
    </row>
    <row r="222" spans="1:4">
      <c r="A222" t="s">
        <v>1074</v>
      </c>
      <c r="B222" t="s">
        <v>424</v>
      </c>
      <c r="C222" t="s">
        <v>528</v>
      </c>
      <c r="D222">
        <v>70208</v>
      </c>
    </row>
    <row r="223" spans="1:4">
      <c r="A223" t="s">
        <v>611</v>
      </c>
      <c r="B223" t="s">
        <v>416</v>
      </c>
      <c r="C223" t="s">
        <v>903</v>
      </c>
      <c r="D223">
        <v>120510</v>
      </c>
    </row>
    <row r="224" spans="1:4">
      <c r="A224" t="s">
        <v>1075</v>
      </c>
      <c r="B224" t="s">
        <v>422</v>
      </c>
      <c r="C224" t="s">
        <v>1050</v>
      </c>
      <c r="D224">
        <v>20504</v>
      </c>
    </row>
    <row r="225" spans="1:4">
      <c r="A225" t="s">
        <v>1076</v>
      </c>
      <c r="B225" t="s">
        <v>425</v>
      </c>
      <c r="C225" t="s">
        <v>975</v>
      </c>
      <c r="D225">
        <v>90303</v>
      </c>
    </row>
    <row r="226" spans="1:4">
      <c r="A226" t="s">
        <v>520</v>
      </c>
      <c r="B226" t="s">
        <v>416</v>
      </c>
      <c r="C226" t="s">
        <v>903</v>
      </c>
      <c r="D226">
        <v>120507</v>
      </c>
    </row>
    <row r="227" spans="1:4">
      <c r="A227" t="s">
        <v>1077</v>
      </c>
      <c r="B227" t="s">
        <v>416</v>
      </c>
      <c r="C227" t="s">
        <v>903</v>
      </c>
      <c r="D227">
        <v>120511</v>
      </c>
    </row>
    <row r="228" spans="1:4">
      <c r="A228" t="s">
        <v>1078</v>
      </c>
      <c r="B228" t="s">
        <v>426</v>
      </c>
      <c r="C228" t="s">
        <v>1069</v>
      </c>
      <c r="D228">
        <v>40903</v>
      </c>
    </row>
    <row r="229" spans="1:4">
      <c r="A229" t="s">
        <v>1079</v>
      </c>
      <c r="B229" t="s">
        <v>422</v>
      </c>
      <c r="C229" t="s">
        <v>1058</v>
      </c>
      <c r="D229">
        <v>20303</v>
      </c>
    </row>
    <row r="230" spans="1:4">
      <c r="A230" t="s">
        <v>1079</v>
      </c>
      <c r="B230" t="s">
        <v>425</v>
      </c>
      <c r="C230" t="s">
        <v>933</v>
      </c>
      <c r="D230">
        <v>90205</v>
      </c>
    </row>
    <row r="231" spans="1:4">
      <c r="A231" t="s">
        <v>1080</v>
      </c>
      <c r="B231" t="s">
        <v>425</v>
      </c>
      <c r="C231" t="s">
        <v>567</v>
      </c>
      <c r="D231">
        <v>90505</v>
      </c>
    </row>
    <row r="232" spans="1:4">
      <c r="A232" t="s">
        <v>1081</v>
      </c>
      <c r="B232" t="s">
        <v>426</v>
      </c>
      <c r="C232" t="s">
        <v>1069</v>
      </c>
      <c r="D232">
        <v>40904</v>
      </c>
    </row>
    <row r="233" spans="1:4">
      <c r="A233" t="s">
        <v>1082</v>
      </c>
      <c r="B233" t="s">
        <v>420</v>
      </c>
      <c r="C233" t="s">
        <v>488</v>
      </c>
      <c r="D233">
        <v>50201</v>
      </c>
    </row>
    <row r="234" spans="1:4">
      <c r="A234" t="s">
        <v>1083</v>
      </c>
      <c r="B234" t="s">
        <v>422</v>
      </c>
      <c r="C234" t="s">
        <v>917</v>
      </c>
      <c r="D234">
        <v>20204</v>
      </c>
    </row>
    <row r="235" spans="1:4">
      <c r="A235" t="s">
        <v>607</v>
      </c>
      <c r="B235" t="s">
        <v>423</v>
      </c>
      <c r="C235" t="s">
        <v>1006</v>
      </c>
      <c r="D235">
        <v>60703</v>
      </c>
    </row>
    <row r="236" spans="1:4">
      <c r="A236" t="s">
        <v>607</v>
      </c>
      <c r="B236" t="s">
        <v>425</v>
      </c>
      <c r="C236" t="s">
        <v>567</v>
      </c>
      <c r="D236">
        <v>90506</v>
      </c>
    </row>
    <row r="237" spans="1:4">
      <c r="A237" t="s">
        <v>664</v>
      </c>
      <c r="B237" t="s">
        <v>422</v>
      </c>
      <c r="C237" t="s">
        <v>906</v>
      </c>
      <c r="D237">
        <v>20103</v>
      </c>
    </row>
    <row r="238" spans="1:4">
      <c r="A238" t="s">
        <v>1084</v>
      </c>
      <c r="B238" t="s">
        <v>415</v>
      </c>
      <c r="C238" t="s">
        <v>935</v>
      </c>
      <c r="D238">
        <v>10214</v>
      </c>
    </row>
    <row r="239" spans="1:4">
      <c r="A239" t="s">
        <v>1085</v>
      </c>
      <c r="B239" t="s">
        <v>426</v>
      </c>
      <c r="C239" t="s">
        <v>907</v>
      </c>
      <c r="D239">
        <v>40103</v>
      </c>
    </row>
    <row r="240" spans="1:4">
      <c r="A240" t="s">
        <v>587</v>
      </c>
      <c r="B240" t="s">
        <v>415</v>
      </c>
      <c r="C240" t="s">
        <v>935</v>
      </c>
      <c r="D240">
        <v>10204</v>
      </c>
    </row>
    <row r="241" spans="1:4">
      <c r="A241" t="s">
        <v>1086</v>
      </c>
      <c r="B241" t="s">
        <v>423</v>
      </c>
      <c r="C241" t="s">
        <v>994</v>
      </c>
      <c r="D241">
        <v>60406</v>
      </c>
    </row>
    <row r="242" spans="1:4">
      <c r="A242" t="s">
        <v>1087</v>
      </c>
      <c r="B242" t="s">
        <v>423</v>
      </c>
      <c r="C242" t="s">
        <v>998</v>
      </c>
      <c r="D242">
        <v>60204</v>
      </c>
    </row>
    <row r="243" spans="1:4">
      <c r="A243" t="s">
        <v>570</v>
      </c>
      <c r="B243" t="s">
        <v>422</v>
      </c>
      <c r="C243" t="s">
        <v>917</v>
      </c>
      <c r="D243">
        <v>20205</v>
      </c>
    </row>
    <row r="244" spans="1:4">
      <c r="A244" t="s">
        <v>1088</v>
      </c>
      <c r="B244" t="s">
        <v>416</v>
      </c>
      <c r="C244" t="s">
        <v>945</v>
      </c>
      <c r="D244">
        <v>120106</v>
      </c>
    </row>
    <row r="245" spans="1:4">
      <c r="A245" t="s">
        <v>1089</v>
      </c>
      <c r="B245" t="s">
        <v>423</v>
      </c>
      <c r="C245" t="s">
        <v>994</v>
      </c>
      <c r="D245">
        <v>60408</v>
      </c>
    </row>
    <row r="246" spans="1:4">
      <c r="A246" t="s">
        <v>441</v>
      </c>
      <c r="B246" t="s">
        <v>421</v>
      </c>
      <c r="C246" t="s">
        <v>421</v>
      </c>
      <c r="D246">
        <v>80823</v>
      </c>
    </row>
    <row r="247" spans="1:4">
      <c r="A247" t="s">
        <v>1090</v>
      </c>
      <c r="B247" t="s">
        <v>424</v>
      </c>
      <c r="C247" t="s">
        <v>927</v>
      </c>
      <c r="D247">
        <v>70407</v>
      </c>
    </row>
    <row r="248" spans="1:4">
      <c r="A248" t="s">
        <v>1091</v>
      </c>
      <c r="B248" t="s">
        <v>418</v>
      </c>
      <c r="C248" t="s">
        <v>915</v>
      </c>
      <c r="D248">
        <v>130707</v>
      </c>
    </row>
    <row r="249" spans="1:4">
      <c r="A249" t="s">
        <v>1092</v>
      </c>
      <c r="B249" t="s">
        <v>415</v>
      </c>
      <c r="C249" t="s">
        <v>935</v>
      </c>
      <c r="D249">
        <v>10216</v>
      </c>
    </row>
    <row r="250" spans="1:4">
      <c r="A250" t="s">
        <v>1093</v>
      </c>
      <c r="B250" t="s">
        <v>415</v>
      </c>
      <c r="C250" t="s">
        <v>935</v>
      </c>
      <c r="D250">
        <v>10215</v>
      </c>
    </row>
    <row r="251" spans="1:4">
      <c r="A251" t="s">
        <v>1094</v>
      </c>
      <c r="B251" t="s">
        <v>415</v>
      </c>
      <c r="C251" t="s">
        <v>935</v>
      </c>
      <c r="D251">
        <v>10217</v>
      </c>
    </row>
    <row r="252" spans="1:4">
      <c r="A252" t="s">
        <v>1095</v>
      </c>
      <c r="B252" t="s">
        <v>424</v>
      </c>
      <c r="C252" t="s">
        <v>914</v>
      </c>
      <c r="D252">
        <v>70707</v>
      </c>
    </row>
    <row r="253" spans="1:4">
      <c r="A253" t="s">
        <v>560</v>
      </c>
      <c r="B253" t="s">
        <v>420</v>
      </c>
      <c r="C253" t="s">
        <v>969</v>
      </c>
      <c r="D253">
        <v>50104</v>
      </c>
    </row>
    <row r="254" spans="1:4">
      <c r="A254" t="s">
        <v>1096</v>
      </c>
      <c r="B254" t="s">
        <v>425</v>
      </c>
      <c r="C254" t="s">
        <v>905</v>
      </c>
      <c r="D254">
        <v>90906</v>
      </c>
    </row>
    <row r="255" spans="1:4">
      <c r="A255" t="s">
        <v>1097</v>
      </c>
      <c r="B255" t="s">
        <v>417</v>
      </c>
      <c r="C255" t="s">
        <v>1014</v>
      </c>
      <c r="D255">
        <v>30304</v>
      </c>
    </row>
    <row r="256" spans="1:4">
      <c r="A256" t="s">
        <v>1098</v>
      </c>
      <c r="B256" t="s">
        <v>425</v>
      </c>
      <c r="C256" t="s">
        <v>985</v>
      </c>
      <c r="D256">
        <v>90602</v>
      </c>
    </row>
    <row r="257" spans="1:4">
      <c r="A257" t="s">
        <v>1099</v>
      </c>
      <c r="B257" t="s">
        <v>426</v>
      </c>
      <c r="C257" t="s">
        <v>501</v>
      </c>
      <c r="D257">
        <v>40505</v>
      </c>
    </row>
    <row r="258" spans="1:4">
      <c r="A258" t="s">
        <v>1100</v>
      </c>
      <c r="B258" t="s">
        <v>421</v>
      </c>
      <c r="C258" t="s">
        <v>951</v>
      </c>
      <c r="D258">
        <v>80603</v>
      </c>
    </row>
    <row r="259" spans="1:4">
      <c r="A259" t="s">
        <v>1101</v>
      </c>
      <c r="B259" t="s">
        <v>426</v>
      </c>
      <c r="C259" t="s">
        <v>924</v>
      </c>
      <c r="D259">
        <v>40304</v>
      </c>
    </row>
    <row r="260" spans="1:4">
      <c r="A260" t="s">
        <v>569</v>
      </c>
      <c r="B260" t="s">
        <v>415</v>
      </c>
      <c r="C260" t="s">
        <v>935</v>
      </c>
      <c r="D260">
        <v>10203</v>
      </c>
    </row>
    <row r="261" spans="1:4">
      <c r="A261" t="s">
        <v>1102</v>
      </c>
      <c r="B261" t="s">
        <v>426</v>
      </c>
      <c r="C261" t="s">
        <v>564</v>
      </c>
      <c r="D261">
        <v>40605</v>
      </c>
    </row>
    <row r="262" spans="1:4">
      <c r="A262" t="s">
        <v>465</v>
      </c>
      <c r="B262" t="s">
        <v>418</v>
      </c>
      <c r="C262" t="s">
        <v>915</v>
      </c>
      <c r="D262">
        <v>130708</v>
      </c>
    </row>
    <row r="263" spans="1:4">
      <c r="A263" t="s">
        <v>524</v>
      </c>
      <c r="B263" t="s">
        <v>426</v>
      </c>
      <c r="C263" t="s">
        <v>524</v>
      </c>
      <c r="D263">
        <v>40801</v>
      </c>
    </row>
    <row r="264" spans="1:4">
      <c r="A264" t="s">
        <v>1103</v>
      </c>
      <c r="B264" t="s">
        <v>424</v>
      </c>
      <c r="C264" t="s">
        <v>914</v>
      </c>
      <c r="D264">
        <v>70708</v>
      </c>
    </row>
    <row r="265" spans="1:4">
      <c r="A265" t="s">
        <v>1104</v>
      </c>
      <c r="B265" t="s">
        <v>424</v>
      </c>
      <c r="C265" t="s">
        <v>1055</v>
      </c>
      <c r="D265">
        <v>70101</v>
      </c>
    </row>
    <row r="266" spans="1:4">
      <c r="A266" t="s">
        <v>1105</v>
      </c>
      <c r="B266" t="s">
        <v>424</v>
      </c>
      <c r="C266" t="s">
        <v>1055</v>
      </c>
      <c r="D266">
        <v>70104</v>
      </c>
    </row>
    <row r="267" spans="1:4">
      <c r="A267" t="s">
        <v>657</v>
      </c>
      <c r="B267" t="s">
        <v>426</v>
      </c>
      <c r="C267" t="s">
        <v>907</v>
      </c>
      <c r="D267">
        <v>40104</v>
      </c>
    </row>
    <row r="268" spans="1:4">
      <c r="A268" t="s">
        <v>657</v>
      </c>
      <c r="B268" t="s">
        <v>425</v>
      </c>
      <c r="C268" t="s">
        <v>926</v>
      </c>
      <c r="D268">
        <v>91106</v>
      </c>
    </row>
    <row r="269" spans="1:4">
      <c r="A269" t="s">
        <v>1106</v>
      </c>
      <c r="B269" t="s">
        <v>426</v>
      </c>
      <c r="C269" t="s">
        <v>924</v>
      </c>
      <c r="D269">
        <v>40305</v>
      </c>
    </row>
    <row r="270" spans="1:4">
      <c r="A270" t="s">
        <v>1107</v>
      </c>
      <c r="B270" t="s">
        <v>418</v>
      </c>
      <c r="C270" t="s">
        <v>636</v>
      </c>
      <c r="D270">
        <v>130904</v>
      </c>
    </row>
    <row r="271" spans="1:4">
      <c r="A271" t="s">
        <v>1107</v>
      </c>
      <c r="B271" t="s">
        <v>416</v>
      </c>
      <c r="C271" t="s">
        <v>903</v>
      </c>
      <c r="D271">
        <v>120508</v>
      </c>
    </row>
    <row r="272" spans="1:4">
      <c r="A272" t="s">
        <v>621</v>
      </c>
      <c r="B272" t="s">
        <v>416</v>
      </c>
      <c r="C272" t="s">
        <v>903</v>
      </c>
      <c r="D272">
        <v>120509</v>
      </c>
    </row>
    <row r="273" spans="1:4">
      <c r="A273" t="s">
        <v>1108</v>
      </c>
      <c r="B273" t="s">
        <v>422</v>
      </c>
      <c r="C273" t="s">
        <v>977</v>
      </c>
      <c r="D273">
        <v>20404</v>
      </c>
    </row>
    <row r="274" spans="1:4">
      <c r="A274" t="s">
        <v>1109</v>
      </c>
      <c r="B274" t="s">
        <v>416</v>
      </c>
      <c r="C274" t="s">
        <v>955</v>
      </c>
      <c r="D274">
        <v>120803</v>
      </c>
    </row>
    <row r="275" spans="1:4">
      <c r="A275" t="s">
        <v>1110</v>
      </c>
      <c r="B275" t="s">
        <v>416</v>
      </c>
      <c r="C275" t="s">
        <v>457</v>
      </c>
      <c r="D275">
        <v>120604</v>
      </c>
    </row>
    <row r="276" spans="1:4">
      <c r="A276" t="s">
        <v>538</v>
      </c>
      <c r="B276" t="s">
        <v>416</v>
      </c>
      <c r="C276" t="s">
        <v>992</v>
      </c>
      <c r="D276">
        <v>120402</v>
      </c>
    </row>
    <row r="277" spans="1:4">
      <c r="A277" t="s">
        <v>1111</v>
      </c>
      <c r="B277" t="s">
        <v>416</v>
      </c>
      <c r="C277" t="s">
        <v>980</v>
      </c>
      <c r="D277">
        <v>120203</v>
      </c>
    </row>
    <row r="278" spans="1:4">
      <c r="A278" t="s">
        <v>1112</v>
      </c>
      <c r="B278" t="s">
        <v>416</v>
      </c>
      <c r="C278" t="s">
        <v>980</v>
      </c>
      <c r="D278">
        <v>120204</v>
      </c>
    </row>
    <row r="279" spans="1:4">
      <c r="A279" t="s">
        <v>1113</v>
      </c>
      <c r="B279" t="s">
        <v>416</v>
      </c>
      <c r="C279" t="s">
        <v>980</v>
      </c>
      <c r="D279">
        <v>120205</v>
      </c>
    </row>
    <row r="280" spans="1:4">
      <c r="A280" t="s">
        <v>1114</v>
      </c>
      <c r="B280" t="s">
        <v>416</v>
      </c>
      <c r="C280" t="s">
        <v>980</v>
      </c>
      <c r="D280">
        <v>120206</v>
      </c>
    </row>
    <row r="281" spans="1:4">
      <c r="A281" t="s">
        <v>1115</v>
      </c>
      <c r="B281" t="s">
        <v>416</v>
      </c>
      <c r="C281" t="s">
        <v>980</v>
      </c>
      <c r="D281">
        <v>120201</v>
      </c>
    </row>
    <row r="282" spans="1:4">
      <c r="A282" t="s">
        <v>423</v>
      </c>
      <c r="B282" t="s">
        <v>418</v>
      </c>
      <c r="C282" t="s">
        <v>915</v>
      </c>
      <c r="D282">
        <v>130709</v>
      </c>
    </row>
    <row r="283" spans="1:4">
      <c r="A283" t="s">
        <v>1116</v>
      </c>
      <c r="B283" t="s">
        <v>425</v>
      </c>
      <c r="C283" t="s">
        <v>926</v>
      </c>
      <c r="D283">
        <v>91111</v>
      </c>
    </row>
    <row r="284" spans="1:4">
      <c r="A284" t="s">
        <v>623</v>
      </c>
      <c r="B284" t="s">
        <v>426</v>
      </c>
      <c r="C284" t="s">
        <v>944</v>
      </c>
      <c r="D284">
        <v>41201</v>
      </c>
    </row>
    <row r="285" spans="1:4">
      <c r="A285" t="s">
        <v>1117</v>
      </c>
      <c r="B285" t="s">
        <v>426</v>
      </c>
      <c r="C285" t="s">
        <v>524</v>
      </c>
      <c r="D285">
        <v>40802</v>
      </c>
    </row>
    <row r="286" spans="1:4">
      <c r="A286" t="s">
        <v>1118</v>
      </c>
      <c r="B286" t="s">
        <v>418</v>
      </c>
      <c r="C286" t="s">
        <v>915</v>
      </c>
      <c r="D286">
        <v>130710</v>
      </c>
    </row>
    <row r="287" spans="1:4">
      <c r="A287" t="s">
        <v>1119</v>
      </c>
      <c r="B287" t="s">
        <v>424</v>
      </c>
      <c r="C287" t="s">
        <v>914</v>
      </c>
      <c r="D287">
        <v>70711</v>
      </c>
    </row>
    <row r="288" spans="1:4">
      <c r="A288" t="s">
        <v>1120</v>
      </c>
      <c r="B288" t="s">
        <v>417</v>
      </c>
      <c r="C288" t="s">
        <v>960</v>
      </c>
      <c r="D288">
        <v>30404</v>
      </c>
    </row>
    <row r="289" spans="1:4">
      <c r="A289" t="s">
        <v>1121</v>
      </c>
      <c r="B289" t="s">
        <v>418</v>
      </c>
      <c r="C289" t="s">
        <v>915</v>
      </c>
      <c r="D289">
        <v>130711</v>
      </c>
    </row>
    <row r="290" spans="1:4">
      <c r="A290" t="s">
        <v>1122</v>
      </c>
      <c r="B290" t="s">
        <v>416</v>
      </c>
      <c r="C290" t="s">
        <v>992</v>
      </c>
      <c r="D290">
        <v>120403</v>
      </c>
    </row>
    <row r="291" spans="1:4">
      <c r="A291" t="s">
        <v>562</v>
      </c>
      <c r="B291" t="s">
        <v>420</v>
      </c>
      <c r="C291" t="s">
        <v>969</v>
      </c>
      <c r="D291">
        <v>50105</v>
      </c>
    </row>
    <row r="292" spans="1:4">
      <c r="A292" t="s">
        <v>1123</v>
      </c>
      <c r="B292" t="s">
        <v>426</v>
      </c>
      <c r="C292" t="s">
        <v>911</v>
      </c>
      <c r="D292">
        <v>40405</v>
      </c>
    </row>
    <row r="293" spans="1:4">
      <c r="A293" t="s">
        <v>604</v>
      </c>
      <c r="B293" t="s">
        <v>1010</v>
      </c>
      <c r="C293" t="s">
        <v>605</v>
      </c>
      <c r="D293">
        <v>110202</v>
      </c>
    </row>
    <row r="294" spans="1:4">
      <c r="A294" t="s">
        <v>476</v>
      </c>
      <c r="B294" t="s">
        <v>421</v>
      </c>
      <c r="C294" t="s">
        <v>916</v>
      </c>
      <c r="D294">
        <v>81003</v>
      </c>
    </row>
    <row r="295" spans="1:4">
      <c r="A295" t="s">
        <v>434</v>
      </c>
      <c r="B295" t="s">
        <v>418</v>
      </c>
      <c r="C295" t="s">
        <v>921</v>
      </c>
      <c r="D295">
        <v>130102</v>
      </c>
    </row>
    <row r="296" spans="1:4">
      <c r="A296" t="s">
        <v>446</v>
      </c>
      <c r="B296" t="s">
        <v>421</v>
      </c>
      <c r="C296" t="s">
        <v>421</v>
      </c>
      <c r="D296">
        <v>80812</v>
      </c>
    </row>
    <row r="297" spans="1:4">
      <c r="A297" t="s">
        <v>446</v>
      </c>
      <c r="B297" t="s">
        <v>422</v>
      </c>
      <c r="C297" t="s">
        <v>917</v>
      </c>
      <c r="D297">
        <v>20206</v>
      </c>
    </row>
    <row r="298" spans="1:4">
      <c r="A298" t="s">
        <v>1124</v>
      </c>
      <c r="B298" t="s">
        <v>426</v>
      </c>
      <c r="C298" t="s">
        <v>1125</v>
      </c>
      <c r="D298">
        <v>41102</v>
      </c>
    </row>
    <row r="299" spans="1:4">
      <c r="A299" t="s">
        <v>1126</v>
      </c>
      <c r="B299" t="s">
        <v>426</v>
      </c>
      <c r="C299" t="s">
        <v>941</v>
      </c>
      <c r="D299">
        <v>41305</v>
      </c>
    </row>
    <row r="300" spans="1:4">
      <c r="A300" t="s">
        <v>457</v>
      </c>
      <c r="B300" t="s">
        <v>416</v>
      </c>
      <c r="C300" t="s">
        <v>457</v>
      </c>
      <c r="D300">
        <v>120605</v>
      </c>
    </row>
    <row r="301" spans="1:4">
      <c r="A301" t="s">
        <v>1127</v>
      </c>
      <c r="B301" t="s">
        <v>416</v>
      </c>
      <c r="C301" t="s">
        <v>912</v>
      </c>
      <c r="D301">
        <v>120306</v>
      </c>
    </row>
    <row r="302" spans="1:4">
      <c r="A302" t="s">
        <v>508</v>
      </c>
      <c r="B302" t="s">
        <v>416</v>
      </c>
      <c r="C302" t="s">
        <v>508</v>
      </c>
      <c r="D302">
        <v>120701</v>
      </c>
    </row>
    <row r="303" spans="1:4">
      <c r="A303" t="s">
        <v>594</v>
      </c>
      <c r="B303" t="s">
        <v>423</v>
      </c>
      <c r="C303" t="s">
        <v>1002</v>
      </c>
      <c r="D303">
        <v>60102</v>
      </c>
    </row>
    <row r="304" spans="1:4">
      <c r="A304" t="s">
        <v>594</v>
      </c>
      <c r="B304" t="s">
        <v>423</v>
      </c>
      <c r="C304" t="s">
        <v>1038</v>
      </c>
      <c r="D304">
        <v>60305</v>
      </c>
    </row>
    <row r="305" spans="1:4">
      <c r="A305" t="s">
        <v>1128</v>
      </c>
      <c r="B305" t="s">
        <v>425</v>
      </c>
      <c r="C305" t="s">
        <v>922</v>
      </c>
      <c r="D305">
        <v>90104</v>
      </c>
    </row>
    <row r="306" spans="1:4">
      <c r="A306" t="s">
        <v>1129</v>
      </c>
      <c r="B306" t="s">
        <v>425</v>
      </c>
      <c r="C306" t="s">
        <v>972</v>
      </c>
      <c r="D306">
        <v>91002</v>
      </c>
    </row>
    <row r="307" spans="1:4">
      <c r="A307" t="s">
        <v>1129</v>
      </c>
      <c r="B307" t="s">
        <v>424</v>
      </c>
      <c r="C307" t="s">
        <v>424</v>
      </c>
      <c r="D307">
        <v>70303</v>
      </c>
    </row>
    <row r="308" spans="1:4">
      <c r="A308" t="s">
        <v>540</v>
      </c>
      <c r="B308" t="s">
        <v>426</v>
      </c>
      <c r="C308" t="s">
        <v>501</v>
      </c>
      <c r="D308">
        <v>40501</v>
      </c>
    </row>
    <row r="309" spans="1:4">
      <c r="A309" t="s">
        <v>1130</v>
      </c>
      <c r="B309" t="s">
        <v>417</v>
      </c>
      <c r="C309" t="s">
        <v>900</v>
      </c>
      <c r="D309">
        <v>30204</v>
      </c>
    </row>
    <row r="310" spans="1:4">
      <c r="A310" t="s">
        <v>1131</v>
      </c>
      <c r="B310" t="s">
        <v>424</v>
      </c>
      <c r="C310" t="s">
        <v>1055</v>
      </c>
      <c r="D310">
        <v>70105</v>
      </c>
    </row>
    <row r="311" spans="1:4">
      <c r="A311" t="s">
        <v>1132</v>
      </c>
      <c r="B311" t="s">
        <v>421</v>
      </c>
      <c r="C311" t="s">
        <v>1133</v>
      </c>
      <c r="D311">
        <v>80202</v>
      </c>
    </row>
    <row r="312" spans="1:4">
      <c r="A312" t="s">
        <v>1134</v>
      </c>
      <c r="B312" t="s">
        <v>418</v>
      </c>
      <c r="C312" t="s">
        <v>636</v>
      </c>
      <c r="D312">
        <v>130905</v>
      </c>
    </row>
    <row r="313" spans="1:4">
      <c r="A313" t="s">
        <v>1135</v>
      </c>
      <c r="B313" t="s">
        <v>421</v>
      </c>
      <c r="C313" t="s">
        <v>1133</v>
      </c>
      <c r="D313">
        <v>80203</v>
      </c>
    </row>
    <row r="314" spans="1:4">
      <c r="A314" t="s">
        <v>1136</v>
      </c>
      <c r="B314" t="s">
        <v>424</v>
      </c>
      <c r="C314" t="s">
        <v>424</v>
      </c>
      <c r="D314">
        <v>70304</v>
      </c>
    </row>
    <row r="315" spans="1:4">
      <c r="A315" t="s">
        <v>1137</v>
      </c>
      <c r="B315" t="s">
        <v>426</v>
      </c>
      <c r="C315" t="s">
        <v>501</v>
      </c>
      <c r="D315">
        <v>40506</v>
      </c>
    </row>
    <row r="316" spans="1:4">
      <c r="A316" t="s">
        <v>480</v>
      </c>
      <c r="B316" t="s">
        <v>421</v>
      </c>
      <c r="C316" t="s">
        <v>421</v>
      </c>
      <c r="D316">
        <v>80804</v>
      </c>
    </row>
    <row r="317" spans="1:4">
      <c r="A317" t="s">
        <v>1138</v>
      </c>
      <c r="B317" t="s">
        <v>425</v>
      </c>
      <c r="C317" t="s">
        <v>985</v>
      </c>
      <c r="D317">
        <v>90603</v>
      </c>
    </row>
    <row r="318" spans="1:4">
      <c r="A318" t="s">
        <v>1139</v>
      </c>
      <c r="B318" t="s">
        <v>415</v>
      </c>
      <c r="C318" t="s">
        <v>935</v>
      </c>
      <c r="D318">
        <v>10209</v>
      </c>
    </row>
    <row r="319" spans="1:4">
      <c r="A319" t="s">
        <v>1140</v>
      </c>
      <c r="B319" t="s">
        <v>421</v>
      </c>
      <c r="C319" t="s">
        <v>1133</v>
      </c>
      <c r="D319">
        <v>80204</v>
      </c>
    </row>
    <row r="320" spans="1:4">
      <c r="A320" t="s">
        <v>1141</v>
      </c>
      <c r="B320" t="s">
        <v>418</v>
      </c>
      <c r="C320" t="s">
        <v>636</v>
      </c>
      <c r="D320">
        <v>130906</v>
      </c>
    </row>
    <row r="321" spans="1:4">
      <c r="A321" t="s">
        <v>1141</v>
      </c>
      <c r="B321" t="s">
        <v>425</v>
      </c>
      <c r="C321" t="s">
        <v>933</v>
      </c>
      <c r="D321">
        <v>90206</v>
      </c>
    </row>
    <row r="322" spans="1:4">
      <c r="A322" t="s">
        <v>1142</v>
      </c>
      <c r="B322" t="s">
        <v>424</v>
      </c>
      <c r="C322" t="s">
        <v>528</v>
      </c>
      <c r="D322">
        <v>70209</v>
      </c>
    </row>
    <row r="323" spans="1:4">
      <c r="A323" t="s">
        <v>615</v>
      </c>
      <c r="B323" t="s">
        <v>424</v>
      </c>
      <c r="C323" t="s">
        <v>927</v>
      </c>
      <c r="D323">
        <v>70408</v>
      </c>
    </row>
    <row r="324" spans="1:4">
      <c r="A324" t="s">
        <v>590</v>
      </c>
      <c r="B324" t="s">
        <v>425</v>
      </c>
      <c r="C324" t="s">
        <v>615</v>
      </c>
      <c r="D324">
        <v>90401</v>
      </c>
    </row>
    <row r="325" spans="1:4">
      <c r="A325" t="s">
        <v>1143</v>
      </c>
      <c r="B325" t="s">
        <v>424</v>
      </c>
      <c r="C325" t="s">
        <v>528</v>
      </c>
      <c r="D325">
        <v>70210</v>
      </c>
    </row>
    <row r="326" spans="1:4">
      <c r="A326" t="s">
        <v>831</v>
      </c>
      <c r="B326" t="s">
        <v>425</v>
      </c>
      <c r="C326" t="s">
        <v>922</v>
      </c>
      <c r="D326">
        <v>90103</v>
      </c>
    </row>
    <row r="327" spans="1:4">
      <c r="A327" t="s">
        <v>586</v>
      </c>
      <c r="B327" t="s">
        <v>424</v>
      </c>
      <c r="C327" t="s">
        <v>528</v>
      </c>
      <c r="D327">
        <v>70211</v>
      </c>
    </row>
    <row r="328" spans="1:4">
      <c r="A328" t="s">
        <v>1144</v>
      </c>
      <c r="B328" t="s">
        <v>420</v>
      </c>
      <c r="C328" t="s">
        <v>969</v>
      </c>
      <c r="D328">
        <v>50101</v>
      </c>
    </row>
    <row r="329" spans="1:4">
      <c r="A329" t="s">
        <v>1145</v>
      </c>
      <c r="B329" t="s">
        <v>424</v>
      </c>
      <c r="C329" t="s">
        <v>1055</v>
      </c>
      <c r="D329">
        <v>70106</v>
      </c>
    </row>
    <row r="330" spans="1:4">
      <c r="A330" t="s">
        <v>1146</v>
      </c>
      <c r="B330" t="s">
        <v>422</v>
      </c>
      <c r="C330" t="s">
        <v>1050</v>
      </c>
      <c r="D330">
        <v>20505</v>
      </c>
    </row>
    <row r="331" spans="1:4">
      <c r="A331" t="s">
        <v>581</v>
      </c>
      <c r="B331" t="s">
        <v>425</v>
      </c>
      <c r="C331" t="s">
        <v>972</v>
      </c>
      <c r="D331">
        <v>91003</v>
      </c>
    </row>
    <row r="332" spans="1:4">
      <c r="A332" t="s">
        <v>1147</v>
      </c>
      <c r="B332" t="s">
        <v>422</v>
      </c>
      <c r="C332" t="s">
        <v>1058</v>
      </c>
      <c r="D332">
        <v>20301</v>
      </c>
    </row>
    <row r="333" spans="1:4">
      <c r="A333" t="s">
        <v>1148</v>
      </c>
      <c r="B333" t="s">
        <v>423</v>
      </c>
      <c r="C333" t="s">
        <v>1038</v>
      </c>
      <c r="D333">
        <v>60306</v>
      </c>
    </row>
    <row r="334" spans="1:4">
      <c r="A334" t="s">
        <v>1149</v>
      </c>
      <c r="B334" t="s">
        <v>425</v>
      </c>
      <c r="C334" t="s">
        <v>933</v>
      </c>
      <c r="D334">
        <v>90207</v>
      </c>
    </row>
    <row r="335" spans="1:4">
      <c r="A335" t="s">
        <v>1150</v>
      </c>
      <c r="B335" t="s">
        <v>425</v>
      </c>
      <c r="C335" t="s">
        <v>972</v>
      </c>
      <c r="D335">
        <v>91004</v>
      </c>
    </row>
    <row r="336" spans="1:4">
      <c r="A336" t="s">
        <v>1151</v>
      </c>
      <c r="B336" t="s">
        <v>418</v>
      </c>
      <c r="C336" t="s">
        <v>915</v>
      </c>
      <c r="D336">
        <v>130712</v>
      </c>
    </row>
    <row r="337" spans="1:4">
      <c r="A337" t="s">
        <v>612</v>
      </c>
      <c r="B337" t="s">
        <v>425</v>
      </c>
      <c r="C337" t="s">
        <v>926</v>
      </c>
      <c r="D337">
        <v>91107</v>
      </c>
    </row>
    <row r="338" spans="1:4">
      <c r="A338" t="s">
        <v>1152</v>
      </c>
      <c r="B338" t="s">
        <v>425</v>
      </c>
      <c r="C338" t="s">
        <v>933</v>
      </c>
      <c r="D338">
        <v>90208</v>
      </c>
    </row>
    <row r="339" spans="1:4">
      <c r="A339" t="s">
        <v>1153</v>
      </c>
      <c r="B339" t="s">
        <v>424</v>
      </c>
      <c r="C339" t="s">
        <v>528</v>
      </c>
      <c r="D339">
        <v>70212</v>
      </c>
    </row>
    <row r="340" spans="1:4">
      <c r="A340" t="s">
        <v>613</v>
      </c>
      <c r="B340" t="s">
        <v>425</v>
      </c>
      <c r="C340" t="s">
        <v>926</v>
      </c>
      <c r="D340">
        <v>91112</v>
      </c>
    </row>
    <row r="341" spans="1:4">
      <c r="A341" t="s">
        <v>1154</v>
      </c>
      <c r="B341" t="s">
        <v>418</v>
      </c>
      <c r="C341" t="s">
        <v>961</v>
      </c>
      <c r="D341">
        <v>130308</v>
      </c>
    </row>
    <row r="342" spans="1:4">
      <c r="A342" t="s">
        <v>1155</v>
      </c>
      <c r="B342" t="s">
        <v>424</v>
      </c>
      <c r="C342" t="s">
        <v>914</v>
      </c>
      <c r="D342">
        <v>70709</v>
      </c>
    </row>
    <row r="343" spans="1:4">
      <c r="A343" t="s">
        <v>644</v>
      </c>
      <c r="B343" t="s">
        <v>424</v>
      </c>
      <c r="C343" t="s">
        <v>424</v>
      </c>
      <c r="D343">
        <v>70301</v>
      </c>
    </row>
    <row r="344" spans="1:4">
      <c r="A344" t="s">
        <v>1156</v>
      </c>
      <c r="B344" t="s">
        <v>425</v>
      </c>
      <c r="C344" t="s">
        <v>933</v>
      </c>
      <c r="D344">
        <v>90209</v>
      </c>
    </row>
    <row r="345" spans="1:4">
      <c r="A345" t="s">
        <v>1157</v>
      </c>
      <c r="B345" t="s">
        <v>424</v>
      </c>
      <c r="C345" t="s">
        <v>1040</v>
      </c>
      <c r="D345">
        <v>70603</v>
      </c>
    </row>
    <row r="346" spans="1:4">
      <c r="A346" t="s">
        <v>1158</v>
      </c>
      <c r="B346" t="s">
        <v>426</v>
      </c>
      <c r="C346" t="s">
        <v>1125</v>
      </c>
      <c r="D346">
        <v>41103</v>
      </c>
    </row>
    <row r="347" spans="1:4">
      <c r="A347" t="s">
        <v>462</v>
      </c>
      <c r="B347" t="s">
        <v>1010</v>
      </c>
      <c r="C347" t="s">
        <v>1011</v>
      </c>
      <c r="D347">
        <v>110102</v>
      </c>
    </row>
    <row r="348" spans="1:4">
      <c r="A348" t="s">
        <v>1159</v>
      </c>
      <c r="B348" t="s">
        <v>426</v>
      </c>
      <c r="C348" t="s">
        <v>941</v>
      </c>
      <c r="D348">
        <v>41306</v>
      </c>
    </row>
    <row r="349" spans="1:4">
      <c r="A349" t="s">
        <v>1160</v>
      </c>
      <c r="B349" t="s">
        <v>416</v>
      </c>
      <c r="C349" t="s">
        <v>992</v>
      </c>
      <c r="D349">
        <v>120404</v>
      </c>
    </row>
    <row r="350" spans="1:4">
      <c r="A350" t="s">
        <v>1161</v>
      </c>
      <c r="B350" t="s">
        <v>423</v>
      </c>
      <c r="C350" t="s">
        <v>1033</v>
      </c>
      <c r="D350">
        <v>60602</v>
      </c>
    </row>
    <row r="351" spans="1:4">
      <c r="A351" t="s">
        <v>1162</v>
      </c>
      <c r="B351" t="s">
        <v>424</v>
      </c>
      <c r="C351" t="s">
        <v>424</v>
      </c>
      <c r="D351">
        <v>70305</v>
      </c>
    </row>
    <row r="352" spans="1:4">
      <c r="A352" t="s">
        <v>1162</v>
      </c>
      <c r="B352" t="s">
        <v>425</v>
      </c>
      <c r="C352" t="s">
        <v>975</v>
      </c>
      <c r="D352">
        <v>90308</v>
      </c>
    </row>
    <row r="353" spans="1:4">
      <c r="A353" t="s">
        <v>438</v>
      </c>
      <c r="B353" t="s">
        <v>421</v>
      </c>
      <c r="C353" t="s">
        <v>421</v>
      </c>
      <c r="D353">
        <v>80816</v>
      </c>
    </row>
    <row r="354" spans="1:4">
      <c r="A354" t="s">
        <v>1163</v>
      </c>
      <c r="B354" t="s">
        <v>415</v>
      </c>
      <c r="C354" t="s">
        <v>935</v>
      </c>
      <c r="D354">
        <v>10210</v>
      </c>
    </row>
    <row r="355" spans="1:4">
      <c r="A355" t="s">
        <v>1164</v>
      </c>
      <c r="B355" t="s">
        <v>424</v>
      </c>
      <c r="C355" t="s">
        <v>424</v>
      </c>
      <c r="D355">
        <v>70306</v>
      </c>
    </row>
    <row r="356" spans="1:4">
      <c r="A356" t="s">
        <v>1165</v>
      </c>
      <c r="B356" t="s">
        <v>425</v>
      </c>
      <c r="C356" t="s">
        <v>933</v>
      </c>
      <c r="D356">
        <v>90210</v>
      </c>
    </row>
    <row r="357" spans="1:4">
      <c r="A357" t="s">
        <v>1166</v>
      </c>
      <c r="B357" t="s">
        <v>422</v>
      </c>
      <c r="C357" t="s">
        <v>977</v>
      </c>
      <c r="D357">
        <v>20405</v>
      </c>
    </row>
    <row r="358" spans="1:4">
      <c r="A358" t="s">
        <v>1166</v>
      </c>
      <c r="B358" t="s">
        <v>425</v>
      </c>
      <c r="C358" t="s">
        <v>982</v>
      </c>
      <c r="D358">
        <v>90702</v>
      </c>
    </row>
    <row r="359" spans="1:4">
      <c r="A359" t="s">
        <v>689</v>
      </c>
      <c r="B359" t="s">
        <v>418</v>
      </c>
      <c r="C359" t="s">
        <v>940</v>
      </c>
      <c r="D359">
        <v>130407</v>
      </c>
    </row>
    <row r="360" spans="1:4">
      <c r="A360" t="s">
        <v>689</v>
      </c>
      <c r="B360" t="s">
        <v>426</v>
      </c>
      <c r="C360" t="s">
        <v>1125</v>
      </c>
      <c r="D360">
        <v>41101</v>
      </c>
    </row>
    <row r="361" spans="1:4">
      <c r="A361" t="s">
        <v>1167</v>
      </c>
      <c r="B361" t="s">
        <v>423</v>
      </c>
      <c r="C361" t="s">
        <v>1038</v>
      </c>
      <c r="D361">
        <v>60309</v>
      </c>
    </row>
    <row r="362" spans="1:4">
      <c r="A362" t="s">
        <v>534</v>
      </c>
      <c r="B362" t="s">
        <v>426</v>
      </c>
      <c r="C362" t="s">
        <v>564</v>
      </c>
      <c r="D362">
        <v>40606</v>
      </c>
    </row>
    <row r="363" spans="1:4">
      <c r="A363" t="s">
        <v>534</v>
      </c>
      <c r="B363" t="s">
        <v>422</v>
      </c>
      <c r="C363" t="s">
        <v>1058</v>
      </c>
      <c r="D363">
        <v>20306</v>
      </c>
    </row>
    <row r="364" spans="1:4">
      <c r="A364" t="s">
        <v>460</v>
      </c>
      <c r="B364" t="s">
        <v>421</v>
      </c>
      <c r="C364" t="s">
        <v>421</v>
      </c>
      <c r="D364">
        <v>80820</v>
      </c>
    </row>
    <row r="365" spans="1:4">
      <c r="A365" t="s">
        <v>484</v>
      </c>
      <c r="B365" t="s">
        <v>421</v>
      </c>
      <c r="C365" t="s">
        <v>634</v>
      </c>
      <c r="D365">
        <v>80505</v>
      </c>
    </row>
    <row r="366" spans="1:4">
      <c r="A366" t="s">
        <v>1168</v>
      </c>
      <c r="B366" t="s">
        <v>423</v>
      </c>
      <c r="C366" t="s">
        <v>998</v>
      </c>
      <c r="D366">
        <v>60201</v>
      </c>
    </row>
    <row r="367" spans="1:4">
      <c r="A367" t="s">
        <v>1169</v>
      </c>
      <c r="B367" t="s">
        <v>418</v>
      </c>
      <c r="C367" t="s">
        <v>961</v>
      </c>
      <c r="D367">
        <v>130309</v>
      </c>
    </row>
    <row r="368" spans="1:4">
      <c r="A368" t="s">
        <v>567</v>
      </c>
      <c r="B368" t="s">
        <v>424</v>
      </c>
      <c r="C368" t="s">
        <v>927</v>
      </c>
      <c r="D368">
        <v>70409</v>
      </c>
    </row>
    <row r="369" spans="1:4">
      <c r="A369" t="s">
        <v>1170</v>
      </c>
      <c r="B369" t="s">
        <v>425</v>
      </c>
      <c r="C369" t="s">
        <v>567</v>
      </c>
      <c r="D369">
        <v>90501</v>
      </c>
    </row>
    <row r="370" spans="1:4">
      <c r="A370" t="s">
        <v>1171</v>
      </c>
      <c r="B370" t="s">
        <v>424</v>
      </c>
      <c r="C370" t="s">
        <v>528</v>
      </c>
      <c r="D370">
        <v>70213</v>
      </c>
    </row>
    <row r="371" spans="1:4">
      <c r="A371" t="s">
        <v>528</v>
      </c>
      <c r="B371" t="s">
        <v>415</v>
      </c>
      <c r="C371" t="s">
        <v>935</v>
      </c>
      <c r="D371">
        <v>10207</v>
      </c>
    </row>
    <row r="372" spans="1:4">
      <c r="A372" t="s">
        <v>1172</v>
      </c>
      <c r="B372" t="s">
        <v>424</v>
      </c>
      <c r="C372" t="s">
        <v>528</v>
      </c>
      <c r="D372">
        <v>70201</v>
      </c>
    </row>
    <row r="373" spans="1:4">
      <c r="A373" t="s">
        <v>1173</v>
      </c>
      <c r="B373" t="s">
        <v>424</v>
      </c>
      <c r="C373" t="s">
        <v>528</v>
      </c>
      <c r="D373">
        <v>70214</v>
      </c>
    </row>
    <row r="374" spans="1:4">
      <c r="A374" t="s">
        <v>1174</v>
      </c>
      <c r="B374" t="s">
        <v>424</v>
      </c>
      <c r="C374" t="s">
        <v>1055</v>
      </c>
      <c r="D374">
        <v>70107</v>
      </c>
    </row>
    <row r="375" spans="1:4">
      <c r="A375" t="s">
        <v>1175</v>
      </c>
      <c r="B375" t="s">
        <v>418</v>
      </c>
      <c r="C375" t="s">
        <v>636</v>
      </c>
      <c r="D375">
        <v>130907</v>
      </c>
    </row>
    <row r="376" spans="1:4">
      <c r="A376" t="s">
        <v>1176</v>
      </c>
      <c r="B376" t="s">
        <v>425</v>
      </c>
      <c r="C376" t="s">
        <v>985</v>
      </c>
      <c r="D376">
        <v>90604</v>
      </c>
    </row>
    <row r="377" spans="1:4">
      <c r="A377" t="s">
        <v>1176</v>
      </c>
      <c r="B377" t="s">
        <v>423</v>
      </c>
      <c r="C377" t="s">
        <v>998</v>
      </c>
      <c r="D377">
        <v>60205</v>
      </c>
    </row>
    <row r="378" spans="1:4">
      <c r="A378" t="s">
        <v>578</v>
      </c>
      <c r="B378" t="s">
        <v>418</v>
      </c>
      <c r="C378" t="s">
        <v>961</v>
      </c>
      <c r="D378">
        <v>130310</v>
      </c>
    </row>
    <row r="379" spans="1:4">
      <c r="A379" t="s">
        <v>1177</v>
      </c>
      <c r="B379" t="s">
        <v>417</v>
      </c>
      <c r="C379" t="s">
        <v>417</v>
      </c>
      <c r="D379">
        <v>30108</v>
      </c>
    </row>
    <row r="380" spans="1:4">
      <c r="A380" t="s">
        <v>658</v>
      </c>
      <c r="B380" t="s">
        <v>426</v>
      </c>
      <c r="C380" t="s">
        <v>473</v>
      </c>
      <c r="D380">
        <v>40202</v>
      </c>
    </row>
    <row r="381" spans="1:4">
      <c r="A381" t="s">
        <v>1178</v>
      </c>
      <c r="B381" t="s">
        <v>424</v>
      </c>
      <c r="C381" t="s">
        <v>1055</v>
      </c>
      <c r="D381">
        <v>70108</v>
      </c>
    </row>
    <row r="382" spans="1:4">
      <c r="A382" t="s">
        <v>1179</v>
      </c>
      <c r="B382" t="s">
        <v>423</v>
      </c>
      <c r="C382" t="s">
        <v>1002</v>
      </c>
      <c r="D382">
        <v>60104</v>
      </c>
    </row>
    <row r="383" spans="1:4">
      <c r="A383" t="s">
        <v>894</v>
      </c>
      <c r="B383" t="s">
        <v>425</v>
      </c>
      <c r="C383" t="s">
        <v>919</v>
      </c>
      <c r="D383">
        <v>91201</v>
      </c>
    </row>
    <row r="384" spans="1:4">
      <c r="A384" t="s">
        <v>1180</v>
      </c>
      <c r="B384" t="s">
        <v>423</v>
      </c>
      <c r="C384" t="s">
        <v>958</v>
      </c>
      <c r="D384">
        <v>60504</v>
      </c>
    </row>
    <row r="385" spans="1:4">
      <c r="A385" t="s">
        <v>1181</v>
      </c>
      <c r="B385" t="s">
        <v>424</v>
      </c>
      <c r="C385" t="s">
        <v>927</v>
      </c>
      <c r="D385">
        <v>70410</v>
      </c>
    </row>
    <row r="386" spans="1:4">
      <c r="A386" t="s">
        <v>1182</v>
      </c>
      <c r="B386" t="s">
        <v>422</v>
      </c>
      <c r="C386" t="s">
        <v>1058</v>
      </c>
      <c r="D386">
        <v>20304</v>
      </c>
    </row>
    <row r="387" spans="1:4">
      <c r="A387" t="s">
        <v>1182</v>
      </c>
      <c r="B387" t="s">
        <v>423</v>
      </c>
      <c r="C387" t="s">
        <v>994</v>
      </c>
      <c r="D387">
        <v>60404</v>
      </c>
    </row>
    <row r="388" spans="1:4">
      <c r="A388" t="s">
        <v>1182</v>
      </c>
      <c r="B388" t="s">
        <v>425</v>
      </c>
      <c r="C388" t="s">
        <v>615</v>
      </c>
      <c r="D388">
        <v>90404</v>
      </c>
    </row>
    <row r="389" spans="1:4">
      <c r="A389" t="s">
        <v>1183</v>
      </c>
      <c r="B389" t="s">
        <v>424</v>
      </c>
      <c r="C389" t="s">
        <v>424</v>
      </c>
      <c r="D389">
        <v>70309</v>
      </c>
    </row>
    <row r="390" spans="1:4">
      <c r="A390" t="s">
        <v>639</v>
      </c>
      <c r="B390" t="s">
        <v>422</v>
      </c>
      <c r="C390" t="s">
        <v>1058</v>
      </c>
      <c r="D390">
        <v>20307</v>
      </c>
    </row>
    <row r="391" spans="1:4">
      <c r="A391" t="s">
        <v>1184</v>
      </c>
      <c r="B391" t="s">
        <v>425</v>
      </c>
      <c r="C391" t="s">
        <v>567</v>
      </c>
      <c r="D391">
        <v>90507</v>
      </c>
    </row>
    <row r="392" spans="1:4">
      <c r="A392" t="s">
        <v>1185</v>
      </c>
      <c r="B392" t="s">
        <v>416</v>
      </c>
      <c r="C392" t="s">
        <v>910</v>
      </c>
      <c r="D392">
        <v>120903</v>
      </c>
    </row>
    <row r="393" spans="1:4">
      <c r="A393" t="s">
        <v>541</v>
      </c>
      <c r="B393" t="s">
        <v>425</v>
      </c>
      <c r="C393" t="s">
        <v>972</v>
      </c>
      <c r="D393">
        <v>91008</v>
      </c>
    </row>
    <row r="394" spans="1:4">
      <c r="A394" t="s">
        <v>541</v>
      </c>
      <c r="B394" t="s">
        <v>426</v>
      </c>
      <c r="C394" t="s">
        <v>1027</v>
      </c>
      <c r="D394">
        <v>40708</v>
      </c>
    </row>
    <row r="395" spans="1:4">
      <c r="A395" t="s">
        <v>1186</v>
      </c>
      <c r="B395" t="s">
        <v>426</v>
      </c>
      <c r="C395" t="s">
        <v>1027</v>
      </c>
      <c r="D395">
        <v>40703</v>
      </c>
    </row>
    <row r="396" spans="1:4">
      <c r="A396" t="s">
        <v>1187</v>
      </c>
      <c r="B396" t="s">
        <v>426</v>
      </c>
      <c r="C396" t="s">
        <v>524</v>
      </c>
      <c r="D396">
        <v>40803</v>
      </c>
    </row>
    <row r="397" spans="1:4">
      <c r="A397" t="s">
        <v>1187</v>
      </c>
      <c r="B397" t="s">
        <v>424</v>
      </c>
      <c r="C397" t="s">
        <v>424</v>
      </c>
      <c r="D397">
        <v>70307</v>
      </c>
    </row>
    <row r="398" spans="1:4">
      <c r="A398" t="s">
        <v>1188</v>
      </c>
      <c r="B398" t="s">
        <v>424</v>
      </c>
      <c r="C398" t="s">
        <v>1189</v>
      </c>
      <c r="D398">
        <v>70502</v>
      </c>
    </row>
    <row r="399" spans="1:4">
      <c r="A399" t="s">
        <v>1190</v>
      </c>
      <c r="B399" t="s">
        <v>423</v>
      </c>
      <c r="C399" t="s">
        <v>1006</v>
      </c>
      <c r="D399">
        <v>60705</v>
      </c>
    </row>
    <row r="400" spans="1:4">
      <c r="A400" t="s">
        <v>1191</v>
      </c>
      <c r="B400" t="s">
        <v>425</v>
      </c>
      <c r="C400" t="s">
        <v>982</v>
      </c>
      <c r="D400">
        <v>90703</v>
      </c>
    </row>
    <row r="401" spans="1:4">
      <c r="A401" t="s">
        <v>1191</v>
      </c>
      <c r="B401" t="s">
        <v>423</v>
      </c>
      <c r="C401" t="s">
        <v>958</v>
      </c>
      <c r="D401">
        <v>60503</v>
      </c>
    </row>
    <row r="402" spans="1:4">
      <c r="A402" t="s">
        <v>1192</v>
      </c>
      <c r="B402" t="s">
        <v>423</v>
      </c>
      <c r="C402" t="s">
        <v>1038</v>
      </c>
      <c r="D402">
        <v>60307</v>
      </c>
    </row>
    <row r="403" spans="1:4">
      <c r="A403" t="s">
        <v>1193</v>
      </c>
      <c r="B403" t="s">
        <v>423</v>
      </c>
      <c r="C403" t="s">
        <v>1038</v>
      </c>
      <c r="D403">
        <v>60308</v>
      </c>
    </row>
    <row r="404" spans="1:4">
      <c r="A404" t="s">
        <v>1194</v>
      </c>
      <c r="B404" t="s">
        <v>418</v>
      </c>
      <c r="C404" t="s">
        <v>915</v>
      </c>
      <c r="D404">
        <v>130713</v>
      </c>
    </row>
    <row r="405" spans="1:4">
      <c r="A405" t="s">
        <v>1195</v>
      </c>
      <c r="B405" t="s">
        <v>425</v>
      </c>
      <c r="C405" t="s">
        <v>471</v>
      </c>
      <c r="D405">
        <v>90803</v>
      </c>
    </row>
    <row r="406" spans="1:4">
      <c r="A406" t="s">
        <v>630</v>
      </c>
      <c r="B406" t="s">
        <v>418</v>
      </c>
      <c r="C406" t="s">
        <v>636</v>
      </c>
      <c r="D406">
        <v>130908</v>
      </c>
    </row>
    <row r="407" spans="1:4">
      <c r="A407" t="s">
        <v>1196</v>
      </c>
      <c r="B407" t="s">
        <v>423</v>
      </c>
      <c r="C407" t="s">
        <v>994</v>
      </c>
      <c r="D407">
        <v>60403</v>
      </c>
    </row>
    <row r="408" spans="1:4">
      <c r="A408" t="s">
        <v>1197</v>
      </c>
      <c r="B408" t="s">
        <v>425</v>
      </c>
      <c r="C408" t="s">
        <v>615</v>
      </c>
      <c r="D408">
        <v>90406</v>
      </c>
    </row>
    <row r="409" spans="1:4">
      <c r="A409" t="s">
        <v>565</v>
      </c>
      <c r="B409" t="s">
        <v>426</v>
      </c>
      <c r="C409" t="s">
        <v>911</v>
      </c>
      <c r="D409">
        <v>40406</v>
      </c>
    </row>
    <row r="410" spans="1:4">
      <c r="A410" t="s">
        <v>1198</v>
      </c>
      <c r="B410" t="s">
        <v>424</v>
      </c>
      <c r="C410" t="s">
        <v>424</v>
      </c>
      <c r="D410">
        <v>70308</v>
      </c>
    </row>
    <row r="411" spans="1:4">
      <c r="A411" t="s">
        <v>1199</v>
      </c>
      <c r="B411" t="s">
        <v>423</v>
      </c>
      <c r="C411" t="s">
        <v>1038</v>
      </c>
      <c r="D411">
        <v>60301</v>
      </c>
    </row>
    <row r="412" spans="1:4">
      <c r="A412" t="s">
        <v>663</v>
      </c>
      <c r="B412" t="s">
        <v>425</v>
      </c>
      <c r="C412" t="s">
        <v>975</v>
      </c>
      <c r="D412">
        <v>90304</v>
      </c>
    </row>
    <row r="413" spans="1:4">
      <c r="A413" t="s">
        <v>1200</v>
      </c>
      <c r="B413" t="s">
        <v>424</v>
      </c>
      <c r="C413" t="s">
        <v>927</v>
      </c>
      <c r="D413">
        <v>70401</v>
      </c>
    </row>
    <row r="414" spans="1:4">
      <c r="A414" t="s">
        <v>1201</v>
      </c>
      <c r="B414" t="s">
        <v>416</v>
      </c>
      <c r="C414" t="s">
        <v>955</v>
      </c>
      <c r="D414">
        <v>120804</v>
      </c>
    </row>
    <row r="415" spans="1:4">
      <c r="A415" t="s">
        <v>1202</v>
      </c>
      <c r="B415" t="s">
        <v>425</v>
      </c>
      <c r="C415" t="s">
        <v>567</v>
      </c>
      <c r="D415">
        <v>90513</v>
      </c>
    </row>
    <row r="416" spans="1:4">
      <c r="A416" t="s">
        <v>1203</v>
      </c>
      <c r="B416" t="s">
        <v>1010</v>
      </c>
      <c r="C416" t="s">
        <v>1011</v>
      </c>
      <c r="D416">
        <v>110103</v>
      </c>
    </row>
    <row r="417" spans="1:4">
      <c r="A417" t="s">
        <v>1204</v>
      </c>
      <c r="B417" t="s">
        <v>416</v>
      </c>
      <c r="C417" t="s">
        <v>912</v>
      </c>
      <c r="D417">
        <v>120307</v>
      </c>
    </row>
    <row r="418" spans="1:4">
      <c r="A418" t="s">
        <v>549</v>
      </c>
      <c r="B418" t="s">
        <v>417</v>
      </c>
      <c r="C418" t="s">
        <v>960</v>
      </c>
      <c r="D418">
        <v>30405</v>
      </c>
    </row>
    <row r="419" spans="1:4">
      <c r="A419" t="s">
        <v>1205</v>
      </c>
      <c r="B419" t="s">
        <v>424</v>
      </c>
      <c r="C419" t="s">
        <v>1189</v>
      </c>
      <c r="D419">
        <v>70503</v>
      </c>
    </row>
    <row r="420" spans="1:4">
      <c r="A420" t="s">
        <v>506</v>
      </c>
      <c r="B420" t="s">
        <v>421</v>
      </c>
      <c r="C420" t="s">
        <v>916</v>
      </c>
      <c r="D420">
        <v>81004</v>
      </c>
    </row>
    <row r="421" spans="1:4">
      <c r="A421" t="s">
        <v>1206</v>
      </c>
      <c r="B421" t="s">
        <v>423</v>
      </c>
      <c r="C421" t="s">
        <v>994</v>
      </c>
      <c r="D421">
        <v>60407</v>
      </c>
    </row>
    <row r="422" spans="1:4">
      <c r="A422" t="s">
        <v>1207</v>
      </c>
      <c r="B422" t="s">
        <v>418</v>
      </c>
      <c r="C422" t="s">
        <v>915</v>
      </c>
      <c r="D422">
        <v>130714</v>
      </c>
    </row>
    <row r="423" spans="1:4">
      <c r="A423" t="s">
        <v>467</v>
      </c>
      <c r="B423" t="s">
        <v>420</v>
      </c>
      <c r="C423" t="s">
        <v>488</v>
      </c>
      <c r="D423">
        <v>50208</v>
      </c>
    </row>
    <row r="424" spans="1:4">
      <c r="A424" t="s">
        <v>1208</v>
      </c>
      <c r="B424" t="s">
        <v>417</v>
      </c>
      <c r="C424" t="s">
        <v>1014</v>
      </c>
      <c r="D424">
        <v>30301</v>
      </c>
    </row>
    <row r="425" spans="1:4">
      <c r="A425" t="s">
        <v>1209</v>
      </c>
      <c r="B425" t="s">
        <v>415</v>
      </c>
      <c r="C425" t="s">
        <v>929</v>
      </c>
      <c r="D425">
        <v>10302</v>
      </c>
    </row>
    <row r="426" spans="1:4">
      <c r="A426" t="s">
        <v>1209</v>
      </c>
      <c r="B426" t="s">
        <v>417</v>
      </c>
      <c r="C426" t="s">
        <v>1021</v>
      </c>
      <c r="D426">
        <v>30503</v>
      </c>
    </row>
    <row r="427" spans="1:4">
      <c r="A427" t="s">
        <v>1210</v>
      </c>
      <c r="B427" t="s">
        <v>424</v>
      </c>
      <c r="C427" t="s">
        <v>927</v>
      </c>
      <c r="D427">
        <v>70411</v>
      </c>
    </row>
    <row r="428" spans="1:4">
      <c r="A428" t="s">
        <v>595</v>
      </c>
      <c r="B428" t="s">
        <v>423</v>
      </c>
      <c r="C428" t="s">
        <v>1002</v>
      </c>
      <c r="D428">
        <v>60103</v>
      </c>
    </row>
    <row r="429" spans="1:4">
      <c r="A429" t="s">
        <v>1211</v>
      </c>
      <c r="B429" t="s">
        <v>425</v>
      </c>
      <c r="C429" t="s">
        <v>933</v>
      </c>
      <c r="D429">
        <v>90211</v>
      </c>
    </row>
    <row r="430" spans="1:4">
      <c r="A430" t="s">
        <v>1212</v>
      </c>
      <c r="B430" t="s">
        <v>426</v>
      </c>
      <c r="C430" t="s">
        <v>949</v>
      </c>
      <c r="D430">
        <v>41004</v>
      </c>
    </row>
    <row r="431" spans="1:4">
      <c r="A431" t="s">
        <v>640</v>
      </c>
      <c r="B431" t="s">
        <v>425</v>
      </c>
      <c r="C431" t="s">
        <v>985</v>
      </c>
      <c r="D431">
        <v>90601</v>
      </c>
    </row>
    <row r="432" spans="1:4">
      <c r="A432" t="s">
        <v>1213</v>
      </c>
      <c r="B432" t="s">
        <v>416</v>
      </c>
      <c r="C432" t="s">
        <v>912</v>
      </c>
      <c r="D432">
        <v>120316</v>
      </c>
    </row>
    <row r="433" spans="1:4">
      <c r="A433" t="s">
        <v>582</v>
      </c>
      <c r="B433" t="s">
        <v>416</v>
      </c>
      <c r="C433" t="s">
        <v>457</v>
      </c>
      <c r="D433">
        <v>120606</v>
      </c>
    </row>
    <row r="434" spans="1:4">
      <c r="A434" t="s">
        <v>1214</v>
      </c>
      <c r="B434" t="s">
        <v>416</v>
      </c>
      <c r="C434" t="s">
        <v>945</v>
      </c>
      <c r="D434">
        <v>120107</v>
      </c>
    </row>
    <row r="435" spans="1:4">
      <c r="A435" t="s">
        <v>1215</v>
      </c>
      <c r="B435" t="s">
        <v>415</v>
      </c>
      <c r="C435" t="s">
        <v>908</v>
      </c>
      <c r="D435">
        <v>10404</v>
      </c>
    </row>
    <row r="436" spans="1:4">
      <c r="A436" t="s">
        <v>491</v>
      </c>
      <c r="B436" t="s">
        <v>419</v>
      </c>
      <c r="C436" t="s">
        <v>419</v>
      </c>
      <c r="D436">
        <v>100101</v>
      </c>
    </row>
    <row r="437" spans="1:4">
      <c r="A437" t="s">
        <v>603</v>
      </c>
      <c r="B437" t="s">
        <v>422</v>
      </c>
      <c r="C437" t="s">
        <v>977</v>
      </c>
      <c r="D437">
        <v>20401</v>
      </c>
    </row>
    <row r="438" spans="1:4">
      <c r="A438" t="s">
        <v>1216</v>
      </c>
      <c r="B438" t="s">
        <v>416</v>
      </c>
      <c r="C438" t="s">
        <v>945</v>
      </c>
      <c r="D438">
        <v>120108</v>
      </c>
    </row>
    <row r="439" spans="1:4">
      <c r="A439" t="s">
        <v>1217</v>
      </c>
      <c r="B439" t="s">
        <v>416</v>
      </c>
      <c r="C439" t="s">
        <v>912</v>
      </c>
      <c r="D439">
        <v>120308</v>
      </c>
    </row>
    <row r="440" spans="1:4">
      <c r="A440" t="s">
        <v>1218</v>
      </c>
      <c r="B440" t="s">
        <v>417</v>
      </c>
      <c r="C440" t="s">
        <v>1021</v>
      </c>
      <c r="D440">
        <v>30504</v>
      </c>
    </row>
    <row r="441" spans="1:4">
      <c r="A441" t="s">
        <v>1219</v>
      </c>
      <c r="B441" t="s">
        <v>424</v>
      </c>
      <c r="C441" t="s">
        <v>528</v>
      </c>
      <c r="D441">
        <v>70215</v>
      </c>
    </row>
    <row r="442" spans="1:4">
      <c r="A442" t="s">
        <v>1220</v>
      </c>
      <c r="B442" t="s">
        <v>426</v>
      </c>
      <c r="C442" t="s">
        <v>996</v>
      </c>
      <c r="D442">
        <v>41404</v>
      </c>
    </row>
    <row r="443" spans="1:4">
      <c r="A443" t="s">
        <v>1221</v>
      </c>
      <c r="B443" t="s">
        <v>417</v>
      </c>
      <c r="C443" t="s">
        <v>1222</v>
      </c>
      <c r="D443">
        <v>30602</v>
      </c>
    </row>
    <row r="444" spans="1:4">
      <c r="A444" t="s">
        <v>1223</v>
      </c>
      <c r="B444" t="s">
        <v>418</v>
      </c>
      <c r="C444" t="s">
        <v>940</v>
      </c>
      <c r="D444">
        <v>130408</v>
      </c>
    </row>
    <row r="445" spans="1:4">
      <c r="A445" t="s">
        <v>1224</v>
      </c>
      <c r="B445" t="s">
        <v>417</v>
      </c>
      <c r="C445" t="s">
        <v>417</v>
      </c>
      <c r="D445">
        <v>30109</v>
      </c>
    </row>
    <row r="446" spans="1:4">
      <c r="A446" t="s">
        <v>1225</v>
      </c>
      <c r="B446" t="s">
        <v>417</v>
      </c>
      <c r="C446" t="s">
        <v>900</v>
      </c>
      <c r="D446">
        <v>30201</v>
      </c>
    </row>
    <row r="447" spans="1:4">
      <c r="A447" t="s">
        <v>600</v>
      </c>
      <c r="B447" t="s">
        <v>418</v>
      </c>
      <c r="C447" t="s">
        <v>921</v>
      </c>
      <c r="D447">
        <v>130103</v>
      </c>
    </row>
    <row r="448" spans="1:4">
      <c r="A448" t="s">
        <v>1226</v>
      </c>
      <c r="B448" t="s">
        <v>426</v>
      </c>
      <c r="C448" t="s">
        <v>907</v>
      </c>
      <c r="D448">
        <v>40109</v>
      </c>
    </row>
    <row r="449" spans="1:4">
      <c r="A449" t="s">
        <v>523</v>
      </c>
      <c r="B449" t="s">
        <v>425</v>
      </c>
      <c r="C449" t="s">
        <v>972</v>
      </c>
      <c r="D449">
        <v>91014</v>
      </c>
    </row>
    <row r="450" spans="1:4">
      <c r="A450" t="s">
        <v>1227</v>
      </c>
      <c r="B450" t="s">
        <v>418</v>
      </c>
      <c r="C450" t="s">
        <v>915</v>
      </c>
      <c r="D450">
        <v>130715</v>
      </c>
    </row>
    <row r="451" spans="1:4">
      <c r="A451" t="s">
        <v>661</v>
      </c>
      <c r="B451" t="s">
        <v>423</v>
      </c>
      <c r="C451" t="s">
        <v>994</v>
      </c>
      <c r="D451">
        <v>60401</v>
      </c>
    </row>
    <row r="452" spans="1:4">
      <c r="A452" t="s">
        <v>1228</v>
      </c>
      <c r="B452" t="s">
        <v>422</v>
      </c>
      <c r="C452" t="s">
        <v>1050</v>
      </c>
      <c r="D452">
        <v>20501</v>
      </c>
    </row>
    <row r="453" spans="1:4">
      <c r="A453" t="s">
        <v>437</v>
      </c>
      <c r="B453" t="s">
        <v>421</v>
      </c>
      <c r="C453" t="s">
        <v>916</v>
      </c>
      <c r="D453">
        <v>81008</v>
      </c>
    </row>
    <row r="454" spans="1:4">
      <c r="A454" t="s">
        <v>1229</v>
      </c>
      <c r="B454" t="s">
        <v>424</v>
      </c>
      <c r="C454" t="s">
        <v>1189</v>
      </c>
      <c r="D454">
        <v>70505</v>
      </c>
    </row>
    <row r="455" spans="1:4">
      <c r="A455" t="s">
        <v>1230</v>
      </c>
      <c r="B455" t="s">
        <v>421</v>
      </c>
      <c r="C455" t="s">
        <v>1231</v>
      </c>
      <c r="D455">
        <v>81102</v>
      </c>
    </row>
    <row r="456" spans="1:4">
      <c r="A456" t="s">
        <v>1232</v>
      </c>
      <c r="B456" t="s">
        <v>421</v>
      </c>
      <c r="C456" t="s">
        <v>1231</v>
      </c>
      <c r="D456">
        <v>81103</v>
      </c>
    </row>
    <row r="457" spans="1:4">
      <c r="A457" t="s">
        <v>439</v>
      </c>
      <c r="B457" t="s">
        <v>421</v>
      </c>
      <c r="C457" t="s">
        <v>421</v>
      </c>
      <c r="D457">
        <v>80817</v>
      </c>
    </row>
    <row r="458" spans="1:4">
      <c r="A458" t="s">
        <v>660</v>
      </c>
      <c r="B458" t="s">
        <v>426</v>
      </c>
      <c r="C458" t="s">
        <v>524</v>
      </c>
      <c r="D458">
        <v>40804</v>
      </c>
    </row>
    <row r="459" spans="1:4">
      <c r="A459" t="s">
        <v>535</v>
      </c>
      <c r="B459" t="s">
        <v>422</v>
      </c>
      <c r="C459" t="s">
        <v>974</v>
      </c>
      <c r="D459">
        <v>20606</v>
      </c>
    </row>
    <row r="460" spans="1:4">
      <c r="A460" t="s">
        <v>1233</v>
      </c>
      <c r="B460" t="s">
        <v>417</v>
      </c>
      <c r="C460" t="s">
        <v>1021</v>
      </c>
      <c r="D460">
        <v>30501</v>
      </c>
    </row>
    <row r="461" spans="1:4">
      <c r="A461" t="s">
        <v>1234</v>
      </c>
      <c r="B461" t="s">
        <v>417</v>
      </c>
      <c r="C461" t="s">
        <v>900</v>
      </c>
      <c r="D461">
        <v>30205</v>
      </c>
    </row>
    <row r="462" spans="1:4">
      <c r="A462" t="s">
        <v>580</v>
      </c>
      <c r="B462" t="s">
        <v>426</v>
      </c>
      <c r="C462" t="s">
        <v>911</v>
      </c>
      <c r="D462">
        <v>40403</v>
      </c>
    </row>
    <row r="463" spans="1:4">
      <c r="A463" t="s">
        <v>580</v>
      </c>
      <c r="B463" t="s">
        <v>417</v>
      </c>
      <c r="C463" t="s">
        <v>1021</v>
      </c>
      <c r="D463">
        <v>30505</v>
      </c>
    </row>
    <row r="464" spans="1:4">
      <c r="A464" t="s">
        <v>580</v>
      </c>
      <c r="B464" t="s">
        <v>424</v>
      </c>
      <c r="C464" t="s">
        <v>528</v>
      </c>
      <c r="D464">
        <v>70216</v>
      </c>
    </row>
    <row r="465" spans="1:5">
      <c r="A465" t="s">
        <v>1235</v>
      </c>
      <c r="B465" t="s">
        <v>426</v>
      </c>
      <c r="C465" t="s">
        <v>907</v>
      </c>
      <c r="D465">
        <v>40105</v>
      </c>
    </row>
    <row r="466" spans="1:5">
      <c r="A466" t="s">
        <v>1236</v>
      </c>
      <c r="B466" t="s">
        <v>426</v>
      </c>
      <c r="C466" t="s">
        <v>924</v>
      </c>
      <c r="D466">
        <v>40306</v>
      </c>
    </row>
    <row r="467" spans="1:5">
      <c r="A467" t="s">
        <v>1236</v>
      </c>
      <c r="B467" t="s">
        <v>424</v>
      </c>
      <c r="C467" t="s">
        <v>1040</v>
      </c>
      <c r="D467">
        <v>70604</v>
      </c>
    </row>
    <row r="468" spans="1:5">
      <c r="A468" t="s">
        <v>1237</v>
      </c>
      <c r="B468" t="s">
        <v>423</v>
      </c>
      <c r="C468" t="s">
        <v>958</v>
      </c>
      <c r="D468">
        <v>60505</v>
      </c>
    </row>
    <row r="469" spans="1:5">
      <c r="A469" t="s">
        <v>625</v>
      </c>
      <c r="B469" t="s">
        <v>423</v>
      </c>
      <c r="C469" t="s">
        <v>958</v>
      </c>
      <c r="D469">
        <v>60501</v>
      </c>
    </row>
    <row r="470" spans="1:5">
      <c r="A470" t="s">
        <v>1238</v>
      </c>
      <c r="B470" t="s">
        <v>424</v>
      </c>
      <c r="C470" t="s">
        <v>1040</v>
      </c>
      <c r="D470">
        <v>70605</v>
      </c>
    </row>
    <row r="471" spans="1:5">
      <c r="A471" t="s">
        <v>451</v>
      </c>
      <c r="B471" t="s">
        <v>421</v>
      </c>
      <c r="C471" t="s">
        <v>421</v>
      </c>
      <c r="D471">
        <v>80810</v>
      </c>
    </row>
    <row r="472" spans="1:5">
      <c r="A472" t="s">
        <v>1239</v>
      </c>
      <c r="B472" t="s">
        <v>421</v>
      </c>
      <c r="C472" t="s">
        <v>951</v>
      </c>
      <c r="D472">
        <v>80604</v>
      </c>
    </row>
    <row r="473" spans="1:5">
      <c r="A473" t="s">
        <v>518</v>
      </c>
      <c r="B473" t="s">
        <v>426</v>
      </c>
      <c r="C473" t="s">
        <v>996</v>
      </c>
      <c r="D473">
        <v>41405</v>
      </c>
    </row>
    <row r="474" spans="1:5">
      <c r="A474" t="s">
        <v>1240</v>
      </c>
      <c r="B474" t="s">
        <v>420</v>
      </c>
      <c r="C474" t="s">
        <v>488</v>
      </c>
      <c r="D474">
        <v>50203</v>
      </c>
    </row>
    <row r="475" spans="1:5">
      <c r="A475" t="s">
        <v>1241</v>
      </c>
      <c r="B475" t="s">
        <v>424</v>
      </c>
      <c r="C475" t="s">
        <v>1189</v>
      </c>
      <c r="D475">
        <v>70501</v>
      </c>
    </row>
    <row r="476" spans="1:5">
      <c r="A476" t="s">
        <v>456</v>
      </c>
      <c r="B476" t="s">
        <v>421</v>
      </c>
      <c r="C476" t="s">
        <v>421</v>
      </c>
      <c r="D476">
        <v>80813</v>
      </c>
      <c r="E476" s="49"/>
    </row>
    <row r="477" spans="1:5">
      <c r="A477" t="s">
        <v>456</v>
      </c>
      <c r="B477" t="s">
        <v>426</v>
      </c>
      <c r="C477" t="s">
        <v>564</v>
      </c>
      <c r="D477">
        <v>40607</v>
      </c>
      <c r="E477" s="49"/>
    </row>
    <row r="478" spans="1:5">
      <c r="A478" t="s">
        <v>456</v>
      </c>
      <c r="B478" t="s">
        <v>426</v>
      </c>
      <c r="C478" t="s">
        <v>924</v>
      </c>
      <c r="D478">
        <v>40307</v>
      </c>
    </row>
    <row r="479" spans="1:5">
      <c r="A479" t="s">
        <v>1242</v>
      </c>
      <c r="B479" t="s">
        <v>421</v>
      </c>
      <c r="C479" t="s">
        <v>1133</v>
      </c>
      <c r="D479">
        <v>80205</v>
      </c>
    </row>
    <row r="480" spans="1:5">
      <c r="A480" t="s">
        <v>489</v>
      </c>
      <c r="B480" t="s">
        <v>421</v>
      </c>
      <c r="C480" t="s">
        <v>421</v>
      </c>
      <c r="D480">
        <v>99999</v>
      </c>
    </row>
    <row r="481" spans="1:4">
      <c r="A481" t="s">
        <v>502</v>
      </c>
      <c r="B481" t="s">
        <v>422</v>
      </c>
      <c r="C481" t="s">
        <v>974</v>
      </c>
      <c r="D481">
        <v>20601</v>
      </c>
    </row>
    <row r="482" spans="1:4">
      <c r="A482" t="s">
        <v>546</v>
      </c>
      <c r="B482" t="s">
        <v>416</v>
      </c>
      <c r="C482" t="s">
        <v>912</v>
      </c>
      <c r="D482">
        <v>120309</v>
      </c>
    </row>
    <row r="483" spans="1:4">
      <c r="A483" t="s">
        <v>546</v>
      </c>
      <c r="B483" t="s">
        <v>424</v>
      </c>
      <c r="C483" t="s">
        <v>528</v>
      </c>
      <c r="D483">
        <v>70217</v>
      </c>
    </row>
    <row r="484" spans="1:4">
      <c r="A484" t="s">
        <v>1243</v>
      </c>
      <c r="B484" t="s">
        <v>423</v>
      </c>
      <c r="C484" t="s">
        <v>994</v>
      </c>
      <c r="D484">
        <v>60405</v>
      </c>
    </row>
    <row r="485" spans="1:4">
      <c r="A485" t="s">
        <v>1244</v>
      </c>
      <c r="B485" t="s">
        <v>424</v>
      </c>
      <c r="C485" t="s">
        <v>1055</v>
      </c>
      <c r="D485">
        <v>70110</v>
      </c>
    </row>
    <row r="486" spans="1:4">
      <c r="A486" t="s">
        <v>1245</v>
      </c>
      <c r="B486" t="s">
        <v>423</v>
      </c>
      <c r="C486" t="s">
        <v>1033</v>
      </c>
      <c r="D486">
        <v>60601</v>
      </c>
    </row>
    <row r="487" spans="1:4">
      <c r="A487" t="s">
        <v>1246</v>
      </c>
      <c r="B487" t="s">
        <v>416</v>
      </c>
      <c r="C487" t="s">
        <v>457</v>
      </c>
      <c r="D487">
        <v>120607</v>
      </c>
    </row>
    <row r="488" spans="1:4">
      <c r="A488" t="s">
        <v>556</v>
      </c>
      <c r="B488" t="s">
        <v>422</v>
      </c>
      <c r="C488" t="s">
        <v>1058</v>
      </c>
      <c r="D488">
        <v>20305</v>
      </c>
    </row>
    <row r="489" spans="1:4">
      <c r="A489" t="s">
        <v>687</v>
      </c>
      <c r="B489" t="s">
        <v>425</v>
      </c>
      <c r="C489" t="s">
        <v>985</v>
      </c>
      <c r="D489">
        <v>90605</v>
      </c>
    </row>
    <row r="490" spans="1:4">
      <c r="A490" t="s">
        <v>488</v>
      </c>
      <c r="B490" t="s">
        <v>420</v>
      </c>
      <c r="C490" t="s">
        <v>488</v>
      </c>
      <c r="D490">
        <v>50204</v>
      </c>
    </row>
    <row r="491" spans="1:4">
      <c r="A491" t="s">
        <v>1247</v>
      </c>
      <c r="B491" t="s">
        <v>417</v>
      </c>
      <c r="C491" t="s">
        <v>900</v>
      </c>
      <c r="D491">
        <v>30206</v>
      </c>
    </row>
    <row r="492" spans="1:4">
      <c r="A492" t="s">
        <v>1248</v>
      </c>
      <c r="B492" t="s">
        <v>425</v>
      </c>
      <c r="C492" t="s">
        <v>567</v>
      </c>
      <c r="D492">
        <v>90508</v>
      </c>
    </row>
    <row r="493" spans="1:4">
      <c r="A493" t="s">
        <v>1249</v>
      </c>
      <c r="B493" t="s">
        <v>417</v>
      </c>
      <c r="C493" t="s">
        <v>1021</v>
      </c>
      <c r="D493">
        <v>30506</v>
      </c>
    </row>
    <row r="494" spans="1:4">
      <c r="A494" t="s">
        <v>494</v>
      </c>
      <c r="B494" t="s">
        <v>418</v>
      </c>
      <c r="C494" t="s">
        <v>915</v>
      </c>
      <c r="D494">
        <v>130716</v>
      </c>
    </row>
    <row r="495" spans="1:4">
      <c r="A495" t="s">
        <v>1250</v>
      </c>
      <c r="B495" t="s">
        <v>426</v>
      </c>
      <c r="C495" t="s">
        <v>949</v>
      </c>
      <c r="D495">
        <v>41005</v>
      </c>
    </row>
    <row r="496" spans="1:4">
      <c r="A496" t="s">
        <v>1040</v>
      </c>
      <c r="B496" t="s">
        <v>422</v>
      </c>
      <c r="C496" t="s">
        <v>906</v>
      </c>
      <c r="D496">
        <v>20104</v>
      </c>
    </row>
    <row r="497" spans="1:4">
      <c r="A497" t="s">
        <v>1251</v>
      </c>
      <c r="B497" t="s">
        <v>424</v>
      </c>
      <c r="C497" t="s">
        <v>1040</v>
      </c>
      <c r="D497">
        <v>70601</v>
      </c>
    </row>
    <row r="498" spans="1:4">
      <c r="A498" t="s">
        <v>1252</v>
      </c>
      <c r="B498" t="s">
        <v>425</v>
      </c>
      <c r="C498" t="s">
        <v>972</v>
      </c>
      <c r="D498">
        <v>91005</v>
      </c>
    </row>
    <row r="499" spans="1:4">
      <c r="A499" t="s">
        <v>1253</v>
      </c>
      <c r="B499" t="s">
        <v>423</v>
      </c>
      <c r="C499" t="s">
        <v>958</v>
      </c>
      <c r="D499">
        <v>60506</v>
      </c>
    </row>
    <row r="500" spans="1:4">
      <c r="A500" t="s">
        <v>542</v>
      </c>
      <c r="B500" t="s">
        <v>417</v>
      </c>
      <c r="C500" t="s">
        <v>960</v>
      </c>
      <c r="D500">
        <v>30401</v>
      </c>
    </row>
    <row r="501" spans="1:4">
      <c r="A501" t="s">
        <v>1254</v>
      </c>
      <c r="B501" t="s">
        <v>426</v>
      </c>
      <c r="C501" t="s">
        <v>1027</v>
      </c>
      <c r="D501">
        <v>40704</v>
      </c>
    </row>
    <row r="502" spans="1:4">
      <c r="A502" t="s">
        <v>1255</v>
      </c>
      <c r="B502" t="s">
        <v>426</v>
      </c>
      <c r="C502" t="s">
        <v>1027</v>
      </c>
      <c r="D502">
        <v>40705</v>
      </c>
    </row>
    <row r="503" spans="1:4">
      <c r="A503" t="s">
        <v>1256</v>
      </c>
      <c r="B503" t="s">
        <v>426</v>
      </c>
      <c r="C503" t="s">
        <v>941</v>
      </c>
      <c r="D503">
        <v>41307</v>
      </c>
    </row>
    <row r="504" spans="1:4">
      <c r="A504" t="s">
        <v>1257</v>
      </c>
      <c r="B504" t="s">
        <v>423</v>
      </c>
      <c r="C504" t="s">
        <v>958</v>
      </c>
      <c r="D504">
        <v>60507</v>
      </c>
    </row>
    <row r="505" spans="1:4">
      <c r="A505" t="s">
        <v>517</v>
      </c>
      <c r="B505" t="s">
        <v>426</v>
      </c>
      <c r="C505" t="s">
        <v>473</v>
      </c>
      <c r="D505">
        <v>40203</v>
      </c>
    </row>
    <row r="506" spans="1:4">
      <c r="A506" t="s">
        <v>1258</v>
      </c>
      <c r="B506" t="s">
        <v>420</v>
      </c>
      <c r="C506" t="s">
        <v>488</v>
      </c>
      <c r="D506">
        <v>50205</v>
      </c>
    </row>
    <row r="507" spans="1:4">
      <c r="A507" t="s">
        <v>459</v>
      </c>
      <c r="B507" t="s">
        <v>421</v>
      </c>
      <c r="C507" t="s">
        <v>421</v>
      </c>
      <c r="D507">
        <v>80808</v>
      </c>
    </row>
    <row r="508" spans="1:4">
      <c r="A508" t="s">
        <v>1259</v>
      </c>
      <c r="B508" t="s">
        <v>422</v>
      </c>
      <c r="C508" t="s">
        <v>906</v>
      </c>
      <c r="D508">
        <v>20106</v>
      </c>
    </row>
    <row r="509" spans="1:4">
      <c r="A509" t="s">
        <v>472</v>
      </c>
      <c r="B509" t="s">
        <v>426</v>
      </c>
      <c r="C509" t="s">
        <v>473</v>
      </c>
      <c r="D509">
        <v>40201</v>
      </c>
    </row>
    <row r="510" spans="1:4">
      <c r="A510" t="s">
        <v>475</v>
      </c>
      <c r="B510" t="s">
        <v>418</v>
      </c>
      <c r="C510" t="s">
        <v>915</v>
      </c>
      <c r="D510">
        <v>130717</v>
      </c>
    </row>
    <row r="511" spans="1:4">
      <c r="A511" t="s">
        <v>1260</v>
      </c>
      <c r="B511" t="s">
        <v>417</v>
      </c>
      <c r="C511" t="s">
        <v>960</v>
      </c>
      <c r="D511">
        <v>30403</v>
      </c>
    </row>
    <row r="512" spans="1:4">
      <c r="A512" t="s">
        <v>1261</v>
      </c>
      <c r="B512" t="s">
        <v>419</v>
      </c>
      <c r="C512" t="s">
        <v>419</v>
      </c>
      <c r="D512">
        <v>100103</v>
      </c>
    </row>
    <row r="513" spans="1:4">
      <c r="A513" t="s">
        <v>521</v>
      </c>
      <c r="B513" t="s">
        <v>417</v>
      </c>
      <c r="C513" t="s">
        <v>417</v>
      </c>
      <c r="D513">
        <v>30110</v>
      </c>
    </row>
    <row r="514" spans="1:4">
      <c r="A514" t="s">
        <v>554</v>
      </c>
      <c r="B514" t="s">
        <v>420</v>
      </c>
      <c r="C514" t="s">
        <v>969</v>
      </c>
      <c r="D514">
        <v>50106</v>
      </c>
    </row>
    <row r="515" spans="1:4">
      <c r="A515" t="s">
        <v>616</v>
      </c>
      <c r="B515" t="s">
        <v>425</v>
      </c>
      <c r="C515" t="s">
        <v>567</v>
      </c>
      <c r="D515">
        <v>90509</v>
      </c>
    </row>
    <row r="516" spans="1:4">
      <c r="A516" t="s">
        <v>1262</v>
      </c>
      <c r="B516" t="s">
        <v>418</v>
      </c>
      <c r="C516" t="s">
        <v>940</v>
      </c>
      <c r="D516">
        <v>130409</v>
      </c>
    </row>
    <row r="517" spans="1:4">
      <c r="A517" t="s">
        <v>1263</v>
      </c>
      <c r="B517" t="s">
        <v>415</v>
      </c>
      <c r="C517" t="s">
        <v>415</v>
      </c>
      <c r="D517">
        <v>10104</v>
      </c>
    </row>
    <row r="518" spans="1:4">
      <c r="A518" t="s">
        <v>1264</v>
      </c>
      <c r="B518" t="s">
        <v>415</v>
      </c>
      <c r="C518" t="s">
        <v>929</v>
      </c>
      <c r="D518">
        <v>10303</v>
      </c>
    </row>
    <row r="519" spans="1:4">
      <c r="A519" t="s">
        <v>1265</v>
      </c>
      <c r="B519" t="s">
        <v>415</v>
      </c>
      <c r="C519" t="s">
        <v>929</v>
      </c>
      <c r="D519">
        <v>10304</v>
      </c>
    </row>
    <row r="520" spans="1:4">
      <c r="A520" t="s">
        <v>1266</v>
      </c>
      <c r="B520" t="s">
        <v>424</v>
      </c>
      <c r="C520" t="s">
        <v>1189</v>
      </c>
      <c r="D520">
        <v>70504</v>
      </c>
    </row>
    <row r="521" spans="1:4">
      <c r="A521" t="s">
        <v>1267</v>
      </c>
      <c r="B521" t="s">
        <v>416</v>
      </c>
      <c r="C521" t="s">
        <v>980</v>
      </c>
      <c r="D521">
        <v>120207</v>
      </c>
    </row>
    <row r="522" spans="1:4">
      <c r="A522" t="s">
        <v>1268</v>
      </c>
      <c r="B522" t="s">
        <v>425</v>
      </c>
      <c r="C522" t="s">
        <v>926</v>
      </c>
      <c r="D522">
        <v>91108</v>
      </c>
    </row>
    <row r="523" spans="1:4">
      <c r="A523" t="s">
        <v>592</v>
      </c>
      <c r="B523" t="s">
        <v>426</v>
      </c>
      <c r="C523" t="s">
        <v>941</v>
      </c>
      <c r="D523">
        <v>41308</v>
      </c>
    </row>
    <row r="524" spans="1:4">
      <c r="A524" t="s">
        <v>1269</v>
      </c>
      <c r="B524" t="s">
        <v>423</v>
      </c>
      <c r="C524" t="s">
        <v>998</v>
      </c>
      <c r="D524">
        <v>60206</v>
      </c>
    </row>
    <row r="525" spans="1:4">
      <c r="A525" t="s">
        <v>1270</v>
      </c>
      <c r="B525" t="s">
        <v>423</v>
      </c>
      <c r="C525" t="s">
        <v>998</v>
      </c>
      <c r="D525">
        <v>60207</v>
      </c>
    </row>
    <row r="526" spans="1:4">
      <c r="A526" t="s">
        <v>1271</v>
      </c>
      <c r="B526" t="s">
        <v>425</v>
      </c>
      <c r="C526" t="s">
        <v>919</v>
      </c>
      <c r="D526">
        <v>91204</v>
      </c>
    </row>
    <row r="527" spans="1:4">
      <c r="A527" t="s">
        <v>1272</v>
      </c>
      <c r="B527" t="s">
        <v>426</v>
      </c>
      <c r="C527" t="s">
        <v>907</v>
      </c>
      <c r="D527">
        <v>40106</v>
      </c>
    </row>
    <row r="528" spans="1:4">
      <c r="A528" t="s">
        <v>544</v>
      </c>
      <c r="B528" t="s">
        <v>415</v>
      </c>
      <c r="C528" t="s">
        <v>929</v>
      </c>
      <c r="D528">
        <v>10305</v>
      </c>
    </row>
    <row r="529" spans="1:4">
      <c r="A529" t="s">
        <v>561</v>
      </c>
      <c r="B529" t="s">
        <v>425</v>
      </c>
      <c r="C529" t="s">
        <v>471</v>
      </c>
      <c r="D529">
        <v>90804</v>
      </c>
    </row>
    <row r="530" spans="1:4">
      <c r="A530" t="s">
        <v>1273</v>
      </c>
      <c r="B530" t="s">
        <v>426</v>
      </c>
      <c r="C530" t="s">
        <v>1069</v>
      </c>
      <c r="D530">
        <v>40901</v>
      </c>
    </row>
    <row r="531" spans="1:4">
      <c r="A531" t="s">
        <v>1274</v>
      </c>
      <c r="B531" t="s">
        <v>426</v>
      </c>
      <c r="C531" t="s">
        <v>524</v>
      </c>
      <c r="D531">
        <v>40805</v>
      </c>
    </row>
    <row r="532" spans="1:4">
      <c r="A532" t="s">
        <v>1275</v>
      </c>
      <c r="B532" t="s">
        <v>423</v>
      </c>
      <c r="C532" t="s">
        <v>1033</v>
      </c>
      <c r="D532">
        <v>60608</v>
      </c>
    </row>
    <row r="533" spans="1:4">
      <c r="A533" t="s">
        <v>463</v>
      </c>
      <c r="B533" t="s">
        <v>421</v>
      </c>
      <c r="C533" t="s">
        <v>421</v>
      </c>
      <c r="D533">
        <v>80811</v>
      </c>
    </row>
    <row r="534" spans="1:4">
      <c r="A534" t="s">
        <v>601</v>
      </c>
      <c r="B534" t="s">
        <v>416</v>
      </c>
      <c r="C534" t="s">
        <v>508</v>
      </c>
      <c r="D534">
        <v>120705</v>
      </c>
    </row>
    <row r="535" spans="1:4">
      <c r="A535" t="s">
        <v>643</v>
      </c>
      <c r="B535" t="s">
        <v>420</v>
      </c>
      <c r="C535" t="s">
        <v>905</v>
      </c>
      <c r="D535">
        <v>50307</v>
      </c>
    </row>
    <row r="536" spans="1:4">
      <c r="A536" t="s">
        <v>1276</v>
      </c>
      <c r="B536" t="s">
        <v>420</v>
      </c>
      <c r="C536" t="s">
        <v>905</v>
      </c>
      <c r="D536">
        <v>50315</v>
      </c>
    </row>
    <row r="537" spans="1:4">
      <c r="A537" t="s">
        <v>652</v>
      </c>
      <c r="B537" t="s">
        <v>425</v>
      </c>
      <c r="C537" t="s">
        <v>982</v>
      </c>
      <c r="D537">
        <v>90701</v>
      </c>
    </row>
    <row r="538" spans="1:4">
      <c r="A538" t="s">
        <v>1277</v>
      </c>
      <c r="B538" t="s">
        <v>425</v>
      </c>
      <c r="C538" t="s">
        <v>926</v>
      </c>
      <c r="D538">
        <v>91109</v>
      </c>
    </row>
    <row r="539" spans="1:4">
      <c r="A539" t="s">
        <v>1277</v>
      </c>
      <c r="B539" t="s">
        <v>422</v>
      </c>
      <c r="C539" t="s">
        <v>974</v>
      </c>
      <c r="D539">
        <v>20607</v>
      </c>
    </row>
    <row r="540" spans="1:4">
      <c r="A540" t="s">
        <v>495</v>
      </c>
      <c r="B540" t="s">
        <v>422</v>
      </c>
      <c r="C540" t="s">
        <v>917</v>
      </c>
      <c r="D540">
        <v>20207</v>
      </c>
    </row>
    <row r="541" spans="1:4">
      <c r="A541" t="s">
        <v>1278</v>
      </c>
      <c r="B541" t="s">
        <v>424</v>
      </c>
      <c r="C541" t="s">
        <v>528</v>
      </c>
      <c r="D541">
        <v>70218</v>
      </c>
    </row>
    <row r="542" spans="1:4">
      <c r="A542" t="s">
        <v>1279</v>
      </c>
      <c r="B542" t="s">
        <v>420</v>
      </c>
      <c r="C542" t="s">
        <v>905</v>
      </c>
      <c r="D542">
        <v>50308</v>
      </c>
    </row>
    <row r="543" spans="1:4">
      <c r="A543" t="s">
        <v>1280</v>
      </c>
      <c r="B543" t="s">
        <v>417</v>
      </c>
      <c r="C543" t="s">
        <v>1014</v>
      </c>
      <c r="D543">
        <v>30305</v>
      </c>
    </row>
    <row r="544" spans="1:4">
      <c r="A544" t="s">
        <v>1280</v>
      </c>
      <c r="B544" t="s">
        <v>422</v>
      </c>
      <c r="C544" t="s">
        <v>974</v>
      </c>
      <c r="D544">
        <v>20608</v>
      </c>
    </row>
    <row r="545" spans="1:4">
      <c r="A545" t="s">
        <v>620</v>
      </c>
      <c r="B545" t="s">
        <v>425</v>
      </c>
      <c r="C545" t="s">
        <v>905</v>
      </c>
      <c r="D545">
        <v>90907</v>
      </c>
    </row>
    <row r="546" spans="1:4">
      <c r="A546" t="s">
        <v>579</v>
      </c>
      <c r="B546" t="s">
        <v>1010</v>
      </c>
      <c r="C546" t="s">
        <v>605</v>
      </c>
      <c r="D546">
        <v>110201</v>
      </c>
    </row>
    <row r="547" spans="1:4">
      <c r="A547" t="s">
        <v>628</v>
      </c>
      <c r="B547" t="s">
        <v>426</v>
      </c>
      <c r="C547" t="s">
        <v>949</v>
      </c>
      <c r="D547">
        <v>41001</v>
      </c>
    </row>
    <row r="548" spans="1:4">
      <c r="A548" t="s">
        <v>1281</v>
      </c>
      <c r="B548" t="s">
        <v>425</v>
      </c>
      <c r="C548" t="s">
        <v>926</v>
      </c>
      <c r="D548">
        <v>91110</v>
      </c>
    </row>
    <row r="549" spans="1:4">
      <c r="A549" t="s">
        <v>588</v>
      </c>
      <c r="B549" t="s">
        <v>426</v>
      </c>
      <c r="C549" t="s">
        <v>473</v>
      </c>
      <c r="D549">
        <v>40205</v>
      </c>
    </row>
    <row r="550" spans="1:4">
      <c r="A550" t="s">
        <v>1282</v>
      </c>
      <c r="B550" t="s">
        <v>425</v>
      </c>
      <c r="C550" t="s">
        <v>972</v>
      </c>
      <c r="D550">
        <v>91013</v>
      </c>
    </row>
    <row r="551" spans="1:4">
      <c r="A551" t="s">
        <v>614</v>
      </c>
      <c r="B551" t="s">
        <v>416</v>
      </c>
      <c r="C551" t="s">
        <v>912</v>
      </c>
      <c r="D551">
        <v>120310</v>
      </c>
    </row>
    <row r="552" spans="1:4">
      <c r="A552" t="s">
        <v>553</v>
      </c>
      <c r="B552" t="s">
        <v>426</v>
      </c>
      <c r="C552" t="s">
        <v>1027</v>
      </c>
      <c r="D552">
        <v>40706</v>
      </c>
    </row>
    <row r="553" spans="1:4">
      <c r="A553" t="s">
        <v>1283</v>
      </c>
      <c r="B553" t="s">
        <v>425</v>
      </c>
      <c r="C553" t="s">
        <v>905</v>
      </c>
      <c r="D553">
        <v>90908</v>
      </c>
    </row>
    <row r="554" spans="1:4">
      <c r="A554" t="s">
        <v>477</v>
      </c>
      <c r="B554" t="s">
        <v>421</v>
      </c>
      <c r="C554" t="s">
        <v>916</v>
      </c>
      <c r="D554">
        <v>81009</v>
      </c>
    </row>
    <row r="555" spans="1:4">
      <c r="A555" t="s">
        <v>1284</v>
      </c>
      <c r="B555" t="s">
        <v>424</v>
      </c>
      <c r="C555" t="s">
        <v>424</v>
      </c>
      <c r="D555">
        <v>70310</v>
      </c>
    </row>
    <row r="556" spans="1:4">
      <c r="A556" t="s">
        <v>1284</v>
      </c>
      <c r="B556" t="s">
        <v>423</v>
      </c>
      <c r="C556" t="s">
        <v>1033</v>
      </c>
      <c r="D556">
        <v>60607</v>
      </c>
    </row>
    <row r="557" spans="1:4">
      <c r="A557" t="s">
        <v>485</v>
      </c>
      <c r="B557" t="s">
        <v>417</v>
      </c>
      <c r="C557" t="s">
        <v>417</v>
      </c>
      <c r="D557">
        <v>30111</v>
      </c>
    </row>
    <row r="558" spans="1:4">
      <c r="A558" t="s">
        <v>1285</v>
      </c>
      <c r="B558" t="s">
        <v>421</v>
      </c>
      <c r="C558" t="s">
        <v>1133</v>
      </c>
      <c r="D558">
        <v>80206</v>
      </c>
    </row>
    <row r="559" spans="1:4">
      <c r="A559" t="s">
        <v>1286</v>
      </c>
      <c r="B559" t="s">
        <v>418</v>
      </c>
      <c r="C559" t="s">
        <v>940</v>
      </c>
      <c r="D559">
        <v>130410</v>
      </c>
    </row>
    <row r="560" spans="1:4">
      <c r="A560" t="s">
        <v>1287</v>
      </c>
      <c r="B560" t="s">
        <v>417</v>
      </c>
      <c r="C560" t="s">
        <v>417</v>
      </c>
      <c r="D560">
        <v>30112</v>
      </c>
    </row>
    <row r="561" spans="1:4">
      <c r="A561" t="s">
        <v>1288</v>
      </c>
      <c r="B561" t="s">
        <v>416</v>
      </c>
      <c r="C561" t="s">
        <v>980</v>
      </c>
      <c r="D561">
        <v>120208</v>
      </c>
    </row>
    <row r="562" spans="1:4">
      <c r="A562" t="s">
        <v>1289</v>
      </c>
      <c r="B562" t="s">
        <v>417</v>
      </c>
      <c r="C562" t="s">
        <v>900</v>
      </c>
      <c r="D562">
        <v>30207</v>
      </c>
    </row>
    <row r="563" spans="1:4">
      <c r="A563" t="s">
        <v>511</v>
      </c>
      <c r="B563" t="s">
        <v>416</v>
      </c>
      <c r="C563" t="s">
        <v>955</v>
      </c>
      <c r="D563">
        <v>120801</v>
      </c>
    </row>
    <row r="564" spans="1:4">
      <c r="A564" t="s">
        <v>605</v>
      </c>
      <c r="B564" t="s">
        <v>420</v>
      </c>
      <c r="C564" t="s">
        <v>969</v>
      </c>
      <c r="D564">
        <v>50109</v>
      </c>
    </row>
    <row r="565" spans="1:4">
      <c r="A565" t="s">
        <v>1290</v>
      </c>
      <c r="B565" t="s">
        <v>426</v>
      </c>
      <c r="C565" t="s">
        <v>501</v>
      </c>
      <c r="D565">
        <v>40507</v>
      </c>
    </row>
    <row r="566" spans="1:4">
      <c r="A566" t="s">
        <v>1291</v>
      </c>
      <c r="B566" t="s">
        <v>425</v>
      </c>
      <c r="C566" t="s">
        <v>922</v>
      </c>
      <c r="D566">
        <v>90105</v>
      </c>
    </row>
    <row r="567" spans="1:4">
      <c r="A567" t="s">
        <v>1292</v>
      </c>
      <c r="B567" t="s">
        <v>425</v>
      </c>
      <c r="C567" t="s">
        <v>615</v>
      </c>
      <c r="D567">
        <v>90405</v>
      </c>
    </row>
    <row r="568" spans="1:4">
      <c r="A568" t="s">
        <v>636</v>
      </c>
      <c r="B568" t="s">
        <v>426</v>
      </c>
      <c r="C568" t="s">
        <v>564</v>
      </c>
      <c r="D568">
        <v>40608</v>
      </c>
    </row>
    <row r="569" spans="1:4">
      <c r="A569" t="s">
        <v>1293</v>
      </c>
      <c r="B569" t="s">
        <v>418</v>
      </c>
      <c r="C569" t="s">
        <v>636</v>
      </c>
      <c r="D569">
        <v>130901</v>
      </c>
    </row>
    <row r="570" spans="1:4">
      <c r="A570" t="s">
        <v>1294</v>
      </c>
      <c r="B570" t="s">
        <v>421</v>
      </c>
      <c r="C570" t="s">
        <v>421</v>
      </c>
      <c r="D570">
        <v>80801</v>
      </c>
    </row>
    <row r="571" spans="1:4">
      <c r="A571" t="s">
        <v>1125</v>
      </c>
      <c r="B571" t="s">
        <v>426</v>
      </c>
      <c r="C571" t="s">
        <v>1125</v>
      </c>
      <c r="D571">
        <v>41104</v>
      </c>
    </row>
    <row r="572" spans="1:4">
      <c r="A572" t="s">
        <v>471</v>
      </c>
      <c r="B572" t="s">
        <v>421</v>
      </c>
      <c r="C572" t="s">
        <v>421</v>
      </c>
      <c r="D572">
        <v>80809</v>
      </c>
    </row>
    <row r="573" spans="1:4">
      <c r="A573" t="s">
        <v>638</v>
      </c>
      <c r="B573" t="s">
        <v>425</v>
      </c>
      <c r="C573" t="s">
        <v>471</v>
      </c>
      <c r="D573">
        <v>90801</v>
      </c>
    </row>
    <row r="574" spans="1:4">
      <c r="A574" t="s">
        <v>626</v>
      </c>
      <c r="B574" t="s">
        <v>426</v>
      </c>
      <c r="C574" t="s">
        <v>501</v>
      </c>
      <c r="D574">
        <v>40515</v>
      </c>
    </row>
    <row r="575" spans="1:4">
      <c r="A575" t="s">
        <v>642</v>
      </c>
      <c r="B575" t="s">
        <v>425</v>
      </c>
      <c r="C575" t="s">
        <v>975</v>
      </c>
      <c r="D575">
        <v>90305</v>
      </c>
    </row>
    <row r="576" spans="1:4">
      <c r="A576" t="s">
        <v>642</v>
      </c>
      <c r="B576" t="s">
        <v>425</v>
      </c>
      <c r="C576" t="s">
        <v>933</v>
      </c>
      <c r="D576">
        <v>90212</v>
      </c>
    </row>
    <row r="577" spans="1:4">
      <c r="A577" t="s">
        <v>642</v>
      </c>
      <c r="B577" t="s">
        <v>418</v>
      </c>
      <c r="C577" t="s">
        <v>636</v>
      </c>
      <c r="D577">
        <v>130909</v>
      </c>
    </row>
    <row r="578" spans="1:4">
      <c r="A578" t="s">
        <v>642</v>
      </c>
      <c r="B578" t="s">
        <v>424</v>
      </c>
      <c r="C578" t="s">
        <v>528</v>
      </c>
      <c r="D578">
        <v>70219</v>
      </c>
    </row>
    <row r="579" spans="1:4">
      <c r="A579" t="s">
        <v>642</v>
      </c>
      <c r="B579" t="s">
        <v>425</v>
      </c>
      <c r="C579" t="s">
        <v>471</v>
      </c>
      <c r="D579">
        <v>90806</v>
      </c>
    </row>
    <row r="580" spans="1:4">
      <c r="A580" t="s">
        <v>1295</v>
      </c>
      <c r="B580" t="s">
        <v>417</v>
      </c>
      <c r="C580" t="s">
        <v>1222</v>
      </c>
      <c r="D580">
        <v>30601</v>
      </c>
    </row>
    <row r="581" spans="1:4">
      <c r="A581" t="s">
        <v>453</v>
      </c>
      <c r="B581" t="s">
        <v>417</v>
      </c>
      <c r="C581" t="s">
        <v>417</v>
      </c>
      <c r="D581">
        <v>30113</v>
      </c>
    </row>
    <row r="582" spans="1:4">
      <c r="A582" t="s">
        <v>453</v>
      </c>
      <c r="B582" t="s">
        <v>426</v>
      </c>
      <c r="C582" t="s">
        <v>944</v>
      </c>
      <c r="D582">
        <v>41204</v>
      </c>
    </row>
    <row r="583" spans="1:4">
      <c r="A583" t="s">
        <v>453</v>
      </c>
      <c r="B583" t="s">
        <v>425</v>
      </c>
      <c r="C583" t="s">
        <v>471</v>
      </c>
      <c r="D583">
        <v>90805</v>
      </c>
    </row>
    <row r="584" spans="1:4">
      <c r="A584" t="s">
        <v>557</v>
      </c>
      <c r="B584" t="s">
        <v>423</v>
      </c>
      <c r="C584" t="s">
        <v>1002</v>
      </c>
      <c r="D584">
        <v>60105</v>
      </c>
    </row>
    <row r="585" spans="1:4">
      <c r="A585" t="s">
        <v>655</v>
      </c>
      <c r="B585" t="s">
        <v>422</v>
      </c>
      <c r="C585" t="s">
        <v>917</v>
      </c>
      <c r="D585">
        <v>20208</v>
      </c>
    </row>
    <row r="586" spans="1:4">
      <c r="A586" t="s">
        <v>1296</v>
      </c>
      <c r="B586" t="s">
        <v>417</v>
      </c>
      <c r="C586" t="s">
        <v>1222</v>
      </c>
      <c r="D586">
        <v>30603</v>
      </c>
    </row>
    <row r="587" spans="1:4">
      <c r="A587" t="s">
        <v>944</v>
      </c>
      <c r="B587" t="s">
        <v>426</v>
      </c>
      <c r="C587" t="s">
        <v>944</v>
      </c>
      <c r="D587">
        <v>41205</v>
      </c>
    </row>
    <row r="588" spans="1:4">
      <c r="A588" t="s">
        <v>1297</v>
      </c>
      <c r="B588" t="s">
        <v>425</v>
      </c>
      <c r="C588" t="s">
        <v>975</v>
      </c>
      <c r="D588">
        <v>90306</v>
      </c>
    </row>
    <row r="589" spans="1:4">
      <c r="A589" t="s">
        <v>492</v>
      </c>
      <c r="B589" t="s">
        <v>421</v>
      </c>
      <c r="C589" t="s">
        <v>421</v>
      </c>
      <c r="D589">
        <v>80818</v>
      </c>
    </row>
    <row r="590" spans="1:4">
      <c r="A590" t="s">
        <v>606</v>
      </c>
      <c r="B590" t="s">
        <v>425</v>
      </c>
      <c r="C590" t="s">
        <v>972</v>
      </c>
      <c r="D590">
        <v>91011</v>
      </c>
    </row>
    <row r="591" spans="1:4">
      <c r="A591" t="s">
        <v>606</v>
      </c>
      <c r="B591" t="s">
        <v>425</v>
      </c>
      <c r="C591" t="s">
        <v>567</v>
      </c>
      <c r="D591">
        <v>90510</v>
      </c>
    </row>
    <row r="592" spans="1:4">
      <c r="A592" t="s">
        <v>618</v>
      </c>
      <c r="B592" t="s">
        <v>424</v>
      </c>
      <c r="C592" t="s">
        <v>528</v>
      </c>
      <c r="D592">
        <v>70220</v>
      </c>
    </row>
    <row r="593" spans="1:4">
      <c r="A593" t="s">
        <v>1298</v>
      </c>
      <c r="B593" t="s">
        <v>421</v>
      </c>
      <c r="C593" t="s">
        <v>1133</v>
      </c>
      <c r="D593">
        <v>80201</v>
      </c>
    </row>
    <row r="594" spans="1:4">
      <c r="A594" t="s">
        <v>1299</v>
      </c>
      <c r="B594" t="s">
        <v>426</v>
      </c>
      <c r="C594" t="s">
        <v>564</v>
      </c>
      <c r="D594">
        <v>40609</v>
      </c>
    </row>
    <row r="595" spans="1:4">
      <c r="A595" t="s">
        <v>545</v>
      </c>
      <c r="B595" t="s">
        <v>426</v>
      </c>
      <c r="C595" t="s">
        <v>564</v>
      </c>
      <c r="D595">
        <v>40610</v>
      </c>
    </row>
    <row r="596" spans="1:4">
      <c r="A596" t="s">
        <v>1300</v>
      </c>
      <c r="B596" t="s">
        <v>416</v>
      </c>
      <c r="C596" t="s">
        <v>910</v>
      </c>
      <c r="D596">
        <v>120904</v>
      </c>
    </row>
    <row r="597" spans="1:4">
      <c r="A597" t="s">
        <v>1301</v>
      </c>
      <c r="B597" t="s">
        <v>425</v>
      </c>
      <c r="C597" t="s">
        <v>972</v>
      </c>
      <c r="D597">
        <v>91006</v>
      </c>
    </row>
    <row r="598" spans="1:4">
      <c r="A598" t="s">
        <v>468</v>
      </c>
      <c r="B598" t="s">
        <v>421</v>
      </c>
      <c r="C598" t="s">
        <v>421</v>
      </c>
      <c r="D598">
        <v>80803</v>
      </c>
    </row>
    <row r="599" spans="1:4">
      <c r="A599" t="s">
        <v>468</v>
      </c>
      <c r="B599" t="s">
        <v>424</v>
      </c>
      <c r="C599" t="s">
        <v>424</v>
      </c>
      <c r="D599">
        <v>70311</v>
      </c>
    </row>
    <row r="600" spans="1:4">
      <c r="A600" t="s">
        <v>490</v>
      </c>
      <c r="B600" t="s">
        <v>416</v>
      </c>
      <c r="C600" t="s">
        <v>910</v>
      </c>
      <c r="D600">
        <v>120901</v>
      </c>
    </row>
    <row r="601" spans="1:4">
      <c r="A601" t="s">
        <v>597</v>
      </c>
      <c r="B601" t="s">
        <v>418</v>
      </c>
      <c r="C601" t="s">
        <v>921</v>
      </c>
      <c r="D601">
        <v>130104</v>
      </c>
    </row>
    <row r="602" spans="1:4">
      <c r="A602" t="s">
        <v>597</v>
      </c>
      <c r="B602" t="s">
        <v>426</v>
      </c>
      <c r="C602" t="s">
        <v>949</v>
      </c>
      <c r="D602">
        <v>41008</v>
      </c>
    </row>
    <row r="603" spans="1:4">
      <c r="A603" t="s">
        <v>1302</v>
      </c>
      <c r="B603" t="s">
        <v>426</v>
      </c>
      <c r="C603" t="s">
        <v>949</v>
      </c>
      <c r="D603">
        <v>41006</v>
      </c>
    </row>
    <row r="604" spans="1:4">
      <c r="A604" t="s">
        <v>1302</v>
      </c>
      <c r="B604" t="s">
        <v>426</v>
      </c>
      <c r="C604" t="s">
        <v>1125</v>
      </c>
      <c r="D604">
        <v>41105</v>
      </c>
    </row>
    <row r="605" spans="1:4">
      <c r="A605" t="s">
        <v>1303</v>
      </c>
      <c r="B605" t="s">
        <v>421</v>
      </c>
      <c r="C605" t="s">
        <v>634</v>
      </c>
      <c r="D605">
        <v>80506</v>
      </c>
    </row>
    <row r="606" spans="1:4">
      <c r="A606" t="s">
        <v>464</v>
      </c>
      <c r="B606" t="s">
        <v>420</v>
      </c>
      <c r="C606" t="s">
        <v>905</v>
      </c>
      <c r="D606">
        <v>50316</v>
      </c>
    </row>
    <row r="607" spans="1:4">
      <c r="A607" t="s">
        <v>464</v>
      </c>
      <c r="B607" t="s">
        <v>425</v>
      </c>
      <c r="C607" t="s">
        <v>905</v>
      </c>
      <c r="D607">
        <v>90901</v>
      </c>
    </row>
    <row r="608" spans="1:4">
      <c r="A608" t="s">
        <v>1021</v>
      </c>
      <c r="B608" t="s">
        <v>417</v>
      </c>
      <c r="C608" t="s">
        <v>1021</v>
      </c>
      <c r="D608">
        <v>30507</v>
      </c>
    </row>
    <row r="609" spans="1:4">
      <c r="A609" t="s">
        <v>576</v>
      </c>
      <c r="B609" t="s">
        <v>426</v>
      </c>
      <c r="C609" t="s">
        <v>1069</v>
      </c>
      <c r="D609">
        <v>40905</v>
      </c>
    </row>
    <row r="610" spans="1:4">
      <c r="A610" t="s">
        <v>1304</v>
      </c>
      <c r="B610" t="s">
        <v>423</v>
      </c>
      <c r="C610" t="s">
        <v>1006</v>
      </c>
      <c r="D610">
        <v>60701</v>
      </c>
    </row>
    <row r="611" spans="1:4">
      <c r="A611" t="s">
        <v>1305</v>
      </c>
      <c r="B611" t="s">
        <v>426</v>
      </c>
      <c r="C611" t="s">
        <v>501</v>
      </c>
      <c r="D611">
        <v>40508</v>
      </c>
    </row>
    <row r="612" spans="1:4">
      <c r="A612" t="s">
        <v>654</v>
      </c>
      <c r="B612" t="s">
        <v>418</v>
      </c>
      <c r="C612" t="s">
        <v>915</v>
      </c>
      <c r="D612">
        <v>130718</v>
      </c>
    </row>
    <row r="613" spans="1:4">
      <c r="A613" t="s">
        <v>654</v>
      </c>
      <c r="B613" t="s">
        <v>422</v>
      </c>
      <c r="C613" t="s">
        <v>917</v>
      </c>
      <c r="D613">
        <v>20209</v>
      </c>
    </row>
    <row r="614" spans="1:4">
      <c r="A614" t="s">
        <v>1306</v>
      </c>
      <c r="B614" t="s">
        <v>417</v>
      </c>
      <c r="C614" t="s">
        <v>417</v>
      </c>
      <c r="D614">
        <v>30114</v>
      </c>
    </row>
    <row r="615" spans="1:4">
      <c r="A615" t="s">
        <v>1306</v>
      </c>
      <c r="B615" t="s">
        <v>418</v>
      </c>
      <c r="C615" t="s">
        <v>961</v>
      </c>
      <c r="D615">
        <v>130313</v>
      </c>
    </row>
    <row r="616" spans="1:4">
      <c r="A616" t="s">
        <v>1306</v>
      </c>
      <c r="B616" t="s">
        <v>426</v>
      </c>
      <c r="C616" t="s">
        <v>501</v>
      </c>
      <c r="D616">
        <v>40509</v>
      </c>
    </row>
    <row r="617" spans="1:4">
      <c r="A617" t="s">
        <v>487</v>
      </c>
      <c r="B617" t="s">
        <v>425</v>
      </c>
      <c r="C617" t="s">
        <v>972</v>
      </c>
      <c r="D617">
        <v>91001</v>
      </c>
    </row>
    <row r="618" spans="1:4">
      <c r="A618" t="s">
        <v>1307</v>
      </c>
      <c r="B618" t="s">
        <v>425</v>
      </c>
      <c r="C618" t="s">
        <v>972</v>
      </c>
      <c r="D618">
        <v>91015</v>
      </c>
    </row>
    <row r="619" spans="1:4">
      <c r="A619" t="s">
        <v>1308</v>
      </c>
      <c r="B619" t="s">
        <v>425</v>
      </c>
      <c r="C619" t="s">
        <v>972</v>
      </c>
      <c r="D619">
        <v>91016</v>
      </c>
    </row>
    <row r="620" spans="1:4">
      <c r="A620" t="s">
        <v>558</v>
      </c>
      <c r="B620" t="s">
        <v>426</v>
      </c>
      <c r="C620" t="s">
        <v>501</v>
      </c>
      <c r="D620">
        <v>40510</v>
      </c>
    </row>
    <row r="621" spans="1:4">
      <c r="A621" t="s">
        <v>558</v>
      </c>
      <c r="B621" t="s">
        <v>424</v>
      </c>
      <c r="C621" t="s">
        <v>528</v>
      </c>
      <c r="D621">
        <v>70221</v>
      </c>
    </row>
    <row r="622" spans="1:4">
      <c r="A622" t="s">
        <v>1309</v>
      </c>
      <c r="B622" t="s">
        <v>426</v>
      </c>
      <c r="C622" t="s">
        <v>907</v>
      </c>
      <c r="D622">
        <v>40107</v>
      </c>
    </row>
    <row r="623" spans="1:4">
      <c r="A623" t="s">
        <v>1310</v>
      </c>
      <c r="B623" t="s">
        <v>424</v>
      </c>
      <c r="C623" t="s">
        <v>528</v>
      </c>
      <c r="D623">
        <v>70222</v>
      </c>
    </row>
    <row r="624" spans="1:4">
      <c r="A624" t="s">
        <v>1311</v>
      </c>
      <c r="B624" t="s">
        <v>420</v>
      </c>
      <c r="C624" t="s">
        <v>969</v>
      </c>
      <c r="D624">
        <v>50110</v>
      </c>
    </row>
    <row r="625" spans="1:4">
      <c r="A625" t="s">
        <v>1312</v>
      </c>
      <c r="B625" t="s">
        <v>416</v>
      </c>
      <c r="C625" t="s">
        <v>912</v>
      </c>
      <c r="D625">
        <v>120311</v>
      </c>
    </row>
    <row r="626" spans="1:4">
      <c r="A626" t="s">
        <v>583</v>
      </c>
      <c r="B626" t="s">
        <v>426</v>
      </c>
      <c r="C626" t="s">
        <v>501</v>
      </c>
      <c r="D626">
        <v>40514</v>
      </c>
    </row>
    <row r="627" spans="1:4">
      <c r="A627" t="s">
        <v>573</v>
      </c>
      <c r="B627" t="s">
        <v>416</v>
      </c>
      <c r="C627" t="s">
        <v>945</v>
      </c>
      <c r="D627">
        <v>120101</v>
      </c>
    </row>
    <row r="628" spans="1:4">
      <c r="A628" t="s">
        <v>566</v>
      </c>
      <c r="B628" t="s">
        <v>425</v>
      </c>
      <c r="C628" t="s">
        <v>926</v>
      </c>
      <c r="D628">
        <v>91101</v>
      </c>
    </row>
    <row r="629" spans="1:4">
      <c r="A629" t="s">
        <v>1313</v>
      </c>
      <c r="B629" t="s">
        <v>418</v>
      </c>
      <c r="C629" t="s">
        <v>940</v>
      </c>
      <c r="D629">
        <v>130411</v>
      </c>
    </row>
    <row r="630" spans="1:4">
      <c r="A630" t="s">
        <v>1314</v>
      </c>
      <c r="B630" t="s">
        <v>426</v>
      </c>
      <c r="C630" t="s">
        <v>501</v>
      </c>
      <c r="D630">
        <v>40511</v>
      </c>
    </row>
    <row r="631" spans="1:4">
      <c r="A631" t="s">
        <v>591</v>
      </c>
      <c r="B631" t="s">
        <v>416</v>
      </c>
      <c r="C631" t="s">
        <v>992</v>
      </c>
      <c r="D631">
        <v>120405</v>
      </c>
    </row>
    <row r="632" spans="1:4">
      <c r="A632" t="s">
        <v>531</v>
      </c>
      <c r="B632" t="s">
        <v>421</v>
      </c>
      <c r="C632" t="s">
        <v>1231</v>
      </c>
      <c r="D632">
        <v>81101</v>
      </c>
    </row>
    <row r="633" spans="1:4">
      <c r="A633" t="s">
        <v>1315</v>
      </c>
      <c r="B633" t="s">
        <v>420</v>
      </c>
      <c r="C633" t="s">
        <v>969</v>
      </c>
      <c r="D633">
        <v>50111</v>
      </c>
    </row>
    <row r="634" spans="1:4">
      <c r="A634" t="s">
        <v>1316</v>
      </c>
      <c r="B634" t="s">
        <v>425</v>
      </c>
      <c r="C634" t="s">
        <v>919</v>
      </c>
      <c r="D634">
        <v>91205</v>
      </c>
    </row>
    <row r="635" spans="1:4">
      <c r="A635" t="s">
        <v>543</v>
      </c>
      <c r="B635" t="s">
        <v>415</v>
      </c>
      <c r="C635" t="s">
        <v>415</v>
      </c>
      <c r="D635">
        <v>10105</v>
      </c>
    </row>
    <row r="636" spans="1:4">
      <c r="A636" t="s">
        <v>1317</v>
      </c>
      <c r="B636" t="s">
        <v>426</v>
      </c>
      <c r="C636" t="s">
        <v>924</v>
      </c>
      <c r="D636">
        <v>40308</v>
      </c>
    </row>
    <row r="637" spans="1:4">
      <c r="A637" t="s">
        <v>650</v>
      </c>
      <c r="B637" t="s">
        <v>426</v>
      </c>
      <c r="C637" t="s">
        <v>1027</v>
      </c>
      <c r="D637">
        <v>40707</v>
      </c>
    </row>
    <row r="638" spans="1:4">
      <c r="A638" t="s">
        <v>470</v>
      </c>
      <c r="B638" t="s">
        <v>422</v>
      </c>
      <c r="C638" t="s">
        <v>974</v>
      </c>
      <c r="D638">
        <v>20609</v>
      </c>
    </row>
    <row r="639" spans="1:4">
      <c r="A639" t="s">
        <v>1318</v>
      </c>
      <c r="B639" t="s">
        <v>416</v>
      </c>
      <c r="C639" t="s">
        <v>508</v>
      </c>
      <c r="D639">
        <v>120706</v>
      </c>
    </row>
    <row r="640" spans="1:4">
      <c r="A640" t="s">
        <v>443</v>
      </c>
      <c r="B640" t="s">
        <v>421</v>
      </c>
      <c r="C640" t="s">
        <v>421</v>
      </c>
      <c r="D640">
        <v>80819</v>
      </c>
    </row>
    <row r="641" spans="1:4">
      <c r="A641" t="s">
        <v>585</v>
      </c>
      <c r="B641" t="s">
        <v>426</v>
      </c>
      <c r="C641" t="s">
        <v>941</v>
      </c>
      <c r="D641">
        <v>41301</v>
      </c>
    </row>
    <row r="642" spans="1:4">
      <c r="A642" t="s">
        <v>1319</v>
      </c>
      <c r="B642" t="s">
        <v>416</v>
      </c>
      <c r="C642" t="s">
        <v>457</v>
      </c>
      <c r="D642">
        <v>120611</v>
      </c>
    </row>
    <row r="643" spans="1:4">
      <c r="A643" t="s">
        <v>1320</v>
      </c>
      <c r="B643" t="s">
        <v>424</v>
      </c>
      <c r="C643" t="s">
        <v>914</v>
      </c>
      <c r="D643">
        <v>70701</v>
      </c>
    </row>
    <row r="644" spans="1:4">
      <c r="A644" t="s">
        <v>481</v>
      </c>
      <c r="B644" t="s">
        <v>421</v>
      </c>
      <c r="C644" t="s">
        <v>634</v>
      </c>
      <c r="D644">
        <v>80508</v>
      </c>
    </row>
    <row r="645" spans="1:4">
      <c r="A645" t="s">
        <v>678</v>
      </c>
      <c r="B645" t="s">
        <v>422</v>
      </c>
      <c r="C645" t="s">
        <v>977</v>
      </c>
      <c r="D645">
        <v>20406</v>
      </c>
    </row>
    <row r="646" spans="1:4">
      <c r="A646" t="s">
        <v>1321</v>
      </c>
      <c r="B646" t="s">
        <v>424</v>
      </c>
      <c r="C646" t="s">
        <v>424</v>
      </c>
      <c r="D646">
        <v>70312</v>
      </c>
    </row>
    <row r="647" spans="1:4">
      <c r="A647" t="s">
        <v>522</v>
      </c>
      <c r="B647" t="s">
        <v>416</v>
      </c>
      <c r="C647" t="s">
        <v>955</v>
      </c>
      <c r="D647">
        <v>120805</v>
      </c>
    </row>
    <row r="648" spans="1:4">
      <c r="A648" t="s">
        <v>539</v>
      </c>
      <c r="B648" t="s">
        <v>419</v>
      </c>
      <c r="C648" t="s">
        <v>419</v>
      </c>
      <c r="D648">
        <v>100104</v>
      </c>
    </row>
    <row r="649" spans="1:4">
      <c r="A649" t="s">
        <v>1322</v>
      </c>
      <c r="B649" t="s">
        <v>420</v>
      </c>
      <c r="C649" t="s">
        <v>969</v>
      </c>
      <c r="D649">
        <v>50112</v>
      </c>
    </row>
    <row r="650" spans="1:4">
      <c r="A650" t="s">
        <v>647</v>
      </c>
      <c r="B650" t="s">
        <v>422</v>
      </c>
      <c r="C650" t="s">
        <v>974</v>
      </c>
      <c r="D650">
        <v>20610</v>
      </c>
    </row>
    <row r="651" spans="1:4">
      <c r="A651" t="s">
        <v>1323</v>
      </c>
      <c r="B651" t="s">
        <v>416</v>
      </c>
      <c r="C651" t="s">
        <v>912</v>
      </c>
      <c r="D651">
        <v>120312</v>
      </c>
    </row>
    <row r="652" spans="1:4">
      <c r="A652" t="s">
        <v>1324</v>
      </c>
      <c r="B652" t="s">
        <v>425</v>
      </c>
      <c r="C652" t="s">
        <v>985</v>
      </c>
      <c r="D652">
        <v>90608</v>
      </c>
    </row>
    <row r="653" spans="1:4">
      <c r="A653" t="s">
        <v>1325</v>
      </c>
      <c r="B653" t="s">
        <v>421</v>
      </c>
      <c r="C653" t="s">
        <v>951</v>
      </c>
      <c r="D653">
        <v>80605</v>
      </c>
    </row>
    <row r="654" spans="1:4">
      <c r="A654" t="s">
        <v>1326</v>
      </c>
      <c r="B654" t="s">
        <v>425</v>
      </c>
      <c r="C654" t="s">
        <v>972</v>
      </c>
      <c r="D654">
        <v>91012</v>
      </c>
    </row>
    <row r="655" spans="1:4">
      <c r="A655" t="s">
        <v>1327</v>
      </c>
      <c r="B655" t="s">
        <v>425</v>
      </c>
      <c r="C655" t="s">
        <v>982</v>
      </c>
      <c r="D655">
        <v>90704</v>
      </c>
    </row>
    <row r="656" spans="1:4">
      <c r="A656" t="s">
        <v>1328</v>
      </c>
      <c r="B656" t="s">
        <v>416</v>
      </c>
      <c r="C656" t="s">
        <v>910</v>
      </c>
      <c r="D656">
        <v>120905</v>
      </c>
    </row>
    <row r="657" spans="1:4">
      <c r="A657" t="s">
        <v>1329</v>
      </c>
      <c r="B657" t="s">
        <v>415</v>
      </c>
      <c r="C657" t="s">
        <v>908</v>
      </c>
      <c r="D657">
        <v>10405</v>
      </c>
    </row>
    <row r="658" spans="1:4">
      <c r="A658" t="s">
        <v>1330</v>
      </c>
      <c r="B658" t="s">
        <v>415</v>
      </c>
      <c r="C658" t="s">
        <v>908</v>
      </c>
      <c r="D658">
        <v>10406</v>
      </c>
    </row>
    <row r="659" spans="1:4">
      <c r="A659" t="s">
        <v>1331</v>
      </c>
      <c r="B659" t="s">
        <v>424</v>
      </c>
      <c r="C659" t="s">
        <v>528</v>
      </c>
      <c r="D659">
        <v>70223</v>
      </c>
    </row>
    <row r="660" spans="1:4">
      <c r="A660" t="s">
        <v>1332</v>
      </c>
      <c r="B660" t="s">
        <v>424</v>
      </c>
      <c r="C660" t="s">
        <v>528</v>
      </c>
      <c r="D660">
        <v>70224</v>
      </c>
    </row>
    <row r="661" spans="1:4">
      <c r="A661" t="s">
        <v>1333</v>
      </c>
      <c r="B661" t="s">
        <v>426</v>
      </c>
      <c r="C661" t="s">
        <v>941</v>
      </c>
      <c r="D661">
        <v>41309</v>
      </c>
    </row>
    <row r="662" spans="1:4">
      <c r="A662" t="s">
        <v>469</v>
      </c>
      <c r="B662" t="s">
        <v>418</v>
      </c>
      <c r="C662" t="s">
        <v>921</v>
      </c>
      <c r="D662">
        <v>130105</v>
      </c>
    </row>
    <row r="663" spans="1:4">
      <c r="A663" t="s">
        <v>493</v>
      </c>
      <c r="B663" t="s">
        <v>421</v>
      </c>
      <c r="C663" t="s">
        <v>916</v>
      </c>
      <c r="D663">
        <v>81005</v>
      </c>
    </row>
    <row r="664" spans="1:4">
      <c r="A664" t="s">
        <v>1334</v>
      </c>
      <c r="B664" t="s">
        <v>417</v>
      </c>
      <c r="C664" t="s">
        <v>1021</v>
      </c>
      <c r="D664">
        <v>30508</v>
      </c>
    </row>
    <row r="665" spans="1:4">
      <c r="A665" t="s">
        <v>1335</v>
      </c>
      <c r="B665" t="s">
        <v>425</v>
      </c>
      <c r="C665" t="s">
        <v>567</v>
      </c>
      <c r="D665">
        <v>90511</v>
      </c>
    </row>
    <row r="666" spans="1:4">
      <c r="A666" t="s">
        <v>1336</v>
      </c>
      <c r="B666" t="s">
        <v>418</v>
      </c>
      <c r="C666" t="s">
        <v>961</v>
      </c>
      <c r="D666">
        <v>130311</v>
      </c>
    </row>
    <row r="667" spans="1:4">
      <c r="A667" t="s">
        <v>1337</v>
      </c>
      <c r="B667" t="s">
        <v>424</v>
      </c>
      <c r="C667" t="s">
        <v>424</v>
      </c>
      <c r="D667">
        <v>70314</v>
      </c>
    </row>
    <row r="668" spans="1:4">
      <c r="A668" t="s">
        <v>1338</v>
      </c>
      <c r="B668" t="s">
        <v>418</v>
      </c>
      <c r="C668" t="s">
        <v>961</v>
      </c>
      <c r="D668">
        <v>130312</v>
      </c>
    </row>
    <row r="669" spans="1:4">
      <c r="A669" t="s">
        <v>1339</v>
      </c>
      <c r="B669" t="s">
        <v>422</v>
      </c>
      <c r="C669" t="s">
        <v>977</v>
      </c>
      <c r="D669">
        <v>20407</v>
      </c>
    </row>
    <row r="670" spans="1:4">
      <c r="A670" t="s">
        <v>572</v>
      </c>
      <c r="B670" t="s">
        <v>422</v>
      </c>
      <c r="C670" t="s">
        <v>906</v>
      </c>
      <c r="D670">
        <v>20107</v>
      </c>
    </row>
    <row r="671" spans="1:4">
      <c r="A671" t="s">
        <v>432</v>
      </c>
      <c r="B671" t="s">
        <v>418</v>
      </c>
      <c r="C671" t="s">
        <v>921</v>
      </c>
      <c r="D671">
        <v>130106</v>
      </c>
    </row>
    <row r="672" spans="1:4">
      <c r="A672" t="s">
        <v>536</v>
      </c>
      <c r="B672" t="s">
        <v>426</v>
      </c>
      <c r="C672" t="s">
        <v>996</v>
      </c>
      <c r="D672">
        <v>41401</v>
      </c>
    </row>
    <row r="673" spans="1:4">
      <c r="A673" t="s">
        <v>1340</v>
      </c>
      <c r="B673" t="s">
        <v>420</v>
      </c>
      <c r="C673" t="s">
        <v>488</v>
      </c>
      <c r="D673">
        <v>50206</v>
      </c>
    </row>
    <row r="674" spans="1:4">
      <c r="A674" t="s">
        <v>455</v>
      </c>
      <c r="B674" t="s">
        <v>420</v>
      </c>
      <c r="C674" t="s">
        <v>488</v>
      </c>
      <c r="D674">
        <v>50207</v>
      </c>
    </row>
    <row r="675" spans="1:4">
      <c r="A675" t="s">
        <v>584</v>
      </c>
      <c r="B675" t="s">
        <v>420</v>
      </c>
      <c r="C675" t="s">
        <v>905</v>
      </c>
      <c r="D675">
        <v>50317</v>
      </c>
    </row>
    <row r="676" spans="1:4">
      <c r="A676" t="s">
        <v>624</v>
      </c>
      <c r="B676" t="s">
        <v>425</v>
      </c>
      <c r="C676" t="s">
        <v>567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 Núñez</cp:lastModifiedBy>
  <cp:revision/>
  <dcterms:created xsi:type="dcterms:W3CDTF">2020-08-04T14:07:37Z</dcterms:created>
  <dcterms:modified xsi:type="dcterms:W3CDTF">2021-02-01T00:51:27Z</dcterms:modified>
  <cp:category/>
  <cp:contentStatus/>
</cp:coreProperties>
</file>