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103" documentId="11_9248B46DC1CBB2E3ED7FF6F9903E8C1851038383" xr6:coauthVersionLast="45" xr6:coauthVersionMax="45" xr10:uidLastSave="{C3D51BFC-738D-455A-AF68-FD5D76A36FD5}"/>
  <bookViews>
    <workbookView xWindow="-108" yWindow="-108" windowWidth="23256" windowHeight="12576" activeTab="1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Diarios'!$A$1:$C$134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2" i="5" l="1"/>
  <c r="C133" i="5"/>
  <c r="C134" i="5"/>
  <c r="C134" i="3"/>
  <c r="C133" i="3"/>
  <c r="C132" i="3"/>
  <c r="C135" i="4"/>
  <c r="E135" i="4"/>
  <c r="C134" i="4"/>
  <c r="E134" i="4"/>
  <c r="C133" i="4"/>
  <c r="E133" i="4"/>
  <c r="C131" i="3" l="1"/>
  <c r="C131" i="5"/>
  <c r="C132" i="4"/>
  <c r="E132" i="4"/>
  <c r="C127" i="5" l="1"/>
  <c r="C128" i="5"/>
  <c r="C129" i="5"/>
  <c r="C130" i="5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C126" i="5"/>
  <c r="C127" i="4"/>
  <c r="E127" i="4"/>
  <c r="C125" i="3" l="1"/>
  <c r="C125" i="5"/>
  <c r="C126" i="4"/>
  <c r="E126" i="4"/>
  <c r="C124" i="3" l="1"/>
  <c r="C123" i="3"/>
  <c r="C123" i="5"/>
  <c r="C124" i="5"/>
  <c r="C125" i="4"/>
  <c r="E125" i="4"/>
  <c r="C124" i="4"/>
  <c r="E124" i="4"/>
  <c r="C122" i="3" l="1"/>
  <c r="C122" i="5"/>
  <c r="C123" i="4"/>
  <c r="E123" i="4"/>
  <c r="C122" i="4" l="1"/>
  <c r="E122" i="4"/>
  <c r="C121" i="5"/>
  <c r="C121" i="3"/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<sst xmlns="http://schemas.openxmlformats.org/spreadsheetml/2006/main" count="39" uniqueCount="30">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</sst>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34" totalsRowShown="0">
  <autoFilter ref="A1:C134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34" totalsRowShown="0">
  <autoFilter ref="A1:C134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35" totalsRowShown="0">
  <autoFilter ref="A1:M135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34"/>
  <sheetViews>
    <sheetView topLeftCell="A123" workbookViewId="0">
      <selection activeCell="B135" sqref="B13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  <row r="127" spans="1:3">
      <c r="A127" s="4">
        <v>44025</v>
      </c>
      <c r="B127">
        <v>23919</v>
      </c>
      <c r="C127">
        <f>B127-B126</f>
        <v>880</v>
      </c>
    </row>
    <row r="128" spans="1:3">
      <c r="A128" s="4">
        <v>44026</v>
      </c>
      <c r="B128">
        <v>24667</v>
      </c>
      <c r="C128">
        <f>B128-B127</f>
        <v>748</v>
      </c>
    </row>
    <row r="129" spans="1:3">
      <c r="A129" s="4">
        <v>44027</v>
      </c>
      <c r="B129">
        <v>25417</v>
      </c>
      <c r="C129">
        <f>B129-B128</f>
        <v>750</v>
      </c>
    </row>
    <row r="130" spans="1:3">
      <c r="A130" s="4">
        <v>44028</v>
      </c>
      <c r="B130">
        <v>25842</v>
      </c>
      <c r="C130">
        <f>B130-B129</f>
        <v>425</v>
      </c>
    </row>
    <row r="131" spans="1:3">
      <c r="A131" s="4">
        <v>44029</v>
      </c>
      <c r="B131">
        <v>26520</v>
      </c>
      <c r="C131">
        <f>B131-B130</f>
        <v>678</v>
      </c>
    </row>
    <row r="132" spans="1:3">
      <c r="A132" s="4">
        <v>44030</v>
      </c>
      <c r="B132">
        <v>27494</v>
      </c>
      <c r="C132">
        <f>B132-B131</f>
        <v>974</v>
      </c>
    </row>
    <row r="133" spans="1:3">
      <c r="A133" s="4">
        <v>44031</v>
      </c>
      <c r="B133">
        <v>28482</v>
      </c>
      <c r="C133">
        <f>B133-B132</f>
        <v>988</v>
      </c>
    </row>
    <row r="134" spans="1:3">
      <c r="A134" s="4">
        <v>44032</v>
      </c>
      <c r="B134">
        <v>29164</v>
      </c>
      <c r="C134">
        <f>B134-B133</f>
        <v>682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34"/>
  <sheetViews>
    <sheetView tabSelected="1" topLeftCell="A123" workbookViewId="0">
      <selection activeCell="C131" sqref="C131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34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  <row r="122" spans="1:3">
      <c r="A122" s="4">
        <v>44020</v>
      </c>
      <c r="B122">
        <v>819</v>
      </c>
      <c r="C122">
        <f t="shared" si="1"/>
        <v>20</v>
      </c>
    </row>
    <row r="123" spans="1:3">
      <c r="A123" s="4">
        <v>44021</v>
      </c>
      <c r="B123">
        <v>839</v>
      </c>
      <c r="C123">
        <f t="shared" si="1"/>
        <v>20</v>
      </c>
    </row>
    <row r="124" spans="1:3">
      <c r="A124" s="4">
        <v>44022</v>
      </c>
      <c r="B124">
        <v>863</v>
      </c>
      <c r="C124">
        <f t="shared" si="1"/>
        <v>24</v>
      </c>
    </row>
    <row r="125" spans="1:3">
      <c r="A125" s="4">
        <v>44023</v>
      </c>
      <c r="B125">
        <v>893</v>
      </c>
      <c r="C125">
        <f t="shared" si="1"/>
        <v>30</v>
      </c>
    </row>
    <row r="126" spans="1:3">
      <c r="A126" s="4">
        <v>44024</v>
      </c>
      <c r="B126">
        <v>909</v>
      </c>
      <c r="C126">
        <f t="shared" si="1"/>
        <v>16</v>
      </c>
    </row>
    <row r="127" spans="1:3">
      <c r="A127" s="4">
        <v>44025</v>
      </c>
      <c r="B127">
        <v>932</v>
      </c>
      <c r="C127">
        <f t="shared" si="1"/>
        <v>23</v>
      </c>
    </row>
    <row r="128" spans="1:3">
      <c r="A128" s="4">
        <v>44026</v>
      </c>
      <c r="B128">
        <v>960</v>
      </c>
      <c r="C128">
        <f t="shared" si="1"/>
        <v>28</v>
      </c>
    </row>
    <row r="129" spans="1:3">
      <c r="A129" s="4">
        <v>44027</v>
      </c>
      <c r="B129">
        <v>982</v>
      </c>
      <c r="C129">
        <f t="shared" si="1"/>
        <v>22</v>
      </c>
    </row>
    <row r="130" spans="1:3">
      <c r="A130" s="4">
        <v>44028</v>
      </c>
      <c r="B130">
        <v>1000</v>
      </c>
      <c r="C130">
        <f t="shared" si="1"/>
        <v>18</v>
      </c>
    </row>
    <row r="131" spans="1:3">
      <c r="A131" s="4">
        <v>44029</v>
      </c>
      <c r="B131">
        <v>1038</v>
      </c>
      <c r="C131">
        <f t="shared" si="1"/>
        <v>38</v>
      </c>
    </row>
    <row r="132" spans="1:3">
      <c r="A132" s="4">
        <v>44030</v>
      </c>
      <c r="B132">
        <v>1071</v>
      </c>
      <c r="C132">
        <f t="shared" si="1"/>
        <v>33</v>
      </c>
    </row>
    <row r="133" spans="1:3">
      <c r="A133" s="4">
        <v>44031</v>
      </c>
      <c r="B133">
        <v>1096</v>
      </c>
      <c r="C133">
        <f t="shared" si="1"/>
        <v>25</v>
      </c>
    </row>
    <row r="134" spans="1:3">
      <c r="A134" s="4">
        <v>44032</v>
      </c>
      <c r="B134">
        <v>1127</v>
      </c>
      <c r="C134">
        <f t="shared" si="1"/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35"/>
  <sheetViews>
    <sheetView workbookViewId="0">
      <pane ySplit="1" topLeftCell="A125" activePane="bottomLeft" state="frozen"/>
      <selection pane="bottomLeft" activeCell="B136" sqref="B136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967</v>
      </c>
      <c r="E125" s="10">
        <f>C125-D125</f>
        <v>74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572</v>
      </c>
      <c r="E126" s="10">
        <f>C126-D126</f>
        <v>503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>
        <v>748</v>
      </c>
      <c r="E127" s="10">
        <f>C127-D127</f>
        <v>553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>IFERROR(B128-B127,"")</f>
        <v>1540</v>
      </c>
      <c r="D128" s="6">
        <v>413</v>
      </c>
      <c r="E128" s="10">
        <f>C128-D128</f>
        <v>1127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>IFERROR(B129-B128,"")</f>
        <v>923</v>
      </c>
      <c r="D129" s="6">
        <v>586</v>
      </c>
      <c r="E129" s="10">
        <f>C129-D129</f>
        <v>337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>IFERROR(B130-B129,"")</f>
        <v>1147</v>
      </c>
      <c r="D130" s="6">
        <v>346</v>
      </c>
      <c r="E130" s="10">
        <f>C130-D130</f>
        <v>801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>IFERROR(B131-B130,"")</f>
        <v>1130</v>
      </c>
      <c r="D131" s="6"/>
      <c r="E131" s="10">
        <f>C131-D131</f>
        <v>1130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9">
        <v>44029</v>
      </c>
      <c r="B132" s="6">
        <v>51408</v>
      </c>
      <c r="C132" s="10">
        <f>IFERROR(B132-B131,"")</f>
        <v>1035</v>
      </c>
      <c r="D132" s="6"/>
      <c r="E132" s="10">
        <f>C132-D132</f>
        <v>1035</v>
      </c>
      <c r="F132" s="6"/>
      <c r="G132" s="6"/>
      <c r="H132" s="6"/>
      <c r="I132" s="6"/>
      <c r="J132" s="6"/>
      <c r="K132" s="6"/>
      <c r="L132" s="6"/>
      <c r="M132" s="6"/>
    </row>
    <row r="133" spans="1:13">
      <c r="A133" s="9">
        <v>44030</v>
      </c>
      <c r="B133" s="6">
        <v>52261</v>
      </c>
      <c r="C133" s="10">
        <f>IFERROR(B133-B132,"")</f>
        <v>853</v>
      </c>
      <c r="D133" s="6"/>
      <c r="E133" s="10">
        <f>C133-D133</f>
        <v>853</v>
      </c>
      <c r="F133" s="6"/>
      <c r="G133" s="6"/>
      <c r="H133" s="6"/>
      <c r="I133" s="6"/>
      <c r="J133" s="6"/>
      <c r="K133" s="6"/>
      <c r="L133" s="6"/>
      <c r="M133" s="6"/>
    </row>
    <row r="134" spans="1:13">
      <c r="A134" s="9">
        <v>44031</v>
      </c>
      <c r="B134" s="6">
        <v>53468</v>
      </c>
      <c r="C134" s="10">
        <f>IFERROR(B134-B133,"")</f>
        <v>1207</v>
      </c>
      <c r="D134" s="6"/>
      <c r="E134" s="10">
        <f>C134-D134</f>
        <v>1207</v>
      </c>
      <c r="F134" s="6"/>
      <c r="G134" s="6"/>
      <c r="H134" s="6"/>
      <c r="I134" s="6"/>
      <c r="J134" s="6"/>
      <c r="K134" s="6"/>
      <c r="L134" s="6"/>
      <c r="M134" s="6"/>
    </row>
    <row r="135" spans="1:13">
      <c r="A135" s="9">
        <v>44032</v>
      </c>
      <c r="B135" s="6">
        <v>54426</v>
      </c>
      <c r="C135" s="10">
        <f>IFERROR(B135-B134,"")</f>
        <v>958</v>
      </c>
      <c r="D135" s="6"/>
      <c r="E135" s="10">
        <f>C135-D135</f>
        <v>958</v>
      </c>
      <c r="F135" s="6"/>
      <c r="G135" s="6"/>
      <c r="H135" s="6"/>
      <c r="I135" s="6"/>
      <c r="J135" s="6"/>
      <c r="K135" s="6"/>
      <c r="L135" s="6"/>
      <c r="M135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+IFERROR(Tabla3[[#This Row],[Fecha]],"")</f>
        <v>44020</v>
      </c>
      <c r="B123">
        <f>+IFERROR(Tabla3[[#This Row],[Confirmados Acumulados]],"")</f>
        <v>41251</v>
      </c>
      <c r="C123">
        <f>+IFERROR(Tabla3[[#This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+IFERROR(Tabla3[[#This Row],[Fecha]],"")</f>
        <v>44021</v>
      </c>
      <c r="B124">
        <f>+IFERROR(Tabla3[[#This Row],[Confirmados Acumulados]],"")</f>
        <v>42216</v>
      </c>
      <c r="C124">
        <f>+IFERROR(Tabla3[[#This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+IFERROR(Tabla3[[#This Row],[Fecha]],"")</f>
        <v>44022</v>
      </c>
      <c r="B125">
        <f>+IFERROR(Tabla3[[#This Row],[Confirmados Acumulados]],"")</f>
        <v>43257</v>
      </c>
      <c r="C125">
        <f>+IFERROR(Tabla3[[#This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+IFERROR(Tabla3[[#This Row],[Fecha]],"")</f>
        <v>44023</v>
      </c>
      <c r="B126">
        <f>+IFERROR(Tabla3[[#This Row],[Confirmados Acumulados]],"")</f>
        <v>44332</v>
      </c>
      <c r="C126">
        <f>+IFERROR(Tabla3[[#This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+IFERROR(Tabla3[[#This Row],[Fecha]],"")</f>
        <v>44024</v>
      </c>
      <c r="B127">
        <f>+IFERROR(Tabla3[[#This Row],[Confirmados Acumulados]],"")</f>
        <v>45633</v>
      </c>
      <c r="C127">
        <f>+IFERROR(Tabla3[[#This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+IFERROR(Tabla3[[#This Row],[Fecha]],"")</f>
        <v>44025</v>
      </c>
      <c r="B128">
        <f>+IFERROR(Tabla3[[#This Row],[Confirmados Acumulados]],"")</f>
        <v>47173</v>
      </c>
      <c r="C128">
        <f>+IFERROR(Tabla3[[#This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+IFERROR(Tabla3[[#This Row],[Fecha]],"")</f>
        <v>44026</v>
      </c>
      <c r="B129">
        <f>+IFERROR(Tabla3[[#This Row],[Confirmados Acumulados]],"")</f>
        <v>48096</v>
      </c>
      <c r="C129">
        <f>+IFERROR(Tabla3[[#This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+IFERROR(Tabla3[[#This Row],[Fecha]],"")</f>
        <v>44027</v>
      </c>
      <c r="B130">
        <f>+IFERROR(Tabla3[[#This Row],[Confirmados Acumulados]],"")</f>
        <v>49243</v>
      </c>
      <c r="C130">
        <f>+IFERROR(Tabla3[[#This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+IFERROR(Tabla3[[#This Row],[Fecha]],"")</f>
        <v>44028</v>
      </c>
      <c r="B131">
        <f>+IFERROR(Tabla3[[#This Row],[Confirmados Acumulados]],"")</f>
        <v>50373</v>
      </c>
      <c r="C131">
        <f>+IFERROR(Tabla3[[#This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>
        <f>+IFERROR(Tabla3[[#This Row],[Fecha]],"")</f>
        <v>44029</v>
      </c>
      <c r="B132">
        <f>+IFERROR(Tabla3[[#This Row],[Confirmados Acumulados]],"")</f>
        <v>51408</v>
      </c>
      <c r="C132">
        <f>+IFERROR(Tabla3[[#This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>
      <c r="A133" s="4">
        <f>+IFERROR(Tabla3[[#This Row],[Fecha]],"")</f>
        <v>44030</v>
      </c>
      <c r="B133">
        <f>+IFERROR(Tabla3[[#This Row],[Confirmados Acumulados]],"")</f>
        <v>52261</v>
      </c>
      <c r="C133">
        <f>+IFERROR(Tabla3[[#This Row],[Nuevos Confirmados]],"")</f>
        <v>853</v>
      </c>
      <c r="D133">
        <f>+IFERROR('Fallecidos Diarios'!B132,"")</f>
        <v>1071</v>
      </c>
      <c r="E133">
        <f>+IFERROR('Fallecidos Diarios'!C132,"")</f>
        <v>33</v>
      </c>
      <c r="F133">
        <f>+IFERROR('Recuperados Diarios'!B132,"")</f>
        <v>27494</v>
      </c>
      <c r="G133">
        <f>+IFERROR('Recuperados Diarios'!C132,"")</f>
        <v>974</v>
      </c>
      <c r="H133">
        <f t="shared" si="26"/>
        <v>23696</v>
      </c>
      <c r="I133">
        <f t="shared" si="38"/>
        <v>-154</v>
      </c>
      <c r="J133">
        <f t="shared" si="27"/>
        <v>2.0493293277970188E-2</v>
      </c>
      <c r="K133">
        <f t="shared" si="28"/>
        <v>0.52609020110598725</v>
      </c>
      <c r="L133">
        <f t="shared" si="29"/>
        <v>0.45341650561604258</v>
      </c>
      <c r="M133">
        <f t="shared" si="30"/>
        <v>1881.2724932478054</v>
      </c>
      <c r="N133">
        <f t="shared" si="31"/>
        <v>3.081232492997199E-2</v>
      </c>
      <c r="O133">
        <f t="shared" si="32"/>
        <v>3.5425911107878086E-2</v>
      </c>
      <c r="P133">
        <f t="shared" si="33"/>
        <v>-6.4989871708305202E-3</v>
      </c>
      <c r="Q133">
        <f t="shared" si="34"/>
        <v>12565.761000240444</v>
      </c>
      <c r="R133">
        <f t="shared" si="35"/>
        <v>257.51382543880743</v>
      </c>
      <c r="S133">
        <f t="shared" si="36"/>
        <v>6610.7237316662658</v>
      </c>
      <c r="T133">
        <f t="shared" si="37"/>
        <v>5697.5234431353692</v>
      </c>
    </row>
    <row r="134" spans="1:20">
      <c r="A134" s="4">
        <f>+IFERROR(Tabla3[[#This Row],[Fecha]],"")</f>
        <v>44031</v>
      </c>
      <c r="B134">
        <f>+IFERROR(Tabla3[[#This Row],[Confirmados Acumulados]],"")</f>
        <v>53468</v>
      </c>
      <c r="C134">
        <f>+IFERROR(Tabla3[[#This Row],[Nuevos Confirmados]],"")</f>
        <v>1207</v>
      </c>
      <c r="D134">
        <f>+IFERROR('Fallecidos Diarios'!B133,"")</f>
        <v>1096</v>
      </c>
      <c r="E134">
        <f>+IFERROR('Fallecidos Diarios'!C133,"")</f>
        <v>25</v>
      </c>
      <c r="F134">
        <f>+IFERROR('Recuperados Diarios'!B133,"")</f>
        <v>28482</v>
      </c>
      <c r="G134">
        <f>+IFERROR('Recuperados Diarios'!C133,"")</f>
        <v>988</v>
      </c>
      <c r="H134">
        <f t="shared" si="26"/>
        <v>23890</v>
      </c>
      <c r="I134">
        <f t="shared" si="38"/>
        <v>194</v>
      </c>
      <c r="J134">
        <f t="shared" si="27"/>
        <v>2.0498241939103764E-2</v>
      </c>
      <c r="K134">
        <f t="shared" si="28"/>
        <v>0.53269245155981149</v>
      </c>
      <c r="L134">
        <f t="shared" si="29"/>
        <v>0.44680930650108475</v>
      </c>
      <c r="M134">
        <f t="shared" si="30"/>
        <v>2701.376140644621</v>
      </c>
      <c r="N134">
        <f t="shared" si="31"/>
        <v>2.281021897810219E-2</v>
      </c>
      <c r="O134">
        <f t="shared" si="32"/>
        <v>3.4688575240502777E-2</v>
      </c>
      <c r="P134">
        <f t="shared" si="33"/>
        <v>8.1205525324403519E-3</v>
      </c>
      <c r="Q134">
        <f t="shared" si="34"/>
        <v>12855.974993988941</v>
      </c>
      <c r="R134">
        <f t="shared" si="35"/>
        <v>263.52488578985333</v>
      </c>
      <c r="S134">
        <f t="shared" si="36"/>
        <v>6848.280836739601</v>
      </c>
      <c r="T134">
        <f t="shared" si="37"/>
        <v>5744.1692714594856</v>
      </c>
    </row>
    <row r="135" spans="1:20">
      <c r="A135" s="4">
        <f>+IFERROR(Tabla3[[#This Row],[Fecha]],"")</f>
        <v>44032</v>
      </c>
      <c r="B135">
        <f>+IFERROR(Tabla3[[#This Row],[Confirmados Acumulados]],"")</f>
        <v>54426</v>
      </c>
      <c r="C135">
        <f>+IFERROR(Tabla3[[#This Row],[Nuevos Confirmados]],"")</f>
        <v>958</v>
      </c>
      <c r="D135">
        <f>+IFERROR('Fallecidos Diarios'!B134,"")</f>
        <v>1127</v>
      </c>
      <c r="E135">
        <f>+IFERROR('Fallecidos Diarios'!C134,"")</f>
        <v>31</v>
      </c>
      <c r="F135">
        <f>+IFERROR('Recuperados Diarios'!B134,"")</f>
        <v>29164</v>
      </c>
      <c r="G135">
        <f>+IFERROR('Recuperados Diarios'!C134,"")</f>
        <v>682</v>
      </c>
      <c r="H135">
        <f t="shared" si="26"/>
        <v>24135</v>
      </c>
      <c r="I135">
        <f t="shared" si="38"/>
        <v>245</v>
      </c>
      <c r="J135">
        <f t="shared" si="27"/>
        <v>2.0707015029581451E-2</v>
      </c>
      <c r="K135">
        <f t="shared" si="28"/>
        <v>0.53584683790835264</v>
      </c>
      <c r="L135">
        <f t="shared" si="29"/>
        <v>0.44344614706206592</v>
      </c>
      <c r="M135">
        <f t="shared" si="30"/>
        <v>2160.3525170913613</v>
      </c>
      <c r="N135">
        <f t="shared" si="31"/>
        <v>2.7506654835847383E-2</v>
      </c>
      <c r="O135">
        <f t="shared" si="32"/>
        <v>2.3384995199561102E-2</v>
      </c>
      <c r="P135">
        <f t="shared" si="33"/>
        <v>1.015123264967889E-2</v>
      </c>
      <c r="Q135">
        <f t="shared" si="34"/>
        <v>13086.31882664102</v>
      </c>
      <c r="R135">
        <f t="shared" si="35"/>
        <v>270.97860062515031</v>
      </c>
      <c r="S135">
        <f t="shared" si="36"/>
        <v>7012.2625631161336</v>
      </c>
      <c r="T135">
        <f t="shared" si="37"/>
        <v>5803.0776628997355</v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2020-07-21T23:05:02Z</dcterms:modified>
  <cp:category/>
  <cp:contentStatus/>
</cp:coreProperties>
</file>